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1555" windowHeight="8055" activeTab="2"/>
  </bookViews>
  <sheets>
    <sheet name="Hospodaření ÚSC" sheetId="1" r:id="rId2"/>
    <sheet name="Odvětvové výdaje" sheetId="4" r:id="rId3"/>
    <sheet name="Dluh a stav na BÚ" sheetId="5" r:id="rId4"/>
    <sheet name="Transfery" sheetId="6" r:id="rId5"/>
    <sheet name="Ukrajina" sheetId="7" r:id="rId6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<sst xmlns="http://schemas.openxmlformats.org/spreadsheetml/2006/main" count="276" uniqueCount="138">
  <si>
    <t>Daňové příjmy</t>
  </si>
  <si>
    <t>Kapitálové příjmy</t>
  </si>
  <si>
    <t>Transfery</t>
  </si>
  <si>
    <t>Běžné výdaje</t>
  </si>
  <si>
    <t>Kapitálové výdaje</t>
  </si>
  <si>
    <t>Příjmy celkem</t>
  </si>
  <si>
    <t>Výdaje celkem</t>
  </si>
  <si>
    <t>Saldo</t>
  </si>
  <si>
    <t>Nedaňové příjmy</t>
  </si>
  <si>
    <t>Doprava</t>
  </si>
  <si>
    <t>Vodní hospodářství</t>
  </si>
  <si>
    <t>Vzdělávání a školské služby</t>
  </si>
  <si>
    <t>Sport a zájmová činnost</t>
  </si>
  <si>
    <t>Zdravotnictví</t>
  </si>
  <si>
    <t>Ochrana životního prostředí</t>
  </si>
  <si>
    <t>Ostatní činnosti</t>
  </si>
  <si>
    <t>31, 32</t>
  </si>
  <si>
    <t>název</t>
  </si>
  <si>
    <t xml:space="preserve">Státní správa a územní samospráva </t>
  </si>
  <si>
    <t xml:space="preserve">Sociální služby </t>
  </si>
  <si>
    <t>Kultura</t>
  </si>
  <si>
    <t>Bydlení a územní rozvoj</t>
  </si>
  <si>
    <t>v mil. Kč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</si>
  <si>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</si>
  <si>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</si>
  <si>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</si>
  <si>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</si>
  <si>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</si>
  <si>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</si>
  <si>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</si>
  <si>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</si>
  <si>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</si>
  <si>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Výše splátek půjčených peněžních prostředků a vydaných dluhopisů</t>
  </si>
  <si>
    <t>Přímé náklady na vzdělávání</t>
  </si>
  <si>
    <t>Dotace pro soukromé školy</t>
  </si>
  <si>
    <t>Integrovaný regionální OP - EU</t>
  </si>
  <si>
    <t>Národní program Životní prostředí</t>
  </si>
  <si>
    <t>Hospodaření ÚSC</t>
  </si>
  <si>
    <t>Hospodaření obcí</t>
  </si>
  <si>
    <t>Hospodaření krajů</t>
  </si>
  <si>
    <t xml:space="preserve">  Neinvestiční transfery</t>
  </si>
  <si>
    <t xml:space="preserve">  Investiční transfery</t>
  </si>
  <si>
    <t xml:space="preserve">  Daně z příjmů fyzických osob</t>
  </si>
  <si>
    <t xml:space="preserve">  Daně z příjmů právnických osob</t>
  </si>
  <si>
    <t xml:space="preserve">  Daň z přidané hodnoty</t>
  </si>
  <si>
    <t xml:space="preserve">  Ostatní daňové příjmy</t>
  </si>
  <si>
    <r>
      <t>Provozní saldo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</si>
  <si>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r>
      <t xml:space="preserve">1/ </t>
    </r>
    <r>
      <rPr>
        <sz val="10"/>
        <color theme="1"/>
        <rFont val="Calibri"/>
        <family val="2"/>
        <charset val="238"/>
        <scheme val="minor"/>
      </rPr>
      <t>Provozní saldo vyjadřuje volné peněžní prostředky, které z běžných příjmů mohou být využity na investice, případně splácení dluhů atd. Provozní saldo = (daňové příjmy + nedaňové příjmy + neinvestiční transfery) - běžné výdaje.</t>
    </r>
  </si>
  <si>
    <r>
      <t>Očištěné provozní saldo o výši splátek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</si>
  <si>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r>
      <t>Vlastní příjmy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</si>
  <si>
    <r>
      <t>Očištěné kapitálové výdaje</t>
    </r>
    <r>
      <rPr>
        <b/>
        <vertAlign val="superscript"/>
        <sz val="11"/>
        <color theme="1"/>
        <rFont val="Calibri"/>
        <family val="2"/>
        <charset val="238"/>
        <scheme val="minor"/>
      </rPr>
      <t>4</t>
    </r>
  </si>
  <si>
    <r>
      <t xml:space="preserve">3/ </t>
    </r>
    <r>
      <rPr>
        <sz val="10"/>
        <color theme="1"/>
        <rFont val="Calibri"/>
        <family val="2"/>
        <charset val="238"/>
        <scheme val="minor"/>
      </rPr>
      <t>Vlastní příjmy se skládají z daňových, nedaňových a kapitálových příjmů.</t>
    </r>
  </si>
  <si>
    <r>
      <t xml:space="preserve">4/ </t>
    </r>
    <r>
      <rPr>
        <sz val="10"/>
        <color theme="1"/>
        <rFont val="Calibri"/>
        <family val="2"/>
        <charset val="238"/>
        <scheme val="minor"/>
      </rPr>
      <t xml:space="preserve">Kapitálové výdaje očištěné o přijaté investiční transfery v daném roce. Tyto výdaje mohou být financovány z vlastních zdrojů nebo cizích zdrojů (např. přijatý úvěr). </t>
    </r>
  </si>
  <si>
    <r>
      <rPr>
        <b/>
        <sz val="10"/>
        <color theme="1"/>
        <rFont val="Calibri"/>
        <family val="2"/>
        <charset val="238"/>
        <scheme val="minor"/>
      </rPr>
      <t>2/</t>
    </r>
    <r>
      <rPr>
        <sz val="10"/>
        <color theme="1"/>
        <rFont val="Calibri"/>
        <family val="2"/>
        <charset val="238"/>
        <scheme val="minor"/>
      </rPr>
      <t xml:space="preserve"> Očištěné provozní saldo představuje provozní saldo očištěné o výši splátek půjčených peněžních prostředků a vydaných dluhopisů.</t>
    </r>
  </si>
  <si>
    <r>
      <t xml:space="preserve">2/ </t>
    </r>
    <r>
      <rPr>
        <sz val="10"/>
        <color theme="1"/>
        <rFont val="Calibri"/>
        <family val="2"/>
        <charset val="238"/>
        <scheme val="minor"/>
      </rPr>
      <t>Očištěné provozní saldo představuje provozní saldo očištěné o výši splátek půjčených peněžních prostředků a vydaných dluhopisů.</t>
    </r>
  </si>
  <si>
    <t>oddíl</t>
  </si>
  <si>
    <t>Stav na BÚ a dluh krajů</t>
  </si>
  <si>
    <t>Stav na BÚ a dluh obcí</t>
  </si>
  <si>
    <r>
      <rPr>
        <b/>
        <sz val="10"/>
        <color theme="1"/>
        <rFont val="Calibri"/>
        <family val="2"/>
        <charset val="238"/>
        <scheme val="minor"/>
      </rPr>
      <t>1/</t>
    </r>
    <r>
      <rPr>
        <sz val="10"/>
        <color theme="1"/>
        <rFont val="Calibri"/>
        <family val="2"/>
        <charset val="238"/>
        <scheme val="minor"/>
      </rPr>
      <t xml:space="preserve"> Zahrnuje termínované vklady, bankovní účty a pokladnu. Od roku 2021 se do výpočtů stavů BÚ nezapočítává účet 245 (Jiné běžné účty) - stavy na BÚ jsou o tuto změnu v tabulce upraveny od roku 2013. </t>
    </r>
  </si>
  <si>
    <r>
      <rPr>
        <b/>
        <sz val="10"/>
        <color theme="1"/>
        <rFont val="Calibri"/>
        <family val="2"/>
        <charset val="238"/>
        <scheme val="minor"/>
      </rPr>
      <t>2/</t>
    </r>
    <r>
      <rPr>
        <sz val="10"/>
        <color theme="1"/>
        <rFont val="Calibri"/>
        <family val="2"/>
        <charset val="238"/>
        <scheme val="minor"/>
      </rPr>
      <t xml:space="preserve"> Zahrnuje přijaté úvěry a zápůjčky, přijaté návratné finanční výpomoci, vydané dluhopisy, eskontované směnky, směnky k úhradě, závazky z ručení a ostatní dlouhodobé závazky. </t>
    </r>
  </si>
  <si>
    <r>
      <t>Stav na bankovních účtech (vč. PO)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</si>
  <si>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r>
      <t>Dluh (vč. PO)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</si>
  <si>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Neinvestiční transfery obcím</t>
  </si>
  <si>
    <t>Neinvestiční příspěvky zřízeným příspěvkovým organizacím</t>
  </si>
  <si>
    <t>Neinvestiční transfery zřízeným příspěvkovým organizacím</t>
  </si>
  <si>
    <t>Výdaje na věcné dary</t>
  </si>
  <si>
    <t>Nájemné</t>
  </si>
  <si>
    <t>Ostatní osobní výdaje</t>
  </si>
  <si>
    <t>Neinvestiční transfery spolkům</t>
  </si>
  <si>
    <t>Opravy a udržování</t>
  </si>
  <si>
    <t>Neinvestiční nedávkové transfery podle zákona č. 108/2006 Sb., o sociálních službách</t>
  </si>
  <si>
    <t>Stavby</t>
  </si>
  <si>
    <t>Nejvýznamnější výdaje krajů na Ukrajinu</t>
  </si>
  <si>
    <t>Nejvýznamnější výdaje obcí na Ukrajinu</t>
  </si>
  <si>
    <t>Výdaje na náhrady za nezpůsobenou újmu</t>
  </si>
  <si>
    <t>Elektrická energie</t>
  </si>
  <si>
    <t>Národní plán obnovy</t>
  </si>
  <si>
    <t>Podpora výstavby a technického zhodnocení kanalizací pro veřejnou potřebu</t>
  </si>
  <si>
    <t>2022</t>
  </si>
  <si>
    <t>OP Jan Amos Komenský</t>
  </si>
  <si>
    <t>Kompenzační příspěvek pro kraje - ubytování osob z Ukrajiny</t>
  </si>
  <si>
    <t>Nová zelená úsporám</t>
  </si>
  <si>
    <t>OP Životní prostředí 2014 - 2020</t>
  </si>
  <si>
    <t>OP Životní prostředí 2021 - 2027</t>
  </si>
  <si>
    <t>Nákup ostatních služeb</t>
  </si>
  <si>
    <t>2023-2022</t>
  </si>
  <si>
    <t>2023/2022</t>
  </si>
  <si>
    <t>2023-2021</t>
  </si>
  <si>
    <t>2023/2021</t>
  </si>
  <si>
    <t>2023-2020</t>
  </si>
  <si>
    <t>2023/2020</t>
  </si>
  <si>
    <t>Bezpečnost a veřejný pořádek</t>
  </si>
  <si>
    <t>Transfery na státní příspěvek zřizovatelům zařízení pro děti vyžadující okamžitou pomoc</t>
  </si>
  <si>
    <t>Ukrajinský asistent pedagoga ve školách</t>
  </si>
  <si>
    <t>OP Podnikání a inovace pro konkurenceschopnosti</t>
  </si>
  <si>
    <t>Státní příspěvek na výkon pěstounské péče</t>
  </si>
  <si>
    <t>Účelové dotace na výdaje spojené s volbou prezidenta ČR</t>
  </si>
  <si>
    <t>Realizace místní rozvojové strategie</t>
  </si>
  <si>
    <t>Program Kabina 2021 - 2025</t>
  </si>
  <si>
    <t xml:space="preserve">Revitalizace území se starou stavební zátěží (brownfieldů) pro jiné než hospodářské využití </t>
  </si>
  <si>
    <t>Převody vlastním fondům podnikatelské činnosti</t>
  </si>
  <si>
    <t>Plyn</t>
  </si>
  <si>
    <t>Platy zam. v prac. poměru vyjma zam. na služeb. místech</t>
  </si>
  <si>
    <t>Teplo</t>
  </si>
  <si>
    <t>Studená voda včetně stočného a úplaty za odvod dešťových vod</t>
  </si>
  <si>
    <t>Povinné poj. na soc. zabezp. a přísp. na stát. pol. zaměstn.</t>
  </si>
  <si>
    <t>v Kč</t>
  </si>
  <si>
    <t>březen 2013</t>
  </si>
  <si>
    <t>březen 2014</t>
  </si>
  <si>
    <t>březen 2015</t>
  </si>
  <si>
    <t>březen 2016</t>
  </si>
  <si>
    <t>březen 2017</t>
  </si>
  <si>
    <t>březen 2018</t>
  </si>
  <si>
    <t>březen 2019</t>
  </si>
  <si>
    <t>březen 2020</t>
  </si>
  <si>
    <t>březen 2021</t>
  </si>
  <si>
    <t>březen 2022</t>
  </si>
  <si>
    <t>březen 2023</t>
  </si>
  <si>
    <t>Jiné veřejné služby</t>
  </si>
  <si>
    <t>Neinvestiční tranfery přijaté kraji v březnu 2023</t>
  </si>
  <si>
    <t>Neinvestiční tranfery přijaté obcemi v březnu 2023</t>
  </si>
  <si>
    <t>Investiční tranfery přijaté obcemi v březnu 2023</t>
  </si>
  <si>
    <t>Investiční tranfery přijaté kraji v březnu 2023</t>
  </si>
  <si>
    <t>OP Zaměstnanost plus 2021 - 2027</t>
  </si>
  <si>
    <t>Národní plán obnovy - doučování</t>
  </si>
  <si>
    <t>Příspěvek na výkon sociální práce (s výjimkou sociálně-právní ochrany dětí)</t>
  </si>
  <si>
    <t>Podpora rozvoje a obnovy materiálně technického vybavení pro řešení krizových situací</t>
  </si>
  <si>
    <t>Národní rozvojový program mobility pro všechny</t>
  </si>
  <si>
    <t>Pořízení a technická obnova investičního majetku ve správě ústavů sociální péče</t>
  </si>
  <si>
    <t>Integrovaný regionální OP - SR</t>
  </si>
  <si>
    <t>Financování dopravní infrastruktury</t>
  </si>
  <si>
    <t>Podpora rozvoje regionů 2019+</t>
  </si>
  <si>
    <t>Neinvestiční transfery cizím příspěvkovým organizacím</t>
  </si>
  <si>
    <t>Povinné pojistné na veřejné zdravotní pojištění</t>
  </si>
  <si>
    <t>Neinvest. transfery nefinančním podnikatelům # práv. osobám</t>
  </si>
  <si>
    <t>Služby peněžních ústavů</t>
  </si>
  <si>
    <t xml:space="preserve">Odvětvové výdaje obcí březen 2023 </t>
  </si>
  <si>
    <t>Odvětvové výdaje krajů březen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</si>
</sst>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00%"/>
    <numFmt numFmtId="166" formatCode="#,##0.00_ ;\-#,##0.00\ "/>
  </numFmts>
  <fonts count="19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12"/>
      <color theme="1"/>
      <name val="Calibri"/>
      <family val="2"/>
      <charset val="238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0"/>
      <name val="Arial"/>
      <family val="2"/>
      <charset val="238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b/>
      <vertAlign val="superscript"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8">
    <fill>
      <patternFill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0010261536"/>
        <bgColor indexed="64"/>
      </patternFill>
    </fill>
  </fills>
  <borders count="74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</border>
    <border>
      <left/>
      <right style="dashed">
        <color auto="1"/>
      </right>
      <top style="medium">
        <color auto="1"/>
      </top>
      <bottom style="dashed">
        <color auto="1"/>
      </bottom>
    </border>
    <border>
      <left/>
      <right style="dashed">
        <color auto="1"/>
      </right>
      <top style="dashed">
        <color auto="1"/>
      </top>
      <bottom style="dashed">
        <color auto="1"/>
      </bottom>
    </border>
    <border>
      <left/>
      <right style="dashed">
        <color auto="1"/>
      </right>
      <top style="dashed">
        <color auto="1"/>
      </top>
      <bottom style="medium">
        <color auto="1"/>
      </bottom>
    </border>
    <border>
      <left style="thin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dotted">
        <color auto="1"/>
      </bottom>
    </border>
    <border>
      <left style="thin">
        <color auto="1"/>
      </left>
      <right style="thin">
        <color auto="1"/>
      </right>
      <top/>
      <bottom style="dotted">
        <color auto="1"/>
      </bottom>
    </border>
    <border>
      <left style="thin">
        <color auto="1"/>
      </left>
      <right style="medium">
        <color auto="1"/>
      </right>
      <top/>
      <bottom style="dotted">
        <color auto="1"/>
      </bottom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</border>
    <border>
      <left style="medium">
        <color auto="1"/>
      </left>
      <right style="thin">
        <color auto="1"/>
      </right>
      <top style="dashed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dashed">
        <color auto="1"/>
      </bottom>
    </border>
    <border>
      <left style="thin">
        <color auto="1"/>
      </left>
      <right style="thin">
        <color auto="1"/>
      </right>
      <top/>
      <bottom style="dashed">
        <color auto="1"/>
      </bottom>
    </border>
    <border>
      <left style="thin">
        <color auto="1"/>
      </left>
      <right style="medium">
        <color auto="1"/>
      </right>
      <top/>
      <bottom style="dashed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dashed">
        <color auto="1"/>
      </right>
      <top/>
      <bottom style="dashed">
        <color auto="1"/>
      </bottom>
    </border>
    <border>
      <left style="dashed">
        <color auto="1"/>
      </left>
      <right style="dashed">
        <color auto="1"/>
      </right>
      <top/>
      <bottom style="dashed">
        <color auto="1"/>
      </bottom>
    </border>
    <border>
      <left/>
      <right style="thin">
        <color auto="1"/>
      </right>
      <top style="dashed">
        <color auto="1"/>
      </top>
      <bottom style="dashed">
        <color auto="1"/>
      </bottom>
    </border>
    <border>
      <left/>
      <right style="thin">
        <color auto="1"/>
      </right>
      <top/>
      <bottom style="dashed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/>
      <top style="medium">
        <color auto="1"/>
      </top>
      <bottom style="dashed">
        <color auto="1"/>
      </bottom>
    </border>
    <border>
      <left style="dashed">
        <color auto="1"/>
      </left>
      <right/>
      <top style="dashed">
        <color auto="1"/>
      </top>
      <bottom style="dashed">
        <color auto="1"/>
      </bottom>
    </border>
    <border>
      <left style="dashed">
        <color auto="1"/>
      </left>
      <right/>
      <top style="dashed">
        <color auto="1"/>
      </top>
      <bottom style="medium">
        <color auto="1"/>
      </bottom>
    </border>
    <border>
      <left style="dashed">
        <color auto="1"/>
      </left>
      <right style="medium">
        <color auto="1"/>
      </right>
      <top/>
      <bottom style="dashed">
        <color auto="1"/>
      </bottom>
    </border>
    <border>
      <left style="dashed">
        <color auto="1"/>
      </left>
      <right/>
      <top/>
      <bottom style="dashed">
        <color auto="1"/>
      </bottom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dashed">
        <color auto="1"/>
      </bottom>
    </border>
    <border>
      <left style="dashed">
        <color auto="1"/>
      </left>
      <right/>
      <top style="medium">
        <color auto="1"/>
      </top>
      <bottom style="medium">
        <color auto="1"/>
      </bottom>
    </border>
    <border>
      <left style="dashed">
        <color auto="1"/>
      </left>
      <right style="thin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 style="thin">
        <color auto="1"/>
      </right>
      <top style="dashed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dashed">
        <color auto="1"/>
      </bottom>
    </border>
    <border>
      <left/>
      <right style="thin">
        <color auto="1"/>
      </right>
      <top style="dashed">
        <color auto="1"/>
      </top>
      <bottom style="medium">
        <color auto="1"/>
      </bottom>
    </border>
    <border>
      <left/>
      <right style="dashed">
        <color auto="1"/>
      </right>
      <top/>
      <bottom/>
    </border>
    <border>
      <left style="dashed">
        <color auto="1"/>
      </left>
      <right style="medium">
        <color auto="1"/>
      </right>
      <top style="dashed">
        <color auto="1"/>
      </top>
      <bottom/>
    </border>
    <border>
      <left/>
      <right/>
      <top style="dashed">
        <color auto="1"/>
      </top>
      <bottom style="dashed">
        <color auto="1"/>
      </bottom>
    </border>
    <border>
      <left/>
      <right style="medium">
        <color auto="1"/>
      </right>
      <top style="dashed">
        <color auto="1"/>
      </top>
      <bottom style="dashed">
        <color auto="1"/>
      </bottom>
    </border>
    <border>
      <left/>
      <right/>
      <top style="dashed">
        <color auto="1"/>
      </top>
      <bottom style="medium">
        <color auto="1"/>
      </bottom>
    </border>
    <border>
      <left/>
      <right style="medium">
        <color auto="1"/>
      </right>
      <top style="dashed">
        <color auto="1"/>
      </top>
      <bottom style="medium">
        <color auto="1"/>
      </bottom>
    </border>
    <border>
      <left/>
      <right style="dashed">
        <color auto="1"/>
      </right>
      <top style="dashed">
        <color auto="1"/>
      </top>
      <bottom/>
    </border>
    <border>
      <left style="medium">
        <color auto="1"/>
      </left>
      <right style="thin">
        <color auto="1"/>
      </right>
      <top style="dashed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</borders>
  <cellStyleXfs count="10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2" borderId="1" applyNumberFormat="0" applyProtection="0">
      <alignment horizontal="left" vertical="center" indent="1"/>
    </xf>
    <xf numFmtId="0" fontId="5" fillId="3" borderId="1" applyNumberFormat="0" applyProtection="0">
      <alignment vertical="center"/>
    </xf>
    <xf numFmtId="0" fontId="3" fillId="0" borderId="0">
      <alignment/>
      <protection/>
    </xf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1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3" borderId="0" applyNumberFormat="0" applyBorder="0" applyAlignment="0" applyProtection="0"/>
    <xf numFmtId="0" fontId="11" fillId="8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1" fillId="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1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5" fillId="3" borderId="1" applyNumberFormat="0" applyProtection="0">
      <alignment vertical="center"/>
    </xf>
    <xf numFmtId="0" fontId="3" fillId="0" borderId="0">
      <alignment/>
      <protection/>
    </xf>
    <xf numFmtId="0" fontId="5" fillId="3" borderId="1" applyNumberFormat="0" applyProtection="0">
      <alignment horizontal="left" vertical="center" indent="1"/>
    </xf>
    <xf numFmtId="0" fontId="7" fillId="3" borderId="2" applyNumberFormat="0" applyProtection="0">
      <alignment horizontal="left" vertical="top" indent="1"/>
    </xf>
    <xf numFmtId="0" fontId="3" fillId="22" borderId="1" applyNumberFormat="0" applyProtection="0">
      <alignment horizontal="right" vertical="center"/>
    </xf>
    <xf numFmtId="0" fontId="3" fillId="23" borderId="1" applyNumberFormat="0" applyProtection="0">
      <alignment horizontal="right" vertical="center"/>
    </xf>
    <xf numFmtId="0" fontId="3" fillId="24" borderId="3" applyNumberFormat="0" applyProtection="0">
      <alignment horizontal="right" vertical="center"/>
    </xf>
    <xf numFmtId="0" fontId="3" fillId="25" borderId="1" applyNumberFormat="0" applyProtection="0">
      <alignment horizontal="right" vertical="center"/>
    </xf>
    <xf numFmtId="0" fontId="3" fillId="26" borderId="1" applyNumberFormat="0" applyProtection="0">
      <alignment horizontal="right" vertical="center"/>
    </xf>
    <xf numFmtId="0" fontId="3" fillId="27" borderId="1" applyNumberFormat="0" applyProtection="0">
      <alignment horizontal="right" vertical="center"/>
    </xf>
    <xf numFmtId="0" fontId="3" fillId="28" borderId="1" applyNumberFormat="0" applyProtection="0">
      <alignment horizontal="right" vertical="center"/>
    </xf>
    <xf numFmtId="0" fontId="3" fillId="29" borderId="1" applyNumberFormat="0" applyProtection="0">
      <alignment horizontal="right" vertical="center"/>
    </xf>
    <xf numFmtId="0" fontId="3" fillId="30" borderId="1" applyNumberFormat="0" applyProtection="0">
      <alignment horizontal="right" vertical="center"/>
    </xf>
    <xf numFmtId="0" fontId="3" fillId="31" borderId="3" applyNumberFormat="0" applyProtection="0">
      <alignment horizontal="left" vertical="center" indent="1"/>
    </xf>
    <xf numFmtId="0" fontId="5" fillId="0" borderId="0">
      <alignment/>
      <protection/>
    </xf>
    <xf numFmtId="0" fontId="3" fillId="0" borderId="0">
      <alignment horizontal="left"/>
      <protection/>
    </xf>
    <xf numFmtId="0" fontId="10" fillId="32" borderId="0">
      <alignment/>
      <protection/>
    </xf>
    <xf numFmtId="0" fontId="1" fillId="33" borderId="3" applyNumberFormat="0" applyProtection="0">
      <alignment horizontal="left" vertical="center" indent="1"/>
    </xf>
    <xf numFmtId="0" fontId="1" fillId="33" borderId="3" applyNumberFormat="0" applyProtection="0">
      <alignment horizontal="left" vertical="center" indent="1"/>
    </xf>
    <xf numFmtId="0" fontId="3" fillId="34" borderId="1" applyNumberFormat="0" applyProtection="0">
      <alignment horizontal="right" vertical="center"/>
    </xf>
    <xf numFmtId="0" fontId="3" fillId="35" borderId="3" applyNumberFormat="0" applyProtection="0">
      <alignment horizontal="left" vertical="center" indent="1"/>
    </xf>
    <xf numFmtId="0" fontId="3" fillId="36" borderId="3" applyNumberFormat="0" applyProtection="0">
      <alignment horizontal="left" vertical="center" indent="1"/>
    </xf>
    <xf numFmtId="0" fontId="3" fillId="37" borderId="1" applyNumberFormat="0" applyProtection="0">
      <alignment horizontal="left" vertical="center" indent="1"/>
    </xf>
    <xf numFmtId="0" fontId="3" fillId="33" borderId="2" applyNumberFormat="0" applyProtection="0">
      <alignment horizontal="left" vertical="top" indent="1"/>
    </xf>
    <xf numFmtId="0" fontId="3" fillId="38" borderId="1" applyNumberFormat="0" applyProtection="0">
      <alignment horizontal="left" vertical="center" indent="1"/>
    </xf>
    <xf numFmtId="0" fontId="3" fillId="36" borderId="2" applyNumberFormat="0" applyProtection="0">
      <alignment horizontal="left" vertical="top" indent="1"/>
    </xf>
    <xf numFmtId="0" fontId="3" fillId="39" borderId="1" applyNumberFormat="0" applyProtection="0">
      <alignment horizontal="left" vertical="center" indent="1"/>
    </xf>
    <xf numFmtId="0" fontId="3" fillId="39" borderId="2" applyNumberFormat="0" applyProtection="0">
      <alignment horizontal="left" vertical="top" indent="1"/>
    </xf>
    <xf numFmtId="0" fontId="3" fillId="35" borderId="1" applyNumberFormat="0" applyProtection="0">
      <alignment horizontal="left" vertical="center" indent="1"/>
    </xf>
    <xf numFmtId="0" fontId="3" fillId="35" borderId="2" applyNumberFormat="0" applyProtection="0">
      <alignment horizontal="left" vertical="top" indent="1"/>
    </xf>
    <xf numFmtId="0" fontId="3" fillId="2" borderId="1" applyNumberFormat="0" applyProtection="0">
      <alignment horizontal="left" vertical="center" indent="1"/>
    </xf>
    <xf numFmtId="0" fontId="3" fillId="40" borderId="4" applyNumberFormat="0">
      <alignment/>
      <protection locked="0"/>
    </xf>
    <xf numFmtId="0" fontId="5" fillId="33" borderId="5" applyBorder="0">
      <alignment/>
      <protection/>
    </xf>
    <xf numFmtId="0" fontId="6" fillId="41" borderId="2" applyNumberFormat="0" applyProtection="0">
      <alignment vertical="center"/>
    </xf>
    <xf numFmtId="0" fontId="15" fillId="41" borderId="6" applyNumberFormat="0" applyProtection="0">
      <alignment vertical="center"/>
    </xf>
    <xf numFmtId="0" fontId="6" fillId="37" borderId="2" applyNumberFormat="0" applyProtection="0">
      <alignment horizontal="left" vertical="center" indent="1"/>
    </xf>
    <xf numFmtId="0" fontId="6" fillId="41" borderId="2" applyNumberFormat="0" applyProtection="0">
      <alignment horizontal="left" vertical="top" indent="1"/>
    </xf>
    <xf numFmtId="0" fontId="3" fillId="0" borderId="1" applyNumberFormat="0" applyProtection="0">
      <alignment horizontal="right" vertical="center"/>
    </xf>
    <xf numFmtId="0" fontId="5" fillId="0" borderId="1" applyNumberFormat="0" applyProtection="0">
      <alignment horizontal="right" vertical="center"/>
    </xf>
    <xf numFmtId="0" fontId="6" fillId="36" borderId="2" applyNumberFormat="0" applyProtection="0">
      <alignment horizontal="left" vertical="top" indent="1"/>
    </xf>
    <xf numFmtId="0" fontId="8" fillId="42" borderId="3" applyNumberFormat="0" applyProtection="0">
      <alignment horizontal="left" vertical="center" indent="1"/>
    </xf>
    <xf numFmtId="0" fontId="3" fillId="43" borderId="6">
      <alignment/>
      <protection/>
    </xf>
    <xf numFmtId="0" fontId="9" fillId="40" borderId="1" applyNumberFormat="0" applyProtection="0">
      <alignment horizontal="right" vertical="center"/>
    </xf>
    <xf numFmtId="0" fontId="14" fillId="0" borderId="0" applyNumberFormat="0" applyFill="0" applyBorder="0" applyAlignment="0" applyProtection="0"/>
    <xf numFmtId="0" fontId="3" fillId="0" borderId="0">
      <alignment/>
      <protection/>
    </xf>
    <xf numFmtId="0" fontId="3" fillId="0" borderId="0">
      <alignment horizontal="left"/>
      <protection/>
    </xf>
    <xf numFmtId="0" fontId="3" fillId="33" borderId="2" applyNumberFormat="0" applyProtection="0">
      <alignment horizontal="left" vertical="top" indent="1"/>
    </xf>
    <xf numFmtId="0" fontId="3" fillId="36" borderId="2" applyNumberFormat="0" applyProtection="0">
      <alignment horizontal="left" vertical="top" indent="1"/>
    </xf>
    <xf numFmtId="0" fontId="3" fillId="39" borderId="2" applyNumberFormat="0" applyProtection="0">
      <alignment horizontal="left" vertical="top" indent="1"/>
    </xf>
    <xf numFmtId="0" fontId="3" fillId="35" borderId="2" applyNumberFormat="0" applyProtection="0">
      <alignment horizontal="left" vertical="top" indent="1"/>
    </xf>
    <xf numFmtId="0" fontId="3" fillId="40" borderId="4" applyNumberFormat="0">
      <alignment/>
      <protection locked="0"/>
    </xf>
    <xf numFmtId="0" fontId="3" fillId="0" borderId="0">
      <alignment/>
      <protection/>
    </xf>
    <xf numFmtId="0" fontId="3" fillId="0" borderId="0">
      <alignment/>
      <protection/>
    </xf>
    <xf numFmtId="9" fontId="0" fillId="0" borderId="0" applyFont="0" applyFill="0" applyBorder="0" applyAlignment="0" applyProtection="0"/>
    <xf numFmtId="0" fontId="3" fillId="0" borderId="0">
      <alignment/>
      <protection/>
    </xf>
    <xf numFmtId="0" fontId="3" fillId="0" borderId="0">
      <alignment/>
      <protection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>
      <alignment/>
      <protection/>
    </xf>
  </cellStyleXfs>
  <cellXfs count="169">
    <xf numFmtId="0" fontId="0" fillId="0" borderId="0" xfId="0"/>
    <xf numFmtId="4" fontId="0" fillId="0" borderId="0" xfId="0" applyNumberFormat="1"/>
    <xf numFmtId="0" fontId="2" fillId="0" borderId="0" xfId="0" applyFont="1"/>
    <xf numFmtId="4" fontId="2" fillId="0" borderId="0" xfId="0" applyNumberFormat="1" applyFont="1"/>
    <xf numFmtId="10" fontId="0" fillId="0" borderId="0" xfId="0" applyNumberFormat="1"/>
    <xf numFmtId="0" fontId="0" fillId="0" borderId="0" xfId="0" applyNumberFormat="1"/>
    <xf numFmtId="0" fontId="0" fillId="44" borderId="0" xfId="0" applyFill="1"/>
    <xf numFmtId="164" fontId="0" fillId="0" borderId="0" xfId="0" applyNumberFormat="1"/>
    <xf numFmtId="164" fontId="0" fillId="44" borderId="0" xfId="0" applyNumberFormat="1" applyFill="1"/>
    <xf numFmtId="10" fontId="0" fillId="0" borderId="0" xfId="97" applyNumberFormat="1" applyFont="1"/>
    <xf numFmtId="3" fontId="0" fillId="0" borderId="0" xfId="0" applyNumberFormat="1"/>
    <xf numFmtId="4" fontId="0" fillId="0" borderId="0" xfId="0" applyNumberFormat="1" applyFont="1"/>
    <xf numFmtId="165" fontId="0" fillId="0" borderId="0" xfId="97" applyNumberFormat="1" applyFont="1"/>
    <xf numFmtId="4" fontId="0" fillId="0" borderId="0" xfId="0" applyNumberFormat="1" applyBorder="1"/>
    <xf numFmtId="10" fontId="0" fillId="0" borderId="0" xfId="0" applyNumberFormat="1" applyBorder="1"/>
    <xf numFmtId="4" fontId="2" fillId="0" borderId="0" xfId="0" applyNumberFormat="1" applyFont="1" applyBorder="1"/>
    <xf numFmtId="0" fontId="2" fillId="0" borderId="0" xfId="0" applyFont="1" applyBorder="1"/>
    <xf numFmtId="0" fontId="2" fillId="0" borderId="0" xfId="0" applyFont="1" applyAlignment="1">
      <alignment/>
    </xf>
    <xf numFmtId="0" fontId="17" fillId="0" borderId="0" xfId="0" applyFont="1" applyAlignment="1">
      <alignment/>
    </xf>
    <xf numFmtId="0" fontId="17" fillId="0" borderId="0" xfId="0" applyFont="1"/>
    <xf numFmtId="0" fontId="0" fillId="0" borderId="7" xfId="0" applyBorder="1"/>
    <xf numFmtId="0" fontId="2" fillId="0" borderId="8" xfId="0" applyFont="1" applyBorder="1"/>
    <xf numFmtId="0" fontId="2" fillId="45" borderId="9" xfId="0" applyFont="1" applyFill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4" fontId="0" fillId="0" borderId="11" xfId="0" applyNumberFormat="1" applyBorder="1" applyAlignment="1">
      <alignment horizontal="right" vertical="center"/>
    </xf>
    <xf numFmtId="10" fontId="0" fillId="0" borderId="11" xfId="0" applyNumberFormat="1" applyBorder="1" applyAlignment="1">
      <alignment horizontal="right" vertical="center"/>
    </xf>
    <xf numFmtId="10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horizontal="right" vertical="center"/>
    </xf>
    <xf numFmtId="10" fontId="0" fillId="0" borderId="13" xfId="0" applyNumberFormat="1" applyBorder="1" applyAlignment="1">
      <alignment horizontal="right" vertical="center"/>
    </xf>
    <xf numFmtId="10" fontId="0" fillId="0" borderId="14" xfId="0" applyNumberFormat="1" applyBorder="1" applyAlignment="1">
      <alignment horizontal="right" vertical="center"/>
    </xf>
    <xf numFmtId="4" fontId="0" fillId="0" borderId="13" xfId="0" applyNumberFormat="1" applyFill="1" applyBorder="1" applyAlignment="1">
      <alignment horizontal="right" vertical="center"/>
    </xf>
    <xf numFmtId="4" fontId="2" fillId="0" borderId="13" xfId="0" applyNumberFormat="1" applyFont="1" applyBorder="1" applyAlignment="1">
      <alignment horizontal="right" vertical="center"/>
    </xf>
    <xf numFmtId="4" fontId="0" fillId="46" borderId="13" xfId="0" applyNumberFormat="1" applyFill="1" applyBorder="1" applyAlignment="1">
      <alignment horizontal="right" vertical="center"/>
    </xf>
    <xf numFmtId="4" fontId="2" fillId="0" borderId="15" xfId="0" applyNumberFormat="1" applyFont="1" applyBorder="1" applyAlignment="1">
      <alignment horizontal="righ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0" fontId="2" fillId="45" borderId="9" xfId="0" applyFont="1" applyFill="1" applyBorder="1" applyAlignment="1">
      <alignment horizontal="center" vertical="center"/>
    </xf>
    <xf numFmtId="4" fontId="0" fillId="0" borderId="7" xfId="0" applyNumberFormat="1" applyBorder="1" applyAlignment="1">
      <alignment horizontal="left" vertical="center"/>
    </xf>
    <xf numFmtId="0" fontId="18" fillId="0" borderId="0" xfId="0" applyFont="1"/>
    <xf numFmtId="4" fontId="0" fillId="0" borderId="17" xfId="0" applyNumberFormat="1" applyBorder="1" applyAlignment="1">
      <alignment horizontal="right" vertical="center"/>
    </xf>
    <xf numFmtId="4" fontId="0" fillId="0" borderId="18" xfId="0" applyNumberFormat="1" applyBorder="1" applyAlignment="1">
      <alignment horizontal="right" vertical="center"/>
    </xf>
    <xf numFmtId="4" fontId="0" fillId="0" borderId="19" xfId="0" applyNumberFormat="1" applyBorder="1" applyAlignment="1">
      <alignment horizontal="right" vertical="center"/>
    </xf>
    <xf numFmtId="49" fontId="2" fillId="45" borderId="20" xfId="0" applyNumberFormat="1" applyFont="1" applyFill="1" applyBorder="1" applyAlignment="1">
      <alignment horizontal="center"/>
    </xf>
    <xf numFmtId="49" fontId="2" fillId="45" borderId="21" xfId="0" applyNumberFormat="1" applyFont="1" applyFill="1" applyBorder="1" applyAlignment="1">
      <alignment horizontal="center"/>
    </xf>
    <xf numFmtId="0" fontId="0" fillId="0" borderId="22" xfId="0" applyBorder="1" applyAlignment="1">
      <alignment horizontal="left"/>
    </xf>
    <xf numFmtId="0" fontId="0" fillId="0" borderId="23" xfId="0" applyBorder="1"/>
    <xf numFmtId="4" fontId="0" fillId="0" borderId="24" xfId="0" applyNumberFormat="1" applyBorder="1"/>
    <xf numFmtId="0" fontId="0" fillId="0" borderId="25" xfId="0" applyBorder="1" applyAlignment="1">
      <alignment horizontal="left"/>
    </xf>
    <xf numFmtId="0" fontId="0" fillId="0" borderId="26" xfId="0" applyBorder="1"/>
    <xf numFmtId="4" fontId="0" fillId="0" borderId="27" xfId="0" applyNumberFormat="1" applyBorder="1"/>
    <xf numFmtId="0" fontId="0" fillId="0" borderId="28" xfId="0" applyBorder="1" applyAlignment="1">
      <alignment horizontal="left"/>
    </xf>
    <xf numFmtId="0" fontId="0" fillId="0" borderId="29" xfId="0" applyBorder="1"/>
    <xf numFmtId="4" fontId="0" fillId="0" borderId="30" xfId="0" applyNumberFormat="1" applyBorder="1"/>
    <xf numFmtId="0" fontId="0" fillId="0" borderId="31" xfId="0" applyBorder="1" applyAlignment="1">
      <alignment horizontal="left"/>
    </xf>
    <xf numFmtId="0" fontId="0" fillId="0" borderId="32" xfId="0" applyBorder="1"/>
    <xf numFmtId="4" fontId="0" fillId="0" borderId="33" xfId="0" applyNumberFormat="1" applyBorder="1"/>
    <xf numFmtId="0" fontId="0" fillId="0" borderId="34" xfId="0" applyBorder="1" applyAlignment="1">
      <alignment horizontal="left"/>
    </xf>
    <xf numFmtId="0" fontId="0" fillId="0" borderId="35" xfId="0" applyBorder="1"/>
    <xf numFmtId="4" fontId="0" fillId="0" borderId="36" xfId="0" applyNumberFormat="1" applyBorder="1"/>
    <xf numFmtId="0" fontId="0" fillId="0" borderId="37" xfId="0" applyBorder="1" applyAlignment="1">
      <alignment horizontal="left"/>
    </xf>
    <xf numFmtId="0" fontId="0" fillId="0" borderId="38" xfId="0" applyBorder="1"/>
    <xf numFmtId="4" fontId="0" fillId="0" borderId="39" xfId="0" applyNumberFormat="1" applyBorder="1"/>
    <xf numFmtId="0" fontId="2" fillId="45" borderId="40" xfId="0" applyFont="1" applyFill="1" applyBorder="1" applyAlignment="1">
      <alignment horizontal="center"/>
    </xf>
    <xf numFmtId="4" fontId="2" fillId="45" borderId="41" xfId="0" applyNumberFormat="1" applyFont="1" applyFill="1" applyBorder="1" applyAlignment="1">
      <alignment horizontal="center" vertical="center"/>
    </xf>
    <xf numFmtId="4" fontId="2" fillId="45" borderId="41" xfId="0" applyNumberFormat="1" applyFont="1" applyFill="1" applyBorder="1" applyAlignment="1">
      <alignment horizontal="center"/>
    </xf>
    <xf numFmtId="0" fontId="0" fillId="0" borderId="8" xfId="0" applyBorder="1"/>
    <xf numFmtId="164" fontId="0" fillId="0" borderId="15" xfId="0" applyNumberFormat="1" applyBorder="1"/>
    <xf numFmtId="0" fontId="0" fillId="0" borderId="42" xfId="0" applyBorder="1"/>
    <xf numFmtId="164" fontId="0" fillId="0" borderId="43" xfId="0" applyNumberFormat="1" applyBorder="1"/>
    <xf numFmtId="0" fontId="2" fillId="0" borderId="42" xfId="0" applyFont="1" applyBorder="1"/>
    <xf numFmtId="0" fontId="0" fillId="0" borderId="31" xfId="0" applyBorder="1"/>
    <xf numFmtId="164" fontId="0" fillId="0" borderId="32" xfId="0" applyNumberFormat="1" applyBorder="1"/>
    <xf numFmtId="0" fontId="0" fillId="0" borderId="34" xfId="0" applyBorder="1"/>
    <xf numFmtId="0" fontId="0" fillId="0" borderId="44" xfId="0" applyBorder="1"/>
    <xf numFmtId="0" fontId="0" fillId="0" borderId="45" xfId="0" applyBorder="1"/>
    <xf numFmtId="49" fontId="2" fillId="45" borderId="41" xfId="0" applyNumberFormat="1" applyFont="1" applyFill="1" applyBorder="1" applyAlignment="1">
      <alignment horizontal="center"/>
    </xf>
    <xf numFmtId="0" fontId="0" fillId="0" borderId="46" xfId="0" applyBorder="1"/>
    <xf numFmtId="0" fontId="0" fillId="0" borderId="47" xfId="0" applyBorder="1"/>
    <xf numFmtId="4" fontId="0" fillId="0" borderId="48" xfId="0" applyNumberFormat="1" applyBorder="1"/>
    <xf numFmtId="10" fontId="0" fillId="0" borderId="49" xfId="0" applyNumberFormat="1" applyBorder="1" applyAlignment="1">
      <alignment horizontal="right" vertical="center"/>
    </xf>
    <xf numFmtId="10" fontId="0" fillId="0" borderId="50" xfId="0" applyNumberFormat="1" applyBorder="1" applyAlignment="1">
      <alignment horizontal="right" vertical="center"/>
    </xf>
    <xf numFmtId="10" fontId="0" fillId="0" borderId="51" xfId="0" applyNumberFormat="1" applyBorder="1" applyAlignment="1">
      <alignment horizontal="right" vertical="center"/>
    </xf>
    <xf numFmtId="10" fontId="0" fillId="0" borderId="52" xfId="0" applyNumberFormat="1" applyBorder="1" applyAlignment="1">
      <alignment horizontal="right" vertical="center"/>
    </xf>
    <xf numFmtId="166" fontId="2" fillId="0" borderId="13" xfId="0" applyNumberFormat="1" applyFont="1" applyBorder="1" applyAlignment="1">
      <alignment horizontal="right" vertical="center"/>
    </xf>
    <xf numFmtId="4" fontId="0" fillId="0" borderId="49" xfId="0" applyNumberFormat="1" applyBorder="1" applyAlignment="1">
      <alignment horizontal="right" vertical="center"/>
    </xf>
    <xf numFmtId="4" fontId="0" fillId="0" borderId="50" xfId="0" applyNumberFormat="1" applyBorder="1" applyAlignment="1">
      <alignment horizontal="right" vertical="center"/>
    </xf>
    <xf numFmtId="4" fontId="0" fillId="0" borderId="51" xfId="0" applyNumberForma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 vertical="center"/>
    </xf>
    <xf numFmtId="4" fontId="0" fillId="0" borderId="0" xfId="0" applyNumberFormat="1" applyBorder="1" applyAlignment="1">
      <alignment horizontal="right" vertical="center"/>
    </xf>
    <xf numFmtId="10" fontId="0" fillId="0" borderId="0" xfId="0" applyNumberFormat="1" applyBorder="1" applyAlignment="1">
      <alignment horizontal="right" vertical="center"/>
    </xf>
    <xf numFmtId="4" fontId="0" fillId="0" borderId="51" xfId="0" applyNumberFormat="1" applyBorder="1"/>
    <xf numFmtId="4" fontId="0" fillId="0" borderId="53" xfId="0" applyNumberFormat="1" applyBorder="1"/>
    <xf numFmtId="4" fontId="0" fillId="0" borderId="52" xfId="0" applyNumberFormat="1" applyBorder="1"/>
    <xf numFmtId="4" fontId="0" fillId="0" borderId="16" xfId="0" applyNumberFormat="1" applyBorder="1"/>
    <xf numFmtId="0" fontId="2" fillId="0" borderId="54" xfId="0" applyFont="1" applyBorder="1" applyAlignment="1">
      <alignment vertical="center"/>
    </xf>
    <xf numFmtId="49" fontId="2" fillId="0" borderId="21" xfId="0" applyNumberFormat="1" applyFont="1" applyBorder="1" applyAlignment="1">
      <alignment horizontal="center" vertical="center"/>
    </xf>
    <xf numFmtId="49" fontId="2" fillId="0" borderId="55" xfId="0" applyNumberFormat="1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/>
    </xf>
    <xf numFmtId="49" fontId="2" fillId="45" borderId="9" xfId="0" applyNumberFormat="1" applyFont="1" applyFill="1" applyBorder="1" applyAlignment="1">
      <alignment horizontal="center"/>
    </xf>
    <xf numFmtId="0" fontId="0" fillId="0" borderId="56" xfId="0" applyBorder="1"/>
    <xf numFmtId="4" fontId="0" fillId="0" borderId="48" xfId="0" applyNumberFormat="1" applyFill="1" applyBorder="1"/>
    <xf numFmtId="49" fontId="2" fillId="0" borderId="57" xfId="0" applyNumberFormat="1" applyFont="1" applyBorder="1" applyAlignment="1">
      <alignment horizontal="center" vertical="center"/>
    </xf>
    <xf numFmtId="49" fontId="2" fillId="45" borderId="55" xfId="0" applyNumberFormat="1" applyFont="1" applyFill="1" applyBorder="1" applyAlignment="1">
      <alignment horizontal="center"/>
    </xf>
    <xf numFmtId="4" fontId="0" fillId="0" borderId="11" xfId="0" applyNumberFormat="1" applyBorder="1" applyAlignment="1">
      <alignment vertical="center"/>
    </xf>
    <xf numFmtId="4" fontId="0" fillId="0" borderId="58" xfId="0" applyNumberFormat="1" applyBorder="1" applyAlignment="1">
      <alignment vertical="center"/>
    </xf>
    <xf numFmtId="4" fontId="0" fillId="0" borderId="17" xfId="0" applyNumberFormat="1" applyBorder="1" applyAlignment="1">
      <alignment vertical="center"/>
    </xf>
    <xf numFmtId="10" fontId="0" fillId="0" borderId="11" xfId="0" applyNumberFormat="1" applyBorder="1" applyAlignment="1">
      <alignment vertical="center"/>
    </xf>
    <xf numFmtId="4" fontId="0" fillId="0" borderId="49" xfId="0" applyNumberFormat="1" applyBorder="1" applyAlignment="1">
      <alignment vertical="center"/>
    </xf>
    <xf numFmtId="10" fontId="0" fillId="0" borderId="49" xfId="0" applyNumberFormat="1" applyBorder="1" applyAlignment="1">
      <alignment vertical="center"/>
    </xf>
    <xf numFmtId="10" fontId="0" fillId="0" borderId="12" xfId="0" applyNumberFormat="1" applyBorder="1" applyAlignment="1">
      <alignment vertical="center"/>
    </xf>
    <xf numFmtId="4" fontId="0" fillId="0" borderId="13" xfId="0" applyNumberFormat="1" applyBorder="1" applyAlignment="1">
      <alignment vertical="center"/>
    </xf>
    <xf numFmtId="4" fontId="0" fillId="0" borderId="59" xfId="0" applyNumberFormat="1" applyBorder="1" applyAlignment="1">
      <alignment vertical="center"/>
    </xf>
    <xf numFmtId="4" fontId="0" fillId="0" borderId="18" xfId="0" applyNumberFormat="1" applyBorder="1" applyAlignment="1">
      <alignment vertical="center"/>
    </xf>
    <xf numFmtId="10" fontId="0" fillId="0" borderId="13" xfId="0" applyNumberFormat="1" applyBorder="1" applyAlignment="1">
      <alignment vertical="center"/>
    </xf>
    <xf numFmtId="4" fontId="0" fillId="0" borderId="50" xfId="0" applyNumberFormat="1" applyBorder="1" applyAlignment="1">
      <alignment vertical="center"/>
    </xf>
    <xf numFmtId="10" fontId="0" fillId="0" borderId="50" xfId="0" applyNumberFormat="1" applyBorder="1" applyAlignment="1">
      <alignment vertical="center"/>
    </xf>
    <xf numFmtId="10" fontId="0" fillId="0" borderId="14" xfId="0" applyNumberFormat="1" applyBorder="1" applyAlignment="1">
      <alignment vertical="center"/>
    </xf>
    <xf numFmtId="4" fontId="0" fillId="0" borderId="13" xfId="0" applyNumberFormat="1" applyFill="1" applyBorder="1" applyAlignment="1">
      <alignment vertical="center"/>
    </xf>
    <xf numFmtId="4" fontId="0" fillId="0" borderId="59" xfId="0" applyNumberFormat="1" applyFill="1" applyBorder="1" applyAlignment="1">
      <alignment vertical="center"/>
    </xf>
    <xf numFmtId="4" fontId="2" fillId="0" borderId="13" xfId="0" applyNumberFormat="1" applyFont="1" applyFill="1" applyBorder="1" applyAlignment="1">
      <alignment vertical="center"/>
    </xf>
    <xf numFmtId="4" fontId="2" fillId="0" borderId="59" xfId="0" applyNumberFormat="1" applyFont="1" applyFill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4" fontId="2" fillId="0" borderId="59" xfId="0" applyNumberFormat="1" applyFont="1" applyBorder="1" applyAlignment="1">
      <alignment vertical="center"/>
    </xf>
    <xf numFmtId="166" fontId="2" fillId="0" borderId="13" xfId="0" applyNumberFormat="1" applyFont="1" applyBorder="1" applyAlignment="1">
      <alignment vertical="center"/>
    </xf>
    <xf numFmtId="166" fontId="2" fillId="0" borderId="59" xfId="0" applyNumberFormat="1" applyFont="1" applyBorder="1" applyAlignment="1">
      <alignment vertical="center"/>
    </xf>
    <xf numFmtId="4" fontId="2" fillId="0" borderId="15" xfId="0" applyNumberFormat="1" applyFont="1" applyBorder="1" applyAlignment="1">
      <alignment vertical="center"/>
    </xf>
    <xf numFmtId="4" fontId="2" fillId="0" borderId="60" xfId="0" applyNumberFormat="1" applyFont="1" applyBorder="1" applyAlignment="1">
      <alignment vertical="center"/>
    </xf>
    <xf numFmtId="4" fontId="0" fillId="0" borderId="19" xfId="0" applyNumberFormat="1" applyBorder="1" applyAlignment="1">
      <alignment vertical="center"/>
    </xf>
    <xf numFmtId="10" fontId="0" fillId="0" borderId="15" xfId="0" applyNumberFormat="1" applyBorder="1" applyAlignment="1">
      <alignment vertical="center"/>
    </xf>
    <xf numFmtId="4" fontId="0" fillId="0" borderId="51" xfId="0" applyNumberFormat="1" applyBorder="1" applyAlignment="1">
      <alignment vertical="center"/>
    </xf>
    <xf numFmtId="10" fontId="0" fillId="0" borderId="51" xfId="0" applyNumberFormat="1" applyBorder="1" applyAlignment="1">
      <alignment vertical="center"/>
    </xf>
    <xf numFmtId="10" fontId="0" fillId="0" borderId="16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" xfId="0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4" fontId="0" fillId="0" borderId="14" xfId="0" applyNumberFormat="1" applyBorder="1"/>
    <xf numFmtId="0" fontId="4" fillId="47" borderId="61" xfId="0" applyFont="1" applyFill="1" applyBorder="1" applyAlignment="1">
      <alignment horizontal="center"/>
    </xf>
    <xf numFmtId="4" fontId="0" fillId="0" borderId="62" xfId="0" applyNumberFormat="1" applyBorder="1" applyAlignment="1">
      <alignment horizontal="right" vertical="center"/>
    </xf>
    <xf numFmtId="4" fontId="0" fillId="0" borderId="44" xfId="0" applyNumberFormat="1" applyBorder="1" applyAlignment="1">
      <alignment horizontal="right" vertical="center"/>
    </xf>
    <xf numFmtId="4" fontId="0" fillId="0" borderId="44" xfId="0" applyNumberFormat="1" applyFill="1" applyBorder="1" applyAlignment="1">
      <alignment horizontal="right" vertical="center"/>
    </xf>
    <xf numFmtId="4" fontId="2" fillId="0" borderId="44" xfId="0" applyNumberFormat="1" applyFont="1" applyBorder="1" applyAlignment="1">
      <alignment horizontal="right" vertical="center"/>
    </xf>
    <xf numFmtId="4" fontId="0" fillId="46" borderId="44" xfId="0" applyNumberFormat="1" applyFill="1" applyBorder="1" applyAlignment="1">
      <alignment horizontal="right" vertical="center"/>
    </xf>
    <xf numFmtId="166" fontId="2" fillId="0" borderId="44" xfId="0" applyNumberFormat="1" applyFont="1" applyBorder="1" applyAlignment="1">
      <alignment horizontal="right" vertical="center"/>
    </xf>
    <xf numFmtId="4" fontId="2" fillId="0" borderId="63" xfId="0" applyNumberFormat="1" applyFont="1" applyBorder="1" applyAlignment="1">
      <alignment horizontal="right" vertical="center"/>
    </xf>
    <xf numFmtId="4" fontId="2" fillId="0" borderId="64" xfId="0" applyNumberFormat="1" applyFont="1" applyBorder="1" applyAlignment="1">
      <alignment horizontal="right" vertical="center"/>
    </xf>
    <xf numFmtId="49" fontId="2" fillId="0" borderId="57" xfId="0" applyNumberFormat="1" applyFont="1" applyBorder="1" applyAlignment="1">
      <alignment horizontal="center" vertical="center" wrapText="1"/>
    </xf>
    <xf numFmtId="0" fontId="0" fillId="0" borderId="33" xfId="0" applyBorder="1"/>
    <xf numFmtId="4" fontId="0" fillId="0" borderId="65" xfId="0" applyNumberFormat="1" applyBorder="1"/>
    <xf numFmtId="164" fontId="0" fillId="0" borderId="66" xfId="0" applyNumberFormat="1" applyBorder="1"/>
    <xf numFmtId="4" fontId="0" fillId="0" borderId="67" xfId="0" applyNumberFormat="1" applyBorder="1"/>
    <xf numFmtId="0" fontId="0" fillId="0" borderId="66" xfId="0" applyBorder="1"/>
    <xf numFmtId="0" fontId="0" fillId="0" borderId="68" xfId="0" applyBorder="1"/>
    <xf numFmtId="4" fontId="0" fillId="0" borderId="69" xfId="0" applyNumberFormat="1" applyBorder="1"/>
    <xf numFmtId="164" fontId="0" fillId="0" borderId="18" xfId="0" applyNumberFormat="1" applyBorder="1"/>
    <xf numFmtId="0" fontId="0" fillId="0" borderId="18" xfId="0" applyBorder="1"/>
    <xf numFmtId="0" fontId="0" fillId="0" borderId="70" xfId="0" applyBorder="1"/>
    <xf numFmtId="0" fontId="0" fillId="0" borderId="71" xfId="0" applyBorder="1"/>
    <xf numFmtId="0" fontId="0" fillId="0" borderId="19" xfId="0" applyBorder="1"/>
    <xf numFmtId="4" fontId="0" fillId="0" borderId="7" xfId="0" applyNumberFormat="1" applyBorder="1"/>
    <xf numFmtId="4" fontId="0" fillId="0" borderId="8" xfId="0" applyNumberFormat="1" applyBorder="1"/>
    <xf numFmtId="0" fontId="4" fillId="47" borderId="72" xfId="0" applyFont="1" applyFill="1" applyBorder="1" applyAlignment="1">
      <alignment horizontal="center"/>
    </xf>
    <xf numFmtId="0" fontId="4" fillId="47" borderId="73" xfId="0" applyFont="1" applyFill="1" applyBorder="1" applyAlignment="1">
      <alignment horizontal="center"/>
    </xf>
    <xf numFmtId="0" fontId="4" fillId="47" borderId="61" xfId="0" applyFont="1" applyFill="1" applyBorder="1" applyAlignment="1">
      <alignment horizontal="center"/>
    </xf>
  </cellXfs>
  <cellStyles count="89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SAPBEXstdItem" xfId="20"/>
    <cellStyle name="SAPBEXaggDataEmph" xfId="21"/>
    <cellStyle name="Normální 2" xfId="22"/>
    <cellStyle name="Accent1 - 20%" xfId="23"/>
    <cellStyle name="Accent1 - 40%" xfId="24"/>
    <cellStyle name="Accent1 - 60%" xfId="25"/>
    <cellStyle name="Accent2 - 20%" xfId="26"/>
    <cellStyle name="Accent2 - 40%" xfId="27"/>
    <cellStyle name="Accent2 - 60%" xfId="28"/>
    <cellStyle name="Accent3 - 20%" xfId="29"/>
    <cellStyle name="Accent3 - 40%" xfId="30"/>
    <cellStyle name="Accent3 - 60%" xfId="31"/>
    <cellStyle name="Accent4 - 20%" xfId="32"/>
    <cellStyle name="Accent4 - 40%" xfId="33"/>
    <cellStyle name="Accent4 - 60%" xfId="34"/>
    <cellStyle name="Accent5 - 20%" xfId="35"/>
    <cellStyle name="Accent5 - 40%" xfId="36"/>
    <cellStyle name="Accent5 - 60%" xfId="37"/>
    <cellStyle name="Accent6 - 20%" xfId="38"/>
    <cellStyle name="Accent6 - 40%" xfId="39"/>
    <cellStyle name="Accent6 - 60%" xfId="40"/>
    <cellStyle name="Emphasis 1" xfId="41"/>
    <cellStyle name="Emphasis 2" xfId="42"/>
    <cellStyle name="Emphasis 3" xfId="43"/>
    <cellStyle name="SAPBEXaggData" xfId="44"/>
    <cellStyle name="Normální 3" xfId="45"/>
    <cellStyle name="SAPBEXaggItem" xfId="46"/>
    <cellStyle name="SAPBEXaggItemX" xfId="47"/>
    <cellStyle name="SAPBEXexcBad7" xfId="48"/>
    <cellStyle name="SAPBEXexcBad8" xfId="49"/>
    <cellStyle name="SAPBEXexcBad9" xfId="50"/>
    <cellStyle name="SAPBEXexcCritical4" xfId="51"/>
    <cellStyle name="SAPBEXexcCritical5" xfId="52"/>
    <cellStyle name="SAPBEXexcCritical6" xfId="53"/>
    <cellStyle name="SAPBEXexcGood1" xfId="54"/>
    <cellStyle name="SAPBEXexcGood2" xfId="55"/>
    <cellStyle name="SAPBEXexcGood3" xfId="56"/>
    <cellStyle name="SAPBEXfilterDrill" xfId="57"/>
    <cellStyle name="SAPBEXFilterInfo1" xfId="58"/>
    <cellStyle name="SAPBEXFilterInfo2" xfId="59"/>
    <cellStyle name="SAPBEXFilterInfoHlavicka" xfId="60"/>
    <cellStyle name="SAPBEXfilterItem" xfId="61"/>
    <cellStyle name="SAPBEXfilterText" xfId="62"/>
    <cellStyle name="SAPBEXformats" xfId="63"/>
    <cellStyle name="SAPBEXheaderItem" xfId="64"/>
    <cellStyle name="SAPBEXheaderText" xfId="65"/>
    <cellStyle name="SAPBEXHLevel0" xfId="66"/>
    <cellStyle name="SAPBEXHLevel0X" xfId="67"/>
    <cellStyle name="SAPBEXHLevel1" xfId="68"/>
    <cellStyle name="SAPBEXHLevel1X" xfId="69"/>
    <cellStyle name="SAPBEXHLevel2" xfId="70"/>
    <cellStyle name="SAPBEXHLevel2X" xfId="71"/>
    <cellStyle name="SAPBEXHLevel3" xfId="72"/>
    <cellStyle name="SAPBEXHLevel3X" xfId="73"/>
    <cellStyle name="SAPBEXchaText" xfId="74"/>
    <cellStyle name="SAPBEXinputData" xfId="75"/>
    <cellStyle name="SAPBEXItemHeader" xfId="76"/>
    <cellStyle name="SAPBEXresData" xfId="77"/>
    <cellStyle name="SAPBEXresDataEmph" xfId="78"/>
    <cellStyle name="SAPBEXresItem" xfId="79"/>
    <cellStyle name="SAPBEXresItemX" xfId="80"/>
    <cellStyle name="SAPBEXstdData" xfId="81"/>
    <cellStyle name="SAPBEXstdDataEmph" xfId="82"/>
    <cellStyle name="SAPBEXstdItemX" xfId="83"/>
    <cellStyle name="SAPBEXtitle" xfId="84"/>
    <cellStyle name="SAPBEXunassignedItem" xfId="85"/>
    <cellStyle name="SAPBEXundefined" xfId="86"/>
    <cellStyle name="Sheet Title" xfId="87"/>
    <cellStyle name="Normální 4" xfId="88"/>
    <cellStyle name="SAPBEXFilterInfo2 2" xfId="89"/>
    <cellStyle name="SAPBEXHLevel0X 2" xfId="90"/>
    <cellStyle name="SAPBEXHLevel1X 2" xfId="91"/>
    <cellStyle name="SAPBEXHLevel2X 2" xfId="92"/>
    <cellStyle name="SAPBEXHLevel3X 2" xfId="93"/>
    <cellStyle name="SAPBEXinputData 2" xfId="94"/>
    <cellStyle name="Normální 5" xfId="95"/>
    <cellStyle name="Normální 6" xfId="96"/>
    <cellStyle name="Procenta" xfId="97"/>
    <cellStyle name="Normální 7" xfId="98"/>
    <cellStyle name="Normální 8" xfId="99"/>
    <cellStyle name="Procenta 2" xfId="100"/>
    <cellStyle name="Procenta 3" xfId="101"/>
    <cellStyle name="Normální 9" xfId="10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8" Type="http://schemas.openxmlformats.org/officeDocument/2006/relationships/sharedStrings" Target="sharedStrings.xml" /><Relationship Id="rId6" Type="http://schemas.openxmlformats.org/officeDocument/2006/relationships/worksheet" Target="worksheets/sheet5.xml" /><Relationship Id="rId7" Type="http://schemas.openxmlformats.org/officeDocument/2006/relationships/styles" Target="styles.xml" /><Relationship Id="rId5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U78"/>
  <sheetViews>
    <sheetView zoomScale="60" zoomScaleNormal="60" workbookViewId="0" topLeftCell="C1">
      <selection pane="topLeft" activeCell="Q57" sqref="Q57"/>
    </sheetView>
  </sheetViews>
  <sheetFormatPr defaultRowHeight="15"/>
  <cols>
    <col min="1" max="1" width="2" customWidth="1"/>
    <col min="2" max="2" width="62" customWidth="1"/>
    <col min="3" max="3" width="12.7142857142857" customWidth="1"/>
    <col min="4" max="4" width="13" customWidth="1"/>
    <col min="5" max="6" width="12.8571428571429" customWidth="1"/>
    <col min="7" max="8" width="13" customWidth="1"/>
    <col min="9" max="9" width="12.4285714285714" customWidth="1"/>
    <col min="10" max="10" width="13.2857142857143" customWidth="1"/>
    <col min="11" max="11" width="13.1428571428571" customWidth="1"/>
    <col min="12" max="13" width="12.5714285714286" customWidth="1"/>
    <col min="14" max="14" width="12" customWidth="1"/>
    <col min="15" max="15" width="11.4285714285714" customWidth="1"/>
    <col min="16" max="16" width="12.1428571428571" customWidth="1"/>
    <col min="17" max="18" width="12" customWidth="1"/>
    <col min="19" max="19" width="11.1428571428571" customWidth="1"/>
    <col min="21" max="21" width="9.71428571428571" bestFit="1" customWidth="1"/>
  </cols>
  <sheetData>
    <row r="1" ht="8.25" customHeight="1" thickBot="1">
      <c r="J1" s="4"/>
    </row>
    <row r="2" spans="2:19" ht="16.5" thickBot="1">
      <c r="B2" s="166" t="s">
        <v>37</v>
      </c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8"/>
    </row>
    <row r="3" spans="2:19" ht="15.75" thickBot="1">
      <c r="B3" s="22" t="s">
        <v>22</v>
      </c>
      <c r="C3" s="46" t="s">
        <v>107</v>
      </c>
      <c r="D3" s="46" t="s">
        <v>108</v>
      </c>
      <c r="E3" s="46" t="s">
        <v>109</v>
      </c>
      <c r="F3" s="46" t="s">
        <v>110</v>
      </c>
      <c r="G3" s="46" t="s">
        <v>111</v>
      </c>
      <c r="H3" s="46" t="s">
        <v>112</v>
      </c>
      <c r="I3" s="46" t="s">
        <v>113</v>
      </c>
      <c r="J3" s="46" t="s">
        <v>114</v>
      </c>
      <c r="K3" s="46" t="s">
        <v>115</v>
      </c>
      <c r="L3" s="46" t="s">
        <v>116</v>
      </c>
      <c r="M3" s="46" t="s">
        <v>117</v>
      </c>
      <c r="N3" s="46" t="s">
        <v>85</v>
      </c>
      <c r="O3" s="47" t="s">
        <v>86</v>
      </c>
      <c r="P3" s="47" t="s">
        <v>87</v>
      </c>
      <c r="Q3" s="47" t="s">
        <v>88</v>
      </c>
      <c r="R3" s="47" t="s">
        <v>89</v>
      </c>
      <c r="S3" s="106" t="s">
        <v>90</v>
      </c>
    </row>
    <row r="4" spans="2:20" ht="15">
      <c r="B4" s="23" t="s">
        <v>0</v>
      </c>
      <c r="C4" s="28">
        <v>56160.58</v>
      </c>
      <c r="D4" s="28">
        <v>54702.96</v>
      </c>
      <c r="E4" s="28">
        <v>47168.99</v>
      </c>
      <c r="F4" s="28">
        <v>55338.67</v>
      </c>
      <c r="G4" s="28">
        <v>61248.99</v>
      </c>
      <c r="H4" s="28">
        <v>69245.03</v>
      </c>
      <c r="I4" s="28">
        <v>74676.28</v>
      </c>
      <c r="J4" s="28">
        <v>77519.850000000006</v>
      </c>
      <c r="K4" s="28">
        <v>74886.58</v>
      </c>
      <c r="L4" s="28">
        <v>81644.28</v>
      </c>
      <c r="M4" s="143">
        <v>96918.16</v>
      </c>
      <c r="N4" s="43">
        <f>M4-L4</f>
        <v>15273.880000000005</v>
      </c>
      <c r="O4" s="29">
        <f>M4/L4-1</f>
        <v>0.18707838442570623</v>
      </c>
      <c r="P4" s="88">
        <f>M4-K4</f>
        <v>22031.58</v>
      </c>
      <c r="Q4" s="83">
        <f>M4/K4-1</f>
        <v>0.29419930780655235</v>
      </c>
      <c r="R4" s="88">
        <f>M4-J4</f>
        <v>19398.309999999998</v>
      </c>
      <c r="S4" s="30">
        <f>M4/J4-1</f>
        <v>0.25023668131452781</v>
      </c>
      <c r="T4" s="1"/>
    </row>
    <row r="5" spans="2:19" ht="15">
      <c r="B5" s="24" t="s">
        <v>8</v>
      </c>
      <c r="C5" s="31">
        <v>7978.11</v>
      </c>
      <c r="D5" s="31">
        <v>7867.72</v>
      </c>
      <c r="E5" s="31">
        <v>7742</v>
      </c>
      <c r="F5" s="31">
        <v>7873.36</v>
      </c>
      <c r="G5" s="31">
        <v>8114.84</v>
      </c>
      <c r="H5" s="31">
        <v>9299.7000000000007</v>
      </c>
      <c r="I5" s="31">
        <v>9116.51</v>
      </c>
      <c r="J5" s="31">
        <v>10022.719999999999</v>
      </c>
      <c r="K5" s="31">
        <v>11010.17</v>
      </c>
      <c r="L5" s="31">
        <v>12997.70</v>
      </c>
      <c r="M5" s="144">
        <v>15623.60</v>
      </c>
      <c r="N5" s="44">
        <f t="shared" si="0" ref="N5:N18">M5-L5</f>
        <v>2625.8999999999996</v>
      </c>
      <c r="O5" s="32">
        <f t="shared" si="1" ref="O5:O18">M5/L5-1</f>
        <v>0.20202805111673605</v>
      </c>
      <c r="P5" s="89">
        <f t="shared" si="2" ref="P5:P18">M5-K5</f>
        <v>4613.43</v>
      </c>
      <c r="Q5" s="84">
        <f t="shared" si="3" ref="Q5:Q18">M5/K5-1</f>
        <v>0.41901532855532664</v>
      </c>
      <c r="R5" s="89">
        <f t="shared" si="4" ref="R5:R18">M5-J5</f>
        <v>5600.880000000001</v>
      </c>
      <c r="S5" s="33">
        <f t="shared" si="5" ref="S5:S18">M5/J5-1</f>
        <v>0.55881836467545742</v>
      </c>
    </row>
    <row r="6" spans="2:19" ht="15">
      <c r="B6" s="24" t="s">
        <v>1</v>
      </c>
      <c r="C6" s="31">
        <v>1679.62</v>
      </c>
      <c r="D6" s="31">
        <v>1150.43</v>
      </c>
      <c r="E6" s="31">
        <v>1075.75</v>
      </c>
      <c r="F6" s="31">
        <v>1906.79</v>
      </c>
      <c r="G6" s="31">
        <v>1550.60</v>
      </c>
      <c r="H6" s="31">
        <v>1705.10</v>
      </c>
      <c r="I6" s="31">
        <v>1671.86</v>
      </c>
      <c r="J6" s="31">
        <v>1376.99</v>
      </c>
      <c r="K6" s="31">
        <v>1873.39</v>
      </c>
      <c r="L6" s="31">
        <v>2635.32</v>
      </c>
      <c r="M6" s="144">
        <v>1430.49</v>
      </c>
      <c r="N6" s="44">
        <f t="shared" si="0"/>
        <v>-1204.8300000000002</v>
      </c>
      <c r="O6" s="32">
        <f t="shared" si="1"/>
        <v>-0.45718546514275304</v>
      </c>
      <c r="P6" s="89">
        <f t="shared" si="2"/>
        <v>-442.90000000000009</v>
      </c>
      <c r="Q6" s="84">
        <f t="shared" si="3"/>
        <v>-0.23641633616064994</v>
      </c>
      <c r="R6" s="89">
        <f t="shared" si="4"/>
        <v>53.50</v>
      </c>
      <c r="S6" s="33">
        <f t="shared" si="5"/>
        <v>0.038852860224112051</v>
      </c>
    </row>
    <row r="7" spans="2:19" ht="15">
      <c r="B7" s="25" t="s">
        <v>2</v>
      </c>
      <c r="C7" s="34">
        <v>36543.71</v>
      </c>
      <c r="D7" s="34">
        <v>38224.370000000003</v>
      </c>
      <c r="E7" s="34">
        <v>45034.64</v>
      </c>
      <c r="F7" s="34">
        <v>46153.81</v>
      </c>
      <c r="G7" s="34">
        <v>44977.14</v>
      </c>
      <c r="H7" s="34">
        <v>54924.97</v>
      </c>
      <c r="I7" s="34">
        <v>65532.95</v>
      </c>
      <c r="J7" s="34">
        <v>73214.91</v>
      </c>
      <c r="K7" s="34">
        <v>80487.539999999994</v>
      </c>
      <c r="L7" s="34">
        <v>62025.07</v>
      </c>
      <c r="M7" s="145">
        <v>98166.97</v>
      </c>
      <c r="N7" s="44">
        <f t="shared" si="0"/>
        <v>36141.90</v>
      </c>
      <c r="O7" s="32">
        <f t="shared" si="1"/>
        <v>0.58269825410918519</v>
      </c>
      <c r="P7" s="89">
        <f t="shared" si="2"/>
        <v>17679.430000000008</v>
      </c>
      <c r="Q7" s="84">
        <f t="shared" si="3"/>
        <v>0.21965424710458303</v>
      </c>
      <c r="R7" s="89">
        <f t="shared" si="4"/>
        <v>24952.059999999998</v>
      </c>
      <c r="S7" s="33">
        <f t="shared" si="5"/>
        <v>0.3408057183980695</v>
      </c>
    </row>
    <row r="8" spans="2:19" ht="15">
      <c r="B8" s="25" t="s">
        <v>40</v>
      </c>
      <c r="C8" s="31">
        <v>34966.199999999997</v>
      </c>
      <c r="D8" s="31">
        <v>36286.32</v>
      </c>
      <c r="E8" s="31">
        <v>41505.39</v>
      </c>
      <c r="F8" s="31">
        <v>40127.82</v>
      </c>
      <c r="G8" s="31">
        <v>44196.51</v>
      </c>
      <c r="H8" s="31">
        <v>53243.06</v>
      </c>
      <c r="I8" s="31">
        <v>61021.37</v>
      </c>
      <c r="J8" s="31">
        <v>68576.13</v>
      </c>
      <c r="K8" s="31">
        <v>75746.53</v>
      </c>
      <c r="L8" s="31">
        <v>58778.06</v>
      </c>
      <c r="M8" s="144">
        <v>94182.56</v>
      </c>
      <c r="N8" s="44">
        <f t="shared" si="0"/>
        <v>35404.50</v>
      </c>
      <c r="O8" s="32">
        <f t="shared" si="1"/>
        <v>0.60234209839521746</v>
      </c>
      <c r="P8" s="89">
        <f t="shared" si="2"/>
        <v>18436.03</v>
      </c>
      <c r="Q8" s="84">
        <f t="shared" si="3"/>
        <v>0.24339108339352311</v>
      </c>
      <c r="R8" s="89">
        <f t="shared" si="4"/>
        <v>25606.429999999993</v>
      </c>
      <c r="S8" s="33">
        <f t="shared" si="5"/>
        <v>0.37340150282612905</v>
      </c>
    </row>
    <row r="9" spans="2:19" ht="15">
      <c r="B9" s="25" t="s">
        <v>41</v>
      </c>
      <c r="C9" s="31">
        <v>1577.51</v>
      </c>
      <c r="D9" s="31">
        <v>1938.04</v>
      </c>
      <c r="E9" s="31">
        <v>3529.25</v>
      </c>
      <c r="F9" s="31">
        <v>6021.96</v>
      </c>
      <c r="G9" s="31">
        <v>780.62</v>
      </c>
      <c r="H9" s="31">
        <v>1681.91</v>
      </c>
      <c r="I9" s="31">
        <v>4511.58</v>
      </c>
      <c r="J9" s="31">
        <v>4638.7700000000004</v>
      </c>
      <c r="K9" s="31">
        <v>4741.01</v>
      </c>
      <c r="L9" s="31">
        <v>3247.01</v>
      </c>
      <c r="M9" s="144">
        <v>3984.41</v>
      </c>
      <c r="N9" s="44">
        <f t="shared" si="0"/>
        <v>737.39999999999964</v>
      </c>
      <c r="O9" s="32">
        <f t="shared" si="1"/>
        <v>0.22710124083387484</v>
      </c>
      <c r="P9" s="89">
        <f t="shared" si="2"/>
        <v>-756.60000000000036</v>
      </c>
      <c r="Q9" s="84">
        <f t="shared" si="3"/>
        <v>-0.1595862484997923</v>
      </c>
      <c r="R9" s="89">
        <f t="shared" si="4"/>
        <v>-654.36000000000058</v>
      </c>
      <c r="S9" s="33">
        <f t="shared" si="5"/>
        <v>-0.14106325599242919</v>
      </c>
    </row>
    <row r="10" spans="2:20" ht="15">
      <c r="B10" s="26" t="s">
        <v>5</v>
      </c>
      <c r="C10" s="35">
        <v>102317.72</v>
      </c>
      <c r="D10" s="35">
        <v>101856.10</v>
      </c>
      <c r="E10" s="35">
        <v>100953.06</v>
      </c>
      <c r="F10" s="35">
        <v>111246.61</v>
      </c>
      <c r="G10" s="35">
        <v>115925.69</v>
      </c>
      <c r="H10" s="35">
        <v>135160.69</v>
      </c>
      <c r="I10" s="35">
        <v>150964.04999999999</v>
      </c>
      <c r="J10" s="35">
        <v>162128.07</v>
      </c>
      <c r="K10" s="35">
        <v>168241.41</v>
      </c>
      <c r="L10" s="35">
        <v>159213.94</v>
      </c>
      <c r="M10" s="146">
        <v>212086.53</v>
      </c>
      <c r="N10" s="44">
        <f t="shared" si="0"/>
        <v>52872.59</v>
      </c>
      <c r="O10" s="32">
        <f t="shared" si="1"/>
        <v>0.33208518048105584</v>
      </c>
      <c r="P10" s="89">
        <f t="shared" si="2"/>
        <v>43845.119999999995</v>
      </c>
      <c r="Q10" s="84">
        <f t="shared" si="3"/>
        <v>0.26060837221941968</v>
      </c>
      <c r="R10" s="89">
        <f t="shared" si="4"/>
        <v>49958.459999999992</v>
      </c>
      <c r="S10" s="33">
        <f t="shared" si="5"/>
        <v>0.30814195222332552</v>
      </c>
      <c r="T10" s="1"/>
    </row>
    <row r="11" spans="2:19" ht="15">
      <c r="B11" s="25" t="s">
        <v>3</v>
      </c>
      <c r="C11" s="36">
        <v>74293.92</v>
      </c>
      <c r="D11" s="36">
        <v>74086.81</v>
      </c>
      <c r="E11" s="36">
        <v>78755.16</v>
      </c>
      <c r="F11" s="36">
        <v>79314.179999999993</v>
      </c>
      <c r="G11" s="36">
        <v>88327.24</v>
      </c>
      <c r="H11" s="36">
        <v>100739.74</v>
      </c>
      <c r="I11" s="36">
        <v>112410.50</v>
      </c>
      <c r="J11" s="36">
        <v>127637.53</v>
      </c>
      <c r="K11" s="36">
        <v>134678.22</v>
      </c>
      <c r="L11" s="36">
        <v>126295.40</v>
      </c>
      <c r="M11" s="147">
        <v>166389.74</v>
      </c>
      <c r="N11" s="44">
        <f t="shared" si="0"/>
        <v>40094.339999999997</v>
      </c>
      <c r="O11" s="32">
        <f t="shared" si="1"/>
        <v>0.31746476910481292</v>
      </c>
      <c r="P11" s="89">
        <f t="shared" si="2"/>
        <v>31711.51999999999</v>
      </c>
      <c r="Q11" s="84">
        <f t="shared" si="3"/>
        <v>0.2354613834367576</v>
      </c>
      <c r="R11" s="89">
        <f t="shared" si="4"/>
        <v>38752.209999999992</v>
      </c>
      <c r="S11" s="33">
        <f t="shared" si="5"/>
        <v>0.30361140645701923</v>
      </c>
    </row>
    <row r="12" spans="2:19" ht="15">
      <c r="B12" s="25" t="s">
        <v>4</v>
      </c>
      <c r="C12" s="31">
        <v>9301.7199999999993</v>
      </c>
      <c r="D12" s="31">
        <v>12462.92</v>
      </c>
      <c r="E12" s="31">
        <v>10444.540000000001</v>
      </c>
      <c r="F12" s="31">
        <v>6582.93</v>
      </c>
      <c r="G12" s="31">
        <v>8081.47</v>
      </c>
      <c r="H12" s="31">
        <v>11600.61</v>
      </c>
      <c r="I12" s="31">
        <v>14514.39</v>
      </c>
      <c r="J12" s="31">
        <v>16718.849999999999</v>
      </c>
      <c r="K12" s="31">
        <v>15721.19</v>
      </c>
      <c r="L12" s="31">
        <v>16960.990000000002</v>
      </c>
      <c r="M12" s="144">
        <v>20115.740000000002</v>
      </c>
      <c r="N12" s="44">
        <f t="shared" si="0"/>
        <v>3154.75</v>
      </c>
      <c r="O12" s="32">
        <f t="shared" si="1"/>
        <v>0.18600034549870026</v>
      </c>
      <c r="P12" s="89">
        <f t="shared" si="2"/>
        <v>4394.5500000000011</v>
      </c>
      <c r="Q12" s="84">
        <f t="shared" si="3"/>
        <v>0.27953036633995265</v>
      </c>
      <c r="R12" s="89">
        <f t="shared" si="4"/>
        <v>3396.8900000000031</v>
      </c>
      <c r="S12" s="33">
        <f t="shared" si="5"/>
        <v>0.20317725202391324</v>
      </c>
    </row>
    <row r="13" spans="2:19" ht="15">
      <c r="B13" s="26" t="s">
        <v>6</v>
      </c>
      <c r="C13" s="35">
        <v>83595.63</v>
      </c>
      <c r="D13" s="35">
        <v>86549.72</v>
      </c>
      <c r="E13" s="35">
        <v>89199.70</v>
      </c>
      <c r="F13" s="35">
        <v>85897.11</v>
      </c>
      <c r="G13" s="35">
        <v>96408.71</v>
      </c>
      <c r="H13" s="35">
        <v>112340.35</v>
      </c>
      <c r="I13" s="35">
        <v>126924.89</v>
      </c>
      <c r="J13" s="35">
        <v>144356.38</v>
      </c>
      <c r="K13" s="35">
        <v>150399.41</v>
      </c>
      <c r="L13" s="35">
        <v>143256.39000000001</v>
      </c>
      <c r="M13" s="146">
        <v>186505.47</v>
      </c>
      <c r="N13" s="44">
        <f t="shared" si="0"/>
        <v>43249.079999999987</v>
      </c>
      <c r="O13" s="32">
        <f t="shared" si="1"/>
        <v>0.30189983148395672</v>
      </c>
      <c r="P13" s="89">
        <f t="shared" si="2"/>
        <v>36106.06</v>
      </c>
      <c r="Q13" s="84">
        <f t="shared" si="3"/>
        <v>0.24006783005332255</v>
      </c>
      <c r="R13" s="89">
        <f t="shared" si="4"/>
        <v>42149.09</v>
      </c>
      <c r="S13" s="33">
        <f t="shared" si="5"/>
        <v>0.29197940541318634</v>
      </c>
    </row>
    <row r="14" spans="2:21" ht="15">
      <c r="B14" s="26" t="s">
        <v>7</v>
      </c>
      <c r="C14" s="35">
        <v>18722.09</v>
      </c>
      <c r="D14" s="35">
        <v>15306.38</v>
      </c>
      <c r="E14" s="35">
        <v>11753.36</v>
      </c>
      <c r="F14" s="35">
        <v>25349.49</v>
      </c>
      <c r="G14" s="35">
        <v>19516.98</v>
      </c>
      <c r="H14" s="35">
        <v>22820.34</v>
      </c>
      <c r="I14" s="35">
        <v>24039.16</v>
      </c>
      <c r="J14" s="35">
        <v>17771.689999999999</v>
      </c>
      <c r="K14" s="35">
        <v>17842</v>
      </c>
      <c r="L14" s="35">
        <v>15957.55</v>
      </c>
      <c r="M14" s="146">
        <v>25581.05</v>
      </c>
      <c r="N14" s="44">
        <f t="shared" si="0"/>
        <v>9623.50</v>
      </c>
      <c r="O14" s="32">
        <f t="shared" si="1"/>
        <v>0.60306876682197452</v>
      </c>
      <c r="P14" s="89">
        <f t="shared" si="2"/>
        <v>7739.0499999999993</v>
      </c>
      <c r="Q14" s="84">
        <f t="shared" si="3"/>
        <v>0.43375462392108499</v>
      </c>
      <c r="R14" s="89">
        <f t="shared" si="4"/>
        <v>7809.3600000000006</v>
      </c>
      <c r="S14" s="33">
        <f t="shared" si="5"/>
        <v>0.43942697627518834</v>
      </c>
      <c r="T14" s="1"/>
      <c r="U14" s="1"/>
    </row>
    <row r="15" spans="2:21" ht="17.25">
      <c r="B15" s="26" t="s">
        <v>46</v>
      </c>
      <c r="C15" s="35">
        <v>24810.97</v>
      </c>
      <c r="D15" s="35">
        <v>24770.190000000002</v>
      </c>
      <c r="E15" s="35">
        <v>17661.22</v>
      </c>
      <c r="F15" s="35">
        <v>24025.670000000013</v>
      </c>
      <c r="G15" s="35">
        <v>25233.099999999991</v>
      </c>
      <c r="H15" s="35">
        <v>31048.049999999974</v>
      </c>
      <c r="I15" s="35">
        <v>32403.660000000003</v>
      </c>
      <c r="J15" s="35">
        <v>28481.170000000013</v>
      </c>
      <c r="K15" s="35">
        <v>26965.059999999998</v>
      </c>
      <c r="L15" s="35">
        <v>27124.639999999985</v>
      </c>
      <c r="M15" s="146">
        <v>40334.580000000016</v>
      </c>
      <c r="N15" s="44">
        <f t="shared" si="0"/>
        <v>13209.940000000031</v>
      </c>
      <c r="O15" s="32">
        <f t="shared" si="1"/>
        <v>0.48700885984109066</v>
      </c>
      <c r="P15" s="89">
        <f t="shared" si="2"/>
        <v>13369.520000000019</v>
      </c>
      <c r="Q15" s="84">
        <f t="shared" si="3"/>
        <v>0.49580902100718549</v>
      </c>
      <c r="R15" s="89">
        <f t="shared" si="4"/>
        <v>11853.410000000003</v>
      </c>
      <c r="S15" s="33">
        <f t="shared" si="5"/>
        <v>0.41618409636963638</v>
      </c>
      <c r="U15" s="1"/>
    </row>
    <row r="16" spans="2:19" ht="15">
      <c r="B16" s="26" t="s">
        <v>32</v>
      </c>
      <c r="C16" s="87">
        <v>7373.74</v>
      </c>
      <c r="D16" s="87">
        <v>3127.32</v>
      </c>
      <c r="E16" s="87">
        <v>3003.75</v>
      </c>
      <c r="F16" s="87">
        <v>4677.88</v>
      </c>
      <c r="G16" s="87">
        <v>2898.34</v>
      </c>
      <c r="H16" s="87">
        <v>2955.72</v>
      </c>
      <c r="I16" s="87">
        <v>3078.18</v>
      </c>
      <c r="J16" s="87">
        <v>3119.41</v>
      </c>
      <c r="K16" s="87">
        <v>3278.07</v>
      </c>
      <c r="L16" s="87">
        <v>4244.3100000000004</v>
      </c>
      <c r="M16" s="148">
        <v>2932.05</v>
      </c>
      <c r="N16" s="44">
        <f t="shared" si="0"/>
        <v>-1312.2600000000002</v>
      </c>
      <c r="O16" s="32">
        <f t="shared" si="1"/>
        <v>-0.30918099761798745</v>
      </c>
      <c r="P16" s="89">
        <f t="shared" si="2"/>
        <v>-346.02</v>
      </c>
      <c r="Q16" s="84">
        <f t="shared" si="3"/>
        <v>-0.10555601314187923</v>
      </c>
      <c r="R16" s="89">
        <f t="shared" si="4"/>
        <v>-187.35999999999967</v>
      </c>
      <c r="S16" s="33">
        <f t="shared" si="5"/>
        <v>-0.060062640050522309</v>
      </c>
    </row>
    <row r="17" spans="2:19" ht="17.25">
      <c r="B17" s="26" t="s">
        <v>48</v>
      </c>
      <c r="C17" s="91">
        <v>17437.230000000003</v>
      </c>
      <c r="D17" s="91">
        <v>21642.870000000003</v>
      </c>
      <c r="E17" s="91">
        <v>14657.470000000001</v>
      </c>
      <c r="F17" s="91">
        <v>19347.790000000012</v>
      </c>
      <c r="G17" s="91">
        <v>22334.759999999991</v>
      </c>
      <c r="H17" s="91">
        <v>28092.329999999973</v>
      </c>
      <c r="I17" s="91">
        <v>29325.480000000003</v>
      </c>
      <c r="J17" s="91">
        <v>25361.760000000013</v>
      </c>
      <c r="K17" s="91">
        <v>23686.989999999998</v>
      </c>
      <c r="L17" s="150">
        <v>22880.329999999984</v>
      </c>
      <c r="M17" s="91">
        <v>37402.530000000013</v>
      </c>
      <c r="N17" s="92">
        <f t="shared" si="0"/>
        <v>14522.20000000003</v>
      </c>
      <c r="O17" s="93">
        <f t="shared" si="1"/>
        <v>0.63470238410023105</v>
      </c>
      <c r="P17" s="89">
        <f t="shared" si="2"/>
        <v>13715.540000000015</v>
      </c>
      <c r="Q17" s="84">
        <f t="shared" si="3"/>
        <v>0.57903262508237718</v>
      </c>
      <c r="R17" s="89">
        <f t="shared" si="4"/>
        <v>12040.77</v>
      </c>
      <c r="S17" s="33">
        <f t="shared" si="5"/>
        <v>0.47476082101557604</v>
      </c>
    </row>
    <row r="18" spans="2:19" ht="18" thickBot="1">
      <c r="B18" s="27" t="s">
        <v>49</v>
      </c>
      <c r="C18" s="37">
        <v>65818.31</v>
      </c>
      <c r="D18" s="37">
        <v>63721.11</v>
      </c>
      <c r="E18" s="37">
        <v>55986.74</v>
      </c>
      <c r="F18" s="37">
        <v>65118.82</v>
      </c>
      <c r="G18" s="37">
        <v>70914.430000000008</v>
      </c>
      <c r="H18" s="37">
        <v>80249.83</v>
      </c>
      <c r="I18" s="37">
        <v>85464.65</v>
      </c>
      <c r="J18" s="37">
        <v>88919.560000000012</v>
      </c>
      <c r="K18" s="37">
        <v>87770.14</v>
      </c>
      <c r="L18" s="37">
        <v>97277.30</v>
      </c>
      <c r="M18" s="149">
        <v>113972.25000000001</v>
      </c>
      <c r="N18" s="45">
        <f t="shared" si="0"/>
        <v>16694.950000000012</v>
      </c>
      <c r="O18" s="38">
        <f t="shared" si="1"/>
        <v>0.1716222592526726</v>
      </c>
      <c r="P18" s="90">
        <f t="shared" si="2"/>
        <v>26202.110000000015</v>
      </c>
      <c r="Q18" s="85">
        <f t="shared" si="3"/>
        <v>0.29853102661110054</v>
      </c>
      <c r="R18" s="90">
        <f t="shared" si="4"/>
        <v>25052.690000000002</v>
      </c>
      <c r="S18" s="39">
        <f t="shared" si="5"/>
        <v>0.28174554619928394</v>
      </c>
    </row>
    <row r="19" spans="2:19" ht="15">
      <c r="B19" s="2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O19" s="4"/>
      <c r="P19" s="4"/>
      <c r="Q19" s="4"/>
      <c r="R19" s="4"/>
      <c r="S19" s="4"/>
    </row>
    <row r="20" spans="2:19" ht="15">
      <c r="B20" s="18" t="s">
        <v>47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2:19" ht="15">
      <c r="B21" s="42" t="s">
        <v>53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O21" s="4"/>
      <c r="P21" s="4"/>
      <c r="Q21" s="4"/>
      <c r="R21" s="4"/>
      <c r="S21" s="4"/>
    </row>
    <row r="22" spans="2:19" ht="15">
      <c r="B22" s="19" t="s">
        <v>51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O22" s="4"/>
      <c r="P22" s="4"/>
      <c r="Q22" s="4"/>
      <c r="R22" s="4"/>
      <c r="S22" s="4"/>
    </row>
    <row r="23" spans="2:19" ht="15.75" thickBot="1">
      <c r="B23" s="2"/>
      <c r="I23" s="1"/>
      <c r="J23" s="1"/>
      <c r="K23" s="1"/>
      <c r="L23" s="1"/>
      <c r="M23" s="1"/>
      <c r="N23" s="1"/>
      <c r="O23" s="4"/>
      <c r="P23" s="4"/>
      <c r="Q23" s="4"/>
      <c r="R23" s="4"/>
      <c r="S23" s="4"/>
    </row>
    <row r="24" spans="2:19" ht="16.5" thickBot="1">
      <c r="B24" s="166" t="s">
        <v>38</v>
      </c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8"/>
    </row>
    <row r="25" spans="2:19" ht="15.75" thickBot="1">
      <c r="B25" s="40" t="s">
        <v>22</v>
      </c>
      <c r="C25" s="46" t="s">
        <v>107</v>
      </c>
      <c r="D25" s="46" t="s">
        <v>108</v>
      </c>
      <c r="E25" s="46" t="s">
        <v>109</v>
      </c>
      <c r="F25" s="46" t="s">
        <v>110</v>
      </c>
      <c r="G25" s="46" t="s">
        <v>111</v>
      </c>
      <c r="H25" s="46" t="s">
        <v>112</v>
      </c>
      <c r="I25" s="46" t="s">
        <v>113</v>
      </c>
      <c r="J25" s="46" t="s">
        <v>114</v>
      </c>
      <c r="K25" s="46" t="s">
        <v>115</v>
      </c>
      <c r="L25" s="46" t="s">
        <v>116</v>
      </c>
      <c r="M25" s="46" t="s">
        <v>117</v>
      </c>
      <c r="N25" s="46" t="s">
        <v>85</v>
      </c>
      <c r="O25" s="47" t="s">
        <v>86</v>
      </c>
      <c r="P25" s="47" t="s">
        <v>87</v>
      </c>
      <c r="Q25" s="47" t="s">
        <v>88</v>
      </c>
      <c r="R25" s="47" t="s">
        <v>89</v>
      </c>
      <c r="S25" s="106" t="s">
        <v>90</v>
      </c>
    </row>
    <row r="26" spans="2:19" ht="15">
      <c r="B26" s="23" t="s">
        <v>0</v>
      </c>
      <c r="C26" s="28">
        <v>42815.38</v>
      </c>
      <c r="D26" s="28">
        <v>42192.01</v>
      </c>
      <c r="E26" s="28">
        <v>36437.050000000003</v>
      </c>
      <c r="F26" s="28">
        <v>42159.96</v>
      </c>
      <c r="G26" s="28">
        <v>46264.59</v>
      </c>
      <c r="H26" s="28">
        <v>52810.14</v>
      </c>
      <c r="I26" s="28">
        <v>57023.70</v>
      </c>
      <c r="J26" s="28">
        <v>59080.66</v>
      </c>
      <c r="K26" s="28">
        <v>56841.73</v>
      </c>
      <c r="L26" s="28">
        <v>62563.87</v>
      </c>
      <c r="M26" s="143">
        <v>74084.36</v>
      </c>
      <c r="N26" s="43">
        <f>M26-L26</f>
        <v>11520.489999999998</v>
      </c>
      <c r="O26" s="29">
        <f>M26/L26-1</f>
        <v>0.18413966399457071</v>
      </c>
      <c r="P26" s="88">
        <f>M26-K26</f>
        <v>17242.629999999997</v>
      </c>
      <c r="Q26" s="83">
        <f>M26/K26-1</f>
        <v>0.30334456745070915</v>
      </c>
      <c r="R26" s="88">
        <f>M26-J26</f>
        <v>15003.699999999997</v>
      </c>
      <c r="S26" s="86">
        <f>M26/J26-1</f>
        <v>0.25395281637002687</v>
      </c>
    </row>
    <row r="27" spans="2:19" ht="15">
      <c r="B27" s="24" t="s">
        <v>42</v>
      </c>
      <c r="C27" s="31">
        <v>10563.43</v>
      </c>
      <c r="D27" s="31">
        <v>9993.01</v>
      </c>
      <c r="E27" s="31">
        <v>9521.57</v>
      </c>
      <c r="F27" s="31">
        <v>10585.88</v>
      </c>
      <c r="G27" s="31">
        <v>11424.60</v>
      </c>
      <c r="H27" s="31">
        <v>12889.59</v>
      </c>
      <c r="I27" s="31">
        <v>14675.06</v>
      </c>
      <c r="J27" s="31">
        <v>15918.84</v>
      </c>
      <c r="K27" s="31">
        <v>13361.69</v>
      </c>
      <c r="L27" s="31">
        <v>11693.47</v>
      </c>
      <c r="M27" s="144">
        <v>14845.96</v>
      </c>
      <c r="N27" s="44">
        <f t="shared" si="6" ref="N27:N45">M27-L27</f>
        <v>3152.49</v>
      </c>
      <c r="O27" s="32">
        <f t="shared" si="7" ref="O27:O45">M27/L27-1</f>
        <v>0.26959405548566839</v>
      </c>
      <c r="P27" s="89">
        <f t="shared" si="8" ref="P27:P45">M27-K27</f>
        <v>1484.2699999999986</v>
      </c>
      <c r="Q27" s="84">
        <f t="shared" si="9" ref="Q27:Q45">M27/K27-1</f>
        <v>0.11108400209853686</v>
      </c>
      <c r="R27" s="89">
        <f t="shared" si="10" ref="R27:R45">M27-J27</f>
        <v>-1072.880000000001</v>
      </c>
      <c r="S27" s="86">
        <f t="shared" si="11" ref="S27:S45">M27/J27-1</f>
        <v>-0.06739687062625177</v>
      </c>
    </row>
    <row r="28" spans="2:19" ht="15">
      <c r="B28" s="24" t="s">
        <v>43</v>
      </c>
      <c r="C28" s="31">
        <v>11794.81</v>
      </c>
      <c r="D28" s="31">
        <v>8334.81</v>
      </c>
      <c r="E28" s="31">
        <v>6482.35</v>
      </c>
      <c r="F28" s="31">
        <v>10123.16</v>
      </c>
      <c r="G28" s="31">
        <v>10757.79</v>
      </c>
      <c r="H28" s="31">
        <v>10877.76</v>
      </c>
      <c r="I28" s="31">
        <v>13316.78</v>
      </c>
      <c r="J28" s="31">
        <v>11801.97</v>
      </c>
      <c r="K28" s="31">
        <v>13132.45</v>
      </c>
      <c r="L28" s="31">
        <v>13892.41</v>
      </c>
      <c r="M28" s="144">
        <v>16593.45</v>
      </c>
      <c r="N28" s="44">
        <f t="shared" si="6"/>
        <v>2701.0400000000009</v>
      </c>
      <c r="O28" s="32">
        <f t="shared" si="7"/>
        <v>0.19442558922461983</v>
      </c>
      <c r="P28" s="89">
        <f t="shared" si="8"/>
        <v>3461</v>
      </c>
      <c r="Q28" s="84">
        <f t="shared" si="9"/>
        <v>0.26354564456746465</v>
      </c>
      <c r="R28" s="89">
        <f t="shared" si="10"/>
        <v>4791.4800000000014</v>
      </c>
      <c r="S28" s="86">
        <f t="shared" si="11"/>
        <v>0.40598984745767042</v>
      </c>
    </row>
    <row r="29" spans="2:19" ht="15">
      <c r="B29" s="41" t="s">
        <v>44</v>
      </c>
      <c r="C29" s="31">
        <v>16423.77</v>
      </c>
      <c r="D29" s="31">
        <v>19223.650000000001</v>
      </c>
      <c r="E29" s="31">
        <v>16229.22</v>
      </c>
      <c r="F29" s="31">
        <v>17033.60</v>
      </c>
      <c r="G29" s="31">
        <v>19945.56</v>
      </c>
      <c r="H29" s="31">
        <v>23669.72</v>
      </c>
      <c r="I29" s="31">
        <v>23992.85</v>
      </c>
      <c r="J29" s="31">
        <v>26154.73</v>
      </c>
      <c r="K29" s="31">
        <v>25762.01</v>
      </c>
      <c r="L29" s="31">
        <v>30577</v>
      </c>
      <c r="M29" s="144">
        <v>35181.730000000003</v>
      </c>
      <c r="N29" s="44">
        <f t="shared" si="6"/>
        <v>4604.7300000000032</v>
      </c>
      <c r="O29" s="32">
        <f t="shared" si="7"/>
        <v>0.15059456454197617</v>
      </c>
      <c r="P29" s="89">
        <f t="shared" si="8"/>
        <v>9419.7200000000048</v>
      </c>
      <c r="Q29" s="84">
        <f t="shared" si="9"/>
        <v>0.36564382980986365</v>
      </c>
      <c r="R29" s="89">
        <f t="shared" si="10"/>
        <v>9027.0000000000036</v>
      </c>
      <c r="S29" s="86">
        <f t="shared" si="11"/>
        <v>0.3451383363544569</v>
      </c>
    </row>
    <row r="30" spans="2:19" ht="15">
      <c r="B30" s="41" t="s">
        <v>45</v>
      </c>
      <c r="C30" s="31">
        <v>4033.27</v>
      </c>
      <c r="D30" s="31">
        <v>4640.38</v>
      </c>
      <c r="E30" s="31">
        <v>4203.53</v>
      </c>
      <c r="F30" s="31">
        <v>4417.2299999999996</v>
      </c>
      <c r="G30" s="31">
        <v>4136.32</v>
      </c>
      <c r="H30" s="31">
        <v>5372.01</v>
      </c>
      <c r="I30" s="31">
        <v>5038.78</v>
      </c>
      <c r="J30" s="31">
        <v>5204.92</v>
      </c>
      <c r="K30" s="31">
        <v>4585.45</v>
      </c>
      <c r="L30" s="31">
        <v>6400.82</v>
      </c>
      <c r="M30" s="144">
        <v>7463.10</v>
      </c>
      <c r="N30" s="44">
        <f t="shared" si="6"/>
        <v>1062.2800000000007</v>
      </c>
      <c r="O30" s="32">
        <f t="shared" si="7"/>
        <v>0.16595998637674558</v>
      </c>
      <c r="P30" s="89">
        <f t="shared" si="8"/>
        <v>2877.6500000000005</v>
      </c>
      <c r="Q30" s="84">
        <f t="shared" si="9"/>
        <v>0.62756108996935978</v>
      </c>
      <c r="R30" s="89">
        <f t="shared" si="10"/>
        <v>2258.1800000000003</v>
      </c>
      <c r="S30" s="86">
        <f t="shared" si="11"/>
        <v>0.43385489114145859</v>
      </c>
    </row>
    <row r="31" spans="2:19" ht="15">
      <c r="B31" s="24" t="s">
        <v>8</v>
      </c>
      <c r="C31" s="36">
        <v>6711.15</v>
      </c>
      <c r="D31" s="31">
        <v>6755.65</v>
      </c>
      <c r="E31" s="31">
        <v>6547.93</v>
      </c>
      <c r="F31" s="31">
        <v>6703.56</v>
      </c>
      <c r="G31" s="31">
        <v>6915.63</v>
      </c>
      <c r="H31" s="31">
        <v>8046.75</v>
      </c>
      <c r="I31" s="31">
        <v>7625.96</v>
      </c>
      <c r="J31" s="31">
        <v>8274.7000000000007</v>
      </c>
      <c r="K31" s="31">
        <v>8676.08</v>
      </c>
      <c r="L31" s="31">
        <v>10467.969999999999</v>
      </c>
      <c r="M31" s="144">
        <v>12747.27</v>
      </c>
      <c r="N31" s="44">
        <f t="shared" si="6"/>
        <v>2279.3000000000011</v>
      </c>
      <c r="O31" s="32">
        <f t="shared" si="7"/>
        <v>0.21774040238938408</v>
      </c>
      <c r="P31" s="89">
        <f t="shared" si="8"/>
        <v>4071.1900000000005</v>
      </c>
      <c r="Q31" s="84">
        <f t="shared" si="9"/>
        <v>0.4692430221943551</v>
      </c>
      <c r="R31" s="89">
        <f t="shared" si="10"/>
        <v>4472.57</v>
      </c>
      <c r="S31" s="86">
        <f t="shared" si="11"/>
        <v>0.54051143848115335</v>
      </c>
    </row>
    <row r="32" spans="2:19" ht="15">
      <c r="B32" s="24" t="s">
        <v>1</v>
      </c>
      <c r="C32" s="31">
        <v>1521.18</v>
      </c>
      <c r="D32" s="31">
        <v>1060.25</v>
      </c>
      <c r="E32" s="31">
        <v>968.27</v>
      </c>
      <c r="F32" s="31">
        <v>1734.79</v>
      </c>
      <c r="G32" s="31">
        <v>1448.64</v>
      </c>
      <c r="H32" s="31">
        <v>1578.33</v>
      </c>
      <c r="I32" s="31">
        <v>1456.11</v>
      </c>
      <c r="J32" s="31">
        <v>1286.5899999999999</v>
      </c>
      <c r="K32" s="31">
        <v>1777.74</v>
      </c>
      <c r="L32" s="31">
        <v>2401.9299999999998</v>
      </c>
      <c r="M32" s="144">
        <v>1355.40</v>
      </c>
      <c r="N32" s="44">
        <f t="shared" si="6"/>
        <v>-1046.5299999999997</v>
      </c>
      <c r="O32" s="32">
        <f t="shared" si="7"/>
        <v>-0.43570378820365285</v>
      </c>
      <c r="P32" s="89">
        <f t="shared" si="8"/>
        <v>-422.33999999999992</v>
      </c>
      <c r="Q32" s="84">
        <f t="shared" si="9"/>
        <v>-0.23757129839009072</v>
      </c>
      <c r="R32" s="89">
        <f t="shared" si="10"/>
        <v>68.810000000000173</v>
      </c>
      <c r="S32" s="86">
        <f t="shared" si="11"/>
        <v>0.053482461390186531</v>
      </c>
    </row>
    <row r="33" spans="2:19" ht="15">
      <c r="B33" s="25" t="s">
        <v>2</v>
      </c>
      <c r="C33" s="34">
        <v>9564.52</v>
      </c>
      <c r="D33" s="34">
        <v>10001.280000000001</v>
      </c>
      <c r="E33" s="34">
        <v>12369.43</v>
      </c>
      <c r="F33" s="34">
        <v>11309.83</v>
      </c>
      <c r="G33" s="34">
        <v>10453.98</v>
      </c>
      <c r="H33" s="34">
        <v>12916.08</v>
      </c>
      <c r="I33" s="34">
        <v>14942.29</v>
      </c>
      <c r="J33" s="34">
        <v>16734.34</v>
      </c>
      <c r="K33" s="34">
        <v>18183.55</v>
      </c>
      <c r="L33" s="34">
        <v>14014.93</v>
      </c>
      <c r="M33" s="145">
        <v>21319.43</v>
      </c>
      <c r="N33" s="44">
        <f t="shared" si="6"/>
        <v>7304.50</v>
      </c>
      <c r="O33" s="32">
        <f t="shared" si="7"/>
        <v>0.5211941836313132</v>
      </c>
      <c r="P33" s="89">
        <f t="shared" si="8"/>
        <v>3135.880000000001</v>
      </c>
      <c r="Q33" s="84">
        <f t="shared" si="9"/>
        <v>0.17245697347327682</v>
      </c>
      <c r="R33" s="89">
        <f t="shared" si="10"/>
        <v>4585.09</v>
      </c>
      <c r="S33" s="86">
        <f t="shared" si="11"/>
        <v>0.27399287931283811</v>
      </c>
    </row>
    <row r="34" spans="2:19" ht="15">
      <c r="B34" s="24" t="s">
        <v>40</v>
      </c>
      <c r="C34" s="36">
        <v>8214.93</v>
      </c>
      <c r="D34" s="36">
        <v>8665.60</v>
      </c>
      <c r="E34" s="36">
        <v>9926.25</v>
      </c>
      <c r="F34" s="36">
        <v>8440.23</v>
      </c>
      <c r="G34" s="36">
        <v>10111.92</v>
      </c>
      <c r="H34" s="36">
        <v>11807.89</v>
      </c>
      <c r="I34" s="36">
        <v>12564.75</v>
      </c>
      <c r="J34" s="36">
        <v>13774.23</v>
      </c>
      <c r="K34" s="36">
        <v>15203.18</v>
      </c>
      <c r="L34" s="36">
        <v>12015.09</v>
      </c>
      <c r="M34" s="147">
        <v>18976.37</v>
      </c>
      <c r="N34" s="44">
        <f t="shared" si="6"/>
        <v>6961.2799999999988</v>
      </c>
      <c r="O34" s="32">
        <f t="shared" si="7"/>
        <v>0.57937809870754187</v>
      </c>
      <c r="P34" s="89">
        <f t="shared" si="8"/>
        <v>3773.1899999999987</v>
      </c>
      <c r="Q34" s="84">
        <f t="shared" si="9"/>
        <v>0.24818426145056494</v>
      </c>
      <c r="R34" s="89">
        <f t="shared" si="10"/>
        <v>5202.1399999999994</v>
      </c>
      <c r="S34" s="86">
        <f t="shared" si="11"/>
        <v>0.37767192794079962</v>
      </c>
    </row>
    <row r="35" spans="2:19" ht="15">
      <c r="B35" s="24" t="s">
        <v>41</v>
      </c>
      <c r="C35" s="36">
        <v>1349.59</v>
      </c>
      <c r="D35" s="36">
        <v>1335.69</v>
      </c>
      <c r="E35" s="36">
        <v>2443.17</v>
      </c>
      <c r="F35" s="36">
        <v>2865.57</v>
      </c>
      <c r="G35" s="36">
        <v>342.06</v>
      </c>
      <c r="H35" s="36">
        <v>1108.18</v>
      </c>
      <c r="I35" s="36">
        <v>2377.54</v>
      </c>
      <c r="J35" s="36">
        <v>2960.11</v>
      </c>
      <c r="K35" s="36">
        <v>2980.36</v>
      </c>
      <c r="L35" s="36">
        <v>1999.83</v>
      </c>
      <c r="M35" s="147">
        <v>2343.0700000000002</v>
      </c>
      <c r="N35" s="44">
        <f t="shared" si="6"/>
        <v>343.24000000000024</v>
      </c>
      <c r="O35" s="32">
        <f t="shared" si="7"/>
        <v>0.17163458894006012</v>
      </c>
      <c r="P35" s="89">
        <f t="shared" si="8"/>
        <v>-637.29</v>
      </c>
      <c r="Q35" s="84">
        <f t="shared" si="9"/>
        <v>-0.21382987290126021</v>
      </c>
      <c r="R35" s="89">
        <f t="shared" si="10"/>
        <v>-617.04</v>
      </c>
      <c r="S35" s="86">
        <f t="shared" si="11"/>
        <v>-0.20845171294310005</v>
      </c>
    </row>
    <row r="36" spans="2:19" ht="15">
      <c r="B36" s="26" t="s">
        <v>5</v>
      </c>
      <c r="C36" s="35">
        <v>60611.22</v>
      </c>
      <c r="D36" s="35">
        <v>60011.16</v>
      </c>
      <c r="E36" s="35">
        <v>56302.32</v>
      </c>
      <c r="F36" s="35">
        <v>61907.61</v>
      </c>
      <c r="G36" s="35">
        <v>65082.82</v>
      </c>
      <c r="H36" s="35">
        <v>75345.990000000005</v>
      </c>
      <c r="I36" s="35">
        <v>81046.89</v>
      </c>
      <c r="J36" s="35">
        <v>85349.64</v>
      </c>
      <c r="K36" s="35">
        <v>85458.44</v>
      </c>
      <c r="L36" s="35">
        <v>89446.69</v>
      </c>
      <c r="M36" s="146">
        <v>109478.70</v>
      </c>
      <c r="N36" s="44">
        <f t="shared" si="6"/>
        <v>20032.009999999995</v>
      </c>
      <c r="O36" s="32">
        <f t="shared" si="7"/>
        <v>0.22395473773260921</v>
      </c>
      <c r="P36" s="89">
        <f t="shared" si="8"/>
        <v>24020.259999999995</v>
      </c>
      <c r="Q36" s="84">
        <f t="shared" si="9"/>
        <v>0.28107533907709992</v>
      </c>
      <c r="R36" s="89">
        <f t="shared" si="10"/>
        <v>24129.059999999998</v>
      </c>
      <c r="S36" s="86">
        <f t="shared" si="11"/>
        <v>0.28270839806705683</v>
      </c>
    </row>
    <row r="37" spans="2:19" ht="15">
      <c r="B37" s="25" t="s">
        <v>3</v>
      </c>
      <c r="C37" s="34">
        <v>40737.28</v>
      </c>
      <c r="D37" s="34">
        <v>39954.14</v>
      </c>
      <c r="E37" s="34">
        <v>39484.04</v>
      </c>
      <c r="F37" s="34">
        <v>41260.410000000003</v>
      </c>
      <c r="G37" s="34">
        <v>44985.13</v>
      </c>
      <c r="H37" s="34">
        <v>50261.39</v>
      </c>
      <c r="I37" s="34">
        <v>54807.18</v>
      </c>
      <c r="J37" s="34">
        <v>59649.27</v>
      </c>
      <c r="K37" s="34">
        <v>59895.73</v>
      </c>
      <c r="L37" s="34">
        <v>63839.99</v>
      </c>
      <c r="M37" s="145">
        <v>77507.899999999994</v>
      </c>
      <c r="N37" s="44">
        <f t="shared" si="6"/>
        <v>13667.909999999996</v>
      </c>
      <c r="O37" s="32">
        <f t="shared" si="7"/>
        <v>0.2140963681228647</v>
      </c>
      <c r="P37" s="89">
        <f t="shared" si="8"/>
        <v>17612.169999999991</v>
      </c>
      <c r="Q37" s="84">
        <f t="shared" si="9"/>
        <v>0.29404717164312033</v>
      </c>
      <c r="R37" s="89">
        <f t="shared" si="10"/>
        <v>17858.629999999997</v>
      </c>
      <c r="S37" s="86">
        <f t="shared" si="11"/>
        <v>0.2993939406131878</v>
      </c>
    </row>
    <row r="38" spans="2:19" ht="15">
      <c r="B38" s="24" t="s">
        <v>4</v>
      </c>
      <c r="C38" s="31">
        <v>6734.45</v>
      </c>
      <c r="D38" s="31">
        <v>10340.26</v>
      </c>
      <c r="E38" s="31">
        <v>7465.26</v>
      </c>
      <c r="F38" s="31">
        <v>5191.3100000000004</v>
      </c>
      <c r="G38" s="31">
        <v>6334.51</v>
      </c>
      <c r="H38" s="31">
        <v>9240.17</v>
      </c>
      <c r="I38" s="31">
        <v>10416.32</v>
      </c>
      <c r="J38" s="31">
        <v>13054.81</v>
      </c>
      <c r="K38" s="31">
        <v>11423.34</v>
      </c>
      <c r="L38" s="31">
        <v>12794.77</v>
      </c>
      <c r="M38" s="144">
        <v>13929.80</v>
      </c>
      <c r="N38" s="44">
        <f t="shared" si="6"/>
        <v>1135.0299999999988</v>
      </c>
      <c r="O38" s="32">
        <f t="shared" si="7"/>
        <v>0.088710465291677698</v>
      </c>
      <c r="P38" s="89">
        <f t="shared" si="8"/>
        <v>2506.4599999999991</v>
      </c>
      <c r="Q38" s="84">
        <f t="shared" si="9"/>
        <v>0.21941568753096719</v>
      </c>
      <c r="R38" s="89">
        <f t="shared" si="10"/>
        <v>874.98999999999978</v>
      </c>
      <c r="S38" s="86">
        <f t="shared" si="11"/>
        <v>0.067024338155821539</v>
      </c>
    </row>
    <row r="39" spans="2:19" ht="15">
      <c r="B39" s="26" t="s">
        <v>6</v>
      </c>
      <c r="C39" s="35">
        <v>47471.73</v>
      </c>
      <c r="D39" s="35">
        <v>50294.40</v>
      </c>
      <c r="E39" s="35">
        <v>46949.30</v>
      </c>
      <c r="F39" s="35">
        <v>46451.72</v>
      </c>
      <c r="G39" s="35">
        <v>51319.64</v>
      </c>
      <c r="H39" s="35">
        <v>59501.56</v>
      </c>
      <c r="I39" s="35">
        <v>65223.50</v>
      </c>
      <c r="J39" s="35">
        <v>72704.08</v>
      </c>
      <c r="K39" s="35">
        <v>71319.070000000007</v>
      </c>
      <c r="L39" s="35">
        <v>76634.759999999995</v>
      </c>
      <c r="M39" s="146">
        <v>91437.70</v>
      </c>
      <c r="N39" s="44">
        <f t="shared" si="6"/>
        <v>14802.940000000002</v>
      </c>
      <c r="O39" s="32">
        <f t="shared" si="7"/>
        <v>0.19316221516189258</v>
      </c>
      <c r="P39" s="89">
        <f t="shared" si="8"/>
        <v>20118.62999999999</v>
      </c>
      <c r="Q39" s="84">
        <f t="shared" si="9"/>
        <v>0.28209327463187606</v>
      </c>
      <c r="R39" s="89">
        <f t="shared" si="10"/>
        <v>18733.619999999995</v>
      </c>
      <c r="S39" s="86">
        <f t="shared" si="11"/>
        <v>0.25766944578626116</v>
      </c>
    </row>
    <row r="40" spans="2:19" ht="15">
      <c r="B40" s="26" t="s">
        <v>7</v>
      </c>
      <c r="C40" s="35">
        <v>13139.50</v>
      </c>
      <c r="D40" s="35">
        <v>9716.76</v>
      </c>
      <c r="E40" s="35">
        <v>9353.0300000000007</v>
      </c>
      <c r="F40" s="35">
        <v>15455.90</v>
      </c>
      <c r="G40" s="35">
        <v>13763.18</v>
      </c>
      <c r="H40" s="35">
        <v>15844.44</v>
      </c>
      <c r="I40" s="35">
        <v>15823.40</v>
      </c>
      <c r="J40" s="35">
        <v>12645.56</v>
      </c>
      <c r="K40" s="35">
        <v>14139.37</v>
      </c>
      <c r="L40" s="35">
        <v>12811.92</v>
      </c>
      <c r="M40" s="146">
        <v>18040.990000000002</v>
      </c>
      <c r="N40" s="44">
        <f t="shared" si="6"/>
        <v>5229.0700000000015</v>
      </c>
      <c r="O40" s="32">
        <f t="shared" si="7"/>
        <v>0.40814101243217271</v>
      </c>
      <c r="P40" s="89">
        <f t="shared" si="8"/>
        <v>3901.6200000000008</v>
      </c>
      <c r="Q40" s="84">
        <f t="shared" si="9"/>
        <v>0.27594015857849397</v>
      </c>
      <c r="R40" s="89">
        <f t="shared" si="10"/>
        <v>5395.4300000000021</v>
      </c>
      <c r="S40" s="86">
        <f t="shared" si="11"/>
        <v>0.42666596022635628</v>
      </c>
    </row>
    <row r="41" spans="2:19" ht="17.25">
      <c r="B41" s="26" t="s">
        <v>46</v>
      </c>
      <c r="C41" s="35">
        <v>17004.18</v>
      </c>
      <c r="D41" s="35">
        <v>17659.120000000003</v>
      </c>
      <c r="E41" s="35">
        <v>13427.190000000002</v>
      </c>
      <c r="F41" s="35">
        <v>16043.339999999997</v>
      </c>
      <c r="G41" s="35">
        <v>18307.009999999995</v>
      </c>
      <c r="H41" s="35">
        <v>22403.39</v>
      </c>
      <c r="I41" s="35">
        <v>22407.230000000003</v>
      </c>
      <c r="J41" s="35">
        <v>21480.32</v>
      </c>
      <c r="K41" s="35">
        <v>20825.260000000002</v>
      </c>
      <c r="L41" s="35">
        <v>21206.939999999995</v>
      </c>
      <c r="M41" s="146">
        <v>28300.100000000006</v>
      </c>
      <c r="N41" s="44">
        <f t="shared" si="6"/>
        <v>7093.1600000000108</v>
      </c>
      <c r="O41" s="32">
        <f t="shared" si="7"/>
        <v>0.33447352611928038</v>
      </c>
      <c r="P41" s="89">
        <f t="shared" si="8"/>
        <v>7474.8400000000038</v>
      </c>
      <c r="Q41" s="84">
        <f t="shared" si="9"/>
        <v>0.35893141310120513</v>
      </c>
      <c r="R41" s="89">
        <f t="shared" si="10"/>
        <v>6819.7800000000061</v>
      </c>
      <c r="S41" s="86">
        <f t="shared" si="11"/>
        <v>0.31748968358013308</v>
      </c>
    </row>
    <row r="42" spans="2:19" ht="15">
      <c r="B42" s="26" t="s">
        <v>32</v>
      </c>
      <c r="C42" s="87">
        <v>7078.76</v>
      </c>
      <c r="D42" s="87">
        <v>2608.9699999999998</v>
      </c>
      <c r="E42" s="87">
        <v>2545.59</v>
      </c>
      <c r="F42" s="87">
        <v>2829.62</v>
      </c>
      <c r="G42" s="87">
        <v>2432.06</v>
      </c>
      <c r="H42" s="87">
        <v>2538.23</v>
      </c>
      <c r="I42" s="87">
        <v>2548.84</v>
      </c>
      <c r="J42" s="87">
        <v>2483.90</v>
      </c>
      <c r="K42" s="87">
        <v>2481.4699999999998</v>
      </c>
      <c r="L42" s="87">
        <v>2520.19</v>
      </c>
      <c r="M42" s="148">
        <v>2363.98</v>
      </c>
      <c r="N42" s="44">
        <f t="shared" si="6"/>
        <v>-156.21000000000004</v>
      </c>
      <c r="O42" s="32">
        <f t="shared" si="7"/>
        <v>-0.061983421884857948</v>
      </c>
      <c r="P42" s="89">
        <f t="shared" si="8"/>
        <v>-117.48999999999978</v>
      </c>
      <c r="Q42" s="84">
        <f t="shared" si="9"/>
        <v>-0.047346935485820807</v>
      </c>
      <c r="R42" s="89">
        <f t="shared" si="10"/>
        <v>-119.92000000000007</v>
      </c>
      <c r="S42" s="86">
        <f t="shared" si="11"/>
        <v>-0.048278916220459767</v>
      </c>
    </row>
    <row r="43" spans="2:19" ht="17.25">
      <c r="B43" s="26" t="s">
        <v>48</v>
      </c>
      <c r="C43" s="35">
        <v>9925.42</v>
      </c>
      <c r="D43" s="35">
        <v>15050.150000000003</v>
      </c>
      <c r="E43" s="35">
        <v>10881.600000000002</v>
      </c>
      <c r="F43" s="35">
        <v>13213.719999999998</v>
      </c>
      <c r="G43" s="35">
        <v>15874.949999999995</v>
      </c>
      <c r="H43" s="35">
        <v>19865.16</v>
      </c>
      <c r="I43" s="35">
        <v>19858.390000000003</v>
      </c>
      <c r="J43" s="35">
        <v>18996.419999999998</v>
      </c>
      <c r="K43" s="35">
        <v>18343.79</v>
      </c>
      <c r="L43" s="35">
        <v>18686.749999999996</v>
      </c>
      <c r="M43" s="146">
        <v>25936.120000000006</v>
      </c>
      <c r="N43" s="44">
        <f t="shared" si="6"/>
        <v>7249.3700000000099</v>
      </c>
      <c r="O43" s="32">
        <f t="shared" si="7"/>
        <v>0.3879417234136493</v>
      </c>
      <c r="P43" s="89">
        <f t="shared" si="8"/>
        <v>7592.3300000000054</v>
      </c>
      <c r="Q43" s="84">
        <f t="shared" si="9"/>
        <v>0.4138910225204282</v>
      </c>
      <c r="R43" s="89">
        <f t="shared" si="10"/>
        <v>6939.700000000008</v>
      </c>
      <c r="S43" s="86">
        <f t="shared" si="11"/>
        <v>0.36531620168431789</v>
      </c>
    </row>
    <row r="44" spans="2:19" ht="17.25">
      <c r="B44" s="26" t="s">
        <v>49</v>
      </c>
      <c r="C44" s="35">
        <v>51047.71</v>
      </c>
      <c r="D44" s="35">
        <v>50007.91</v>
      </c>
      <c r="E44" s="35">
        <v>43953.25</v>
      </c>
      <c r="F44" s="35">
        <v>50598.31</v>
      </c>
      <c r="G44" s="35">
        <v>54628.859999999993</v>
      </c>
      <c r="H44" s="35">
        <v>62435.22</v>
      </c>
      <c r="I44" s="35">
        <v>66105.76999999999</v>
      </c>
      <c r="J44" s="35">
        <v>68641.95</v>
      </c>
      <c r="K44" s="35">
        <v>67295.55</v>
      </c>
      <c r="L44" s="35">
        <v>75433.76999999999</v>
      </c>
      <c r="M44" s="146">
        <v>88187.03</v>
      </c>
      <c r="N44" s="44">
        <f t="shared" si="6"/>
        <v>12753.260000000009</v>
      </c>
      <c r="O44" s="32">
        <f t="shared" si="7"/>
        <v>0.16906565852402733</v>
      </c>
      <c r="P44" s="89">
        <f t="shared" si="8"/>
        <v>20891.479999999996</v>
      </c>
      <c r="Q44" s="84">
        <f t="shared" si="9"/>
        <v>0.31044370690186796</v>
      </c>
      <c r="R44" s="89">
        <f t="shared" si="10"/>
        <v>19545.080000000002</v>
      </c>
      <c r="S44" s="86">
        <f t="shared" si="11"/>
        <v>0.28473957980506093</v>
      </c>
    </row>
    <row r="45" spans="2:19" ht="18" thickBot="1">
      <c r="B45" s="27" t="s">
        <v>50</v>
      </c>
      <c r="C45" s="37">
        <v>5384.86</v>
      </c>
      <c r="D45" s="37">
        <v>9004.57</v>
      </c>
      <c r="E45" s="37">
        <v>5022.09</v>
      </c>
      <c r="F45" s="37">
        <v>2325.7400000000002</v>
      </c>
      <c r="G45" s="37">
        <v>5992.45</v>
      </c>
      <c r="H45" s="37">
        <v>8131.99</v>
      </c>
      <c r="I45" s="37">
        <v>8038.78</v>
      </c>
      <c r="J45" s="37">
        <v>10094.699999999999</v>
      </c>
      <c r="K45" s="37">
        <v>8442.98</v>
      </c>
      <c r="L45" s="37">
        <v>10794.94</v>
      </c>
      <c r="M45" s="149">
        <v>11586.73</v>
      </c>
      <c r="N45" s="45">
        <f t="shared" si="6"/>
        <v>791.78999999999905</v>
      </c>
      <c r="O45" s="38">
        <f t="shared" si="7"/>
        <v>0.073348253904143901</v>
      </c>
      <c r="P45" s="90">
        <f t="shared" si="8"/>
        <v>3143.75</v>
      </c>
      <c r="Q45" s="85">
        <f t="shared" si="9"/>
        <v>0.37235075767086978</v>
      </c>
      <c r="R45" s="90">
        <f t="shared" si="10"/>
        <v>1492.0300000000007</v>
      </c>
      <c r="S45" s="39">
        <f t="shared" si="11"/>
        <v>0.14780330272321129</v>
      </c>
    </row>
    <row r="46" spans="2:19" ht="15">
      <c r="B46" s="16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3"/>
      <c r="O46" s="14"/>
      <c r="P46" s="14"/>
      <c r="Q46" s="14"/>
      <c r="R46" s="14"/>
      <c r="S46" s="14"/>
    </row>
    <row r="47" spans="2:19" ht="15">
      <c r="B47" s="18" t="s">
        <v>47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3"/>
      <c r="O47" s="14"/>
      <c r="P47" s="14"/>
      <c r="Q47" s="14"/>
      <c r="R47" s="14"/>
      <c r="S47" s="14"/>
    </row>
    <row r="48" spans="2:19" ht="15">
      <c r="B48" s="19" t="s">
        <v>54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O48" s="4"/>
      <c r="P48" s="4"/>
      <c r="Q48" s="4"/>
      <c r="R48" s="4"/>
      <c r="S48" s="4"/>
    </row>
    <row r="49" spans="2:19" ht="15">
      <c r="B49" s="19" t="s">
        <v>51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O49" s="4"/>
      <c r="P49" s="4"/>
      <c r="Q49" s="4"/>
      <c r="R49" s="4"/>
      <c r="S49" s="4"/>
    </row>
    <row r="50" spans="2:19" ht="15">
      <c r="B50" s="19" t="s">
        <v>52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O50" s="4"/>
      <c r="P50" s="4"/>
      <c r="Q50" s="4"/>
      <c r="R50" s="4"/>
      <c r="S50" s="4"/>
    </row>
    <row r="51" ht="15.75" thickBot="1"/>
    <row r="52" spans="2:19" ht="16.5" thickBot="1">
      <c r="B52" s="166" t="s">
        <v>39</v>
      </c>
      <c r="C52" s="167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8"/>
    </row>
    <row r="53" spans="2:19" ht="15.75" thickBot="1">
      <c r="B53" s="40" t="s">
        <v>22</v>
      </c>
      <c r="C53" s="46" t="s">
        <v>107</v>
      </c>
      <c r="D53" s="46" t="s">
        <v>108</v>
      </c>
      <c r="E53" s="46" t="s">
        <v>109</v>
      </c>
      <c r="F53" s="46" t="s">
        <v>110</v>
      </c>
      <c r="G53" s="46" t="s">
        <v>111</v>
      </c>
      <c r="H53" s="46" t="s">
        <v>112</v>
      </c>
      <c r="I53" s="46" t="s">
        <v>113</v>
      </c>
      <c r="J53" s="46" t="s">
        <v>114</v>
      </c>
      <c r="K53" s="46" t="s">
        <v>115</v>
      </c>
      <c r="L53" s="46" t="s">
        <v>116</v>
      </c>
      <c r="M53" s="46" t="s">
        <v>117</v>
      </c>
      <c r="N53" s="46" t="s">
        <v>85</v>
      </c>
      <c r="O53" s="47" t="s">
        <v>86</v>
      </c>
      <c r="P53" s="47" t="s">
        <v>87</v>
      </c>
      <c r="Q53" s="47" t="s">
        <v>88</v>
      </c>
      <c r="R53" s="47" t="s">
        <v>89</v>
      </c>
      <c r="S53" s="106" t="s">
        <v>90</v>
      </c>
    </row>
    <row r="54" spans="2:19" ht="15">
      <c r="B54" s="136" t="s">
        <v>0</v>
      </c>
      <c r="C54" s="107">
        <v>13345.20</v>
      </c>
      <c r="D54" s="107">
        <v>12510.95</v>
      </c>
      <c r="E54" s="107">
        <v>10731.94</v>
      </c>
      <c r="F54" s="107">
        <v>13178.71</v>
      </c>
      <c r="G54" s="107">
        <v>14984.40</v>
      </c>
      <c r="H54" s="107">
        <v>16434.89</v>
      </c>
      <c r="I54" s="107">
        <v>17652.580000000002</v>
      </c>
      <c r="J54" s="107">
        <v>18439.189999999999</v>
      </c>
      <c r="K54" s="107">
        <v>18044.84</v>
      </c>
      <c r="L54" s="28">
        <v>19080.41</v>
      </c>
      <c r="M54" s="108">
        <v>22833.80</v>
      </c>
      <c r="N54" s="109">
        <f>M54-L54</f>
        <v>3753.3899999999994</v>
      </c>
      <c r="O54" s="110">
        <f>M54/L54-1</f>
        <v>0.19671432636929698</v>
      </c>
      <c r="P54" s="111">
        <f>M54-K54</f>
        <v>4788.9599999999991</v>
      </c>
      <c r="Q54" s="112">
        <f>M54/K54-1</f>
        <v>0.26539221184560224</v>
      </c>
      <c r="R54" s="111">
        <f>M54-J54</f>
        <v>4394.6100000000006</v>
      </c>
      <c r="S54" s="113">
        <f>M54/J54-1</f>
        <v>0.23832988325409099</v>
      </c>
    </row>
    <row r="55" spans="2:19" ht="15">
      <c r="B55" s="137" t="s">
        <v>42</v>
      </c>
      <c r="C55" s="114">
        <v>3462.75</v>
      </c>
      <c r="D55" s="114">
        <v>3233.41</v>
      </c>
      <c r="E55" s="114">
        <v>3213.36</v>
      </c>
      <c r="F55" s="114">
        <v>3564.31</v>
      </c>
      <c r="G55" s="114">
        <v>3872.66</v>
      </c>
      <c r="H55" s="114">
        <v>4420.0600000000004</v>
      </c>
      <c r="I55" s="114">
        <v>5258.03</v>
      </c>
      <c r="J55" s="114">
        <v>5462.63</v>
      </c>
      <c r="K55" s="114">
        <v>4610.6400000000003</v>
      </c>
      <c r="L55" s="31">
        <v>4049.46</v>
      </c>
      <c r="M55" s="115">
        <v>5146.05</v>
      </c>
      <c r="N55" s="116">
        <f t="shared" si="12" ref="N55:N73">M55-L55</f>
        <v>1096.5900000000001</v>
      </c>
      <c r="O55" s="117">
        <f t="shared" si="13" ref="O55:O73">M55/L55-1</f>
        <v>0.27079906950556376</v>
      </c>
      <c r="P55" s="118">
        <f t="shared" si="14" ref="P55:P73">M55-K55</f>
        <v>535.40999999999985</v>
      </c>
      <c r="Q55" s="119">
        <f t="shared" si="15" ref="Q55:Q73">M55/K55-1</f>
        <v>0.11612487637291125</v>
      </c>
      <c r="R55" s="118">
        <f t="shared" si="16" ref="R55:R73">M55-J55</f>
        <v>-316.57999999999993</v>
      </c>
      <c r="S55" s="120">
        <f t="shared" si="17" ref="S55:S73">M55/J55-1</f>
        <v>-0.057953769521274512</v>
      </c>
    </row>
    <row r="56" spans="2:19" ht="15">
      <c r="B56" s="137" t="s">
        <v>43</v>
      </c>
      <c r="C56" s="114">
        <v>3785.11</v>
      </c>
      <c r="D56" s="114">
        <v>2320.88</v>
      </c>
      <c r="E56" s="114">
        <v>1654.85</v>
      </c>
      <c r="F56" s="114">
        <v>2912.49</v>
      </c>
      <c r="G56" s="114">
        <v>3073.75</v>
      </c>
      <c r="H56" s="114">
        <v>3153.93</v>
      </c>
      <c r="I56" s="114">
        <v>3700.83</v>
      </c>
      <c r="J56" s="114">
        <v>3470.53</v>
      </c>
      <c r="K56" s="114">
        <v>4045.95</v>
      </c>
      <c r="L56" s="31">
        <v>3883.55</v>
      </c>
      <c r="M56" s="115">
        <v>4920.17</v>
      </c>
      <c r="N56" s="116">
        <f t="shared" si="12"/>
        <v>1036.6199999999999</v>
      </c>
      <c r="O56" s="117">
        <f t="shared" si="13"/>
        <v>0.26692587967194958</v>
      </c>
      <c r="P56" s="118">
        <f t="shared" si="14"/>
        <v>874.22000000000025</v>
      </c>
      <c r="Q56" s="119">
        <f t="shared" si="15"/>
        <v>0.21607286298644324</v>
      </c>
      <c r="R56" s="118">
        <f t="shared" si="16"/>
        <v>1449.64</v>
      </c>
      <c r="S56" s="120">
        <f t="shared" si="17"/>
        <v>0.41769989021849674</v>
      </c>
    </row>
    <row r="57" spans="2:19" ht="15">
      <c r="B57" s="137" t="s">
        <v>44</v>
      </c>
      <c r="C57" s="114">
        <v>6092.36</v>
      </c>
      <c r="D57" s="114">
        <v>6948.61</v>
      </c>
      <c r="E57" s="114">
        <v>5857.82</v>
      </c>
      <c r="F57" s="114">
        <v>6695.41</v>
      </c>
      <c r="G57" s="114">
        <v>8025.37</v>
      </c>
      <c r="H57" s="114">
        <v>8838.2199999999993</v>
      </c>
      <c r="I57" s="114">
        <v>8672.23</v>
      </c>
      <c r="J57" s="114">
        <v>9479.76</v>
      </c>
      <c r="K57" s="114">
        <v>9334.14</v>
      </c>
      <c r="L57" s="31">
        <v>11084.07</v>
      </c>
      <c r="M57" s="115">
        <v>12738.80</v>
      </c>
      <c r="N57" s="116">
        <f t="shared" si="12"/>
        <v>1654.7299999999996</v>
      </c>
      <c r="O57" s="117">
        <f t="shared" si="13"/>
        <v>0.14928902469941097</v>
      </c>
      <c r="P57" s="118">
        <f t="shared" si="14"/>
        <v>3404.66</v>
      </c>
      <c r="Q57" s="119">
        <f t="shared" si="15"/>
        <v>0.36475347487824261</v>
      </c>
      <c r="R57" s="118">
        <f t="shared" si="16"/>
        <v>3259.0399999999991</v>
      </c>
      <c r="S57" s="120">
        <f t="shared" si="17"/>
        <v>0.34378929424373594</v>
      </c>
    </row>
    <row r="58" spans="2:19" ht="15">
      <c r="B58" s="137" t="s">
        <v>45</v>
      </c>
      <c r="C58" s="114">
        <v>4.9800000000000004</v>
      </c>
      <c r="D58" s="114">
        <v>8.0399999999999991</v>
      </c>
      <c r="E58" s="114">
        <v>5.91</v>
      </c>
      <c r="F58" s="114">
        <v>6.50</v>
      </c>
      <c r="G58" s="114">
        <v>12.61</v>
      </c>
      <c r="H58" s="114">
        <v>22.68</v>
      </c>
      <c r="I58" s="114">
        <v>21.49</v>
      </c>
      <c r="J58" s="114">
        <v>26.27</v>
      </c>
      <c r="K58" s="114">
        <v>54.11</v>
      </c>
      <c r="L58" s="31">
        <v>63.33</v>
      </c>
      <c r="M58" s="115">
        <v>28.79</v>
      </c>
      <c r="N58" s="116">
        <f t="shared" si="12"/>
        <v>-34.54</v>
      </c>
      <c r="O58" s="117">
        <f t="shared" si="13"/>
        <v>-0.54539712616453495</v>
      </c>
      <c r="P58" s="118">
        <f t="shared" si="14"/>
        <v>-25.32</v>
      </c>
      <c r="Q58" s="119">
        <f t="shared" si="15"/>
        <v>-0.46793568656440587</v>
      </c>
      <c r="R58" s="118">
        <f t="shared" si="16"/>
        <v>2.5199999999999996</v>
      </c>
      <c r="S58" s="120">
        <f t="shared" si="17"/>
        <v>0.095926912828321331</v>
      </c>
    </row>
    <row r="59" spans="2:19" ht="15">
      <c r="B59" s="137" t="s">
        <v>8</v>
      </c>
      <c r="C59" s="114">
        <v>1224.22</v>
      </c>
      <c r="D59" s="114">
        <v>1077.58</v>
      </c>
      <c r="E59" s="114">
        <v>1050.33</v>
      </c>
      <c r="F59" s="114">
        <v>1042.27</v>
      </c>
      <c r="G59" s="114">
        <v>858.42</v>
      </c>
      <c r="H59" s="114">
        <v>1032.08</v>
      </c>
      <c r="I59" s="114">
        <v>1260.57</v>
      </c>
      <c r="J59" s="114">
        <v>1501.80</v>
      </c>
      <c r="K59" s="114">
        <v>2077.14</v>
      </c>
      <c r="L59" s="31">
        <v>2218.83</v>
      </c>
      <c r="M59" s="115">
        <v>2569.36</v>
      </c>
      <c r="N59" s="116">
        <f t="shared" si="12"/>
        <v>350.5300000000002</v>
      </c>
      <c r="O59" s="117">
        <f t="shared" si="13"/>
        <v>0.1579796559447999</v>
      </c>
      <c r="P59" s="118">
        <f t="shared" si="14"/>
        <v>492.22000000000025</v>
      </c>
      <c r="Q59" s="119">
        <f t="shared" si="15"/>
        <v>0.23697006460806702</v>
      </c>
      <c r="R59" s="118">
        <f t="shared" si="16"/>
        <v>1067.5600000000002</v>
      </c>
      <c r="S59" s="120">
        <f t="shared" si="17"/>
        <v>0.71085364229591175</v>
      </c>
    </row>
    <row r="60" spans="2:19" ht="15">
      <c r="B60" s="137" t="s">
        <v>1</v>
      </c>
      <c r="C60" s="121">
        <v>131.75</v>
      </c>
      <c r="D60" s="121">
        <v>86.78</v>
      </c>
      <c r="E60" s="121">
        <v>106.86</v>
      </c>
      <c r="F60" s="121">
        <v>170.47</v>
      </c>
      <c r="G60" s="121">
        <v>97.34</v>
      </c>
      <c r="H60" s="121">
        <v>97.69</v>
      </c>
      <c r="I60" s="121">
        <v>213.36</v>
      </c>
      <c r="J60" s="121">
        <v>82.68</v>
      </c>
      <c r="K60" s="121">
        <v>89.03</v>
      </c>
      <c r="L60" s="31">
        <v>228.16</v>
      </c>
      <c r="M60" s="122">
        <v>72.72</v>
      </c>
      <c r="N60" s="116">
        <f t="shared" si="12"/>
        <v>-155.44</v>
      </c>
      <c r="O60" s="117">
        <f t="shared" si="13"/>
        <v>-0.68127629733520334</v>
      </c>
      <c r="P60" s="118">
        <f t="shared" si="14"/>
        <v>-16.310000000000002</v>
      </c>
      <c r="Q60" s="119">
        <f t="shared" si="15"/>
        <v>-0.18319667527799621</v>
      </c>
      <c r="R60" s="118">
        <f t="shared" si="16"/>
        <v>-9.960000000000008</v>
      </c>
      <c r="S60" s="120">
        <f t="shared" si="17"/>
        <v>-0.12046444121915834</v>
      </c>
    </row>
    <row r="61" spans="2:19" ht="15">
      <c r="B61" s="138" t="s">
        <v>2</v>
      </c>
      <c r="C61" s="121">
        <v>27746.64</v>
      </c>
      <c r="D61" s="121">
        <v>28843.37</v>
      </c>
      <c r="E61" s="121">
        <v>33183.65</v>
      </c>
      <c r="F61" s="121">
        <v>35220.629999999997</v>
      </c>
      <c r="G61" s="121">
        <v>35442.46</v>
      </c>
      <c r="H61" s="121">
        <v>43220.93</v>
      </c>
      <c r="I61" s="121">
        <v>52100.89</v>
      </c>
      <c r="J61" s="121">
        <v>58625.79</v>
      </c>
      <c r="K61" s="121">
        <v>64601.94</v>
      </c>
      <c r="L61" s="34">
        <v>48879.17</v>
      </c>
      <c r="M61" s="122">
        <v>79281.55</v>
      </c>
      <c r="N61" s="116">
        <f t="shared" si="12"/>
        <v>30402.380000000005</v>
      </c>
      <c r="O61" s="117">
        <f t="shared" si="13"/>
        <v>0.62199051252302362</v>
      </c>
      <c r="P61" s="118">
        <f t="shared" si="14"/>
        <v>14679.61</v>
      </c>
      <c r="Q61" s="119">
        <f t="shared" si="15"/>
        <v>0.2272317209049759</v>
      </c>
      <c r="R61" s="118">
        <f t="shared" si="16"/>
        <v>20655.760000000002</v>
      </c>
      <c r="S61" s="120">
        <f t="shared" si="17"/>
        <v>0.3523323097223936</v>
      </c>
    </row>
    <row r="62" spans="2:19" ht="15">
      <c r="B62" s="137" t="s">
        <v>40</v>
      </c>
      <c r="C62" s="121">
        <v>27353.58</v>
      </c>
      <c r="D62" s="121">
        <v>28213.57</v>
      </c>
      <c r="E62" s="121">
        <v>32044.74</v>
      </c>
      <c r="F62" s="121">
        <v>31967.76</v>
      </c>
      <c r="G62" s="121">
        <v>34839.61</v>
      </c>
      <c r="H62" s="121">
        <v>42553.34</v>
      </c>
      <c r="I62" s="121">
        <v>49783.33</v>
      </c>
      <c r="J62" s="121">
        <v>56790.36</v>
      </c>
      <c r="K62" s="121">
        <v>62648.95</v>
      </c>
      <c r="L62" s="36">
        <v>47519.93</v>
      </c>
      <c r="M62" s="122">
        <v>77477.39</v>
      </c>
      <c r="N62" s="116">
        <f t="shared" si="12"/>
        <v>29957.46</v>
      </c>
      <c r="O62" s="117">
        <f t="shared" si="13"/>
        <v>0.63041885794023678</v>
      </c>
      <c r="P62" s="118">
        <f t="shared" si="14"/>
        <v>14828.440000000002</v>
      </c>
      <c r="Q62" s="119">
        <f t="shared" si="15"/>
        <v>0.23669095810863561</v>
      </c>
      <c r="R62" s="118">
        <f t="shared" si="16"/>
        <v>20687.03</v>
      </c>
      <c r="S62" s="120">
        <f t="shared" si="17"/>
        <v>0.36427009795324405</v>
      </c>
    </row>
    <row r="63" spans="2:19" ht="15">
      <c r="B63" s="137" t="s">
        <v>41</v>
      </c>
      <c r="C63" s="121">
        <v>393.06</v>
      </c>
      <c r="D63" s="121">
        <v>629.79999999999995</v>
      </c>
      <c r="E63" s="121">
        <v>1138.9100000000001</v>
      </c>
      <c r="F63" s="121">
        <v>3252.87</v>
      </c>
      <c r="G63" s="121">
        <v>602.85</v>
      </c>
      <c r="H63" s="121">
        <v>667.59</v>
      </c>
      <c r="I63" s="121">
        <v>2317.56</v>
      </c>
      <c r="J63" s="121">
        <v>1835.44</v>
      </c>
      <c r="K63" s="121">
        <v>1952.99</v>
      </c>
      <c r="L63" s="36">
        <v>1359.24</v>
      </c>
      <c r="M63" s="122">
        <v>1804.15</v>
      </c>
      <c r="N63" s="116">
        <f t="shared" si="12"/>
        <v>444.91000000000008</v>
      </c>
      <c r="O63" s="117">
        <f t="shared" si="13"/>
        <v>0.32732262146493629</v>
      </c>
      <c r="P63" s="118">
        <f t="shared" si="14"/>
        <v>-148.83999999999992</v>
      </c>
      <c r="Q63" s="119">
        <f t="shared" si="15"/>
        <v>-0.076211347728354917</v>
      </c>
      <c r="R63" s="118">
        <f t="shared" si="16"/>
        <v>-31.289999999999964</v>
      </c>
      <c r="S63" s="120">
        <f t="shared" si="17"/>
        <v>-0.017047683389268986</v>
      </c>
    </row>
    <row r="64" spans="2:19" ht="15">
      <c r="B64" s="139" t="s">
        <v>5</v>
      </c>
      <c r="C64" s="123">
        <v>42445.07</v>
      </c>
      <c r="D64" s="123">
        <v>42518.67</v>
      </c>
      <c r="E64" s="123">
        <v>45072.79</v>
      </c>
      <c r="F64" s="123">
        <v>49612.08</v>
      </c>
      <c r="G64" s="123">
        <v>51382.62</v>
      </c>
      <c r="H64" s="123">
        <v>60785.59</v>
      </c>
      <c r="I64" s="123">
        <v>71227.39</v>
      </c>
      <c r="J64" s="123">
        <v>78649.45</v>
      </c>
      <c r="K64" s="123">
        <v>84812.96</v>
      </c>
      <c r="L64" s="35">
        <v>70406.58</v>
      </c>
      <c r="M64" s="124">
        <v>104757.43</v>
      </c>
      <c r="N64" s="116">
        <f t="shared" si="12"/>
        <v>34350.849999999991</v>
      </c>
      <c r="O64" s="117">
        <f t="shared" si="13"/>
        <v>0.48789260890104291</v>
      </c>
      <c r="P64" s="118">
        <f t="shared" si="14"/>
        <v>19944.469999999987</v>
      </c>
      <c r="Q64" s="119">
        <f t="shared" si="15"/>
        <v>0.23515828241344239</v>
      </c>
      <c r="R64" s="118">
        <f t="shared" si="16"/>
        <v>26107.979999999996</v>
      </c>
      <c r="S64" s="120">
        <f t="shared" si="17"/>
        <v>0.33195375174270136</v>
      </c>
    </row>
    <row r="65" spans="2:19" ht="15">
      <c r="B65" s="138" t="s">
        <v>3</v>
      </c>
      <c r="C65" s="121">
        <v>34254.75</v>
      </c>
      <c r="D65" s="121">
        <v>34767.51</v>
      </c>
      <c r="E65" s="121">
        <v>39793.03</v>
      </c>
      <c r="F65" s="121">
        <v>38431.69</v>
      </c>
      <c r="G65" s="121">
        <v>44164.23</v>
      </c>
      <c r="H65" s="121">
        <v>51695.52</v>
      </c>
      <c r="I65" s="121">
        <v>59005.44</v>
      </c>
      <c r="J65" s="121">
        <v>70025.41</v>
      </c>
      <c r="K65" s="121">
        <v>77001.50</v>
      </c>
      <c r="L65" s="34">
        <v>63493.44</v>
      </c>
      <c r="M65" s="122">
        <v>91289.34</v>
      </c>
      <c r="N65" s="116">
        <f t="shared" si="12"/>
        <v>27795.899999999994</v>
      </c>
      <c r="O65" s="117">
        <f t="shared" si="13"/>
        <v>0.43777593401775028</v>
      </c>
      <c r="P65" s="118">
        <f t="shared" si="14"/>
        <v>14287.839999999997</v>
      </c>
      <c r="Q65" s="119">
        <f t="shared" si="15"/>
        <v>0.18555274897242247</v>
      </c>
      <c r="R65" s="118">
        <f t="shared" si="16"/>
        <v>21263.929999999993</v>
      </c>
      <c r="S65" s="120">
        <f t="shared" si="17"/>
        <v>0.30366019991885795</v>
      </c>
    </row>
    <row r="66" spans="2:19" ht="15">
      <c r="B66" s="138" t="s">
        <v>4</v>
      </c>
      <c r="C66" s="121">
        <v>2468.79</v>
      </c>
      <c r="D66" s="121">
        <v>1961.58</v>
      </c>
      <c r="E66" s="121">
        <v>2961.68</v>
      </c>
      <c r="F66" s="121">
        <v>1500.84</v>
      </c>
      <c r="G66" s="121">
        <v>1865.71</v>
      </c>
      <c r="H66" s="121">
        <v>2376.73</v>
      </c>
      <c r="I66" s="121">
        <v>4192.84</v>
      </c>
      <c r="J66" s="121">
        <v>3645.20</v>
      </c>
      <c r="K66" s="121">
        <v>4295.59</v>
      </c>
      <c r="L66" s="31">
        <v>4113.9799999999996</v>
      </c>
      <c r="M66" s="122">
        <v>6370.79</v>
      </c>
      <c r="N66" s="116">
        <f t="shared" si="12"/>
        <v>2256.8100000000004</v>
      </c>
      <c r="O66" s="117">
        <f t="shared" si="13"/>
        <v>0.54857097020403622</v>
      </c>
      <c r="P66" s="118">
        <f t="shared" si="14"/>
        <v>2075.1999999999998</v>
      </c>
      <c r="Q66" s="119">
        <f t="shared" si="15"/>
        <v>0.48310010964733596</v>
      </c>
      <c r="R66" s="118">
        <f t="shared" si="16"/>
        <v>2725.59</v>
      </c>
      <c r="S66" s="120">
        <f t="shared" si="17"/>
        <v>0.74772028969603865</v>
      </c>
    </row>
    <row r="67" spans="2:19" ht="15">
      <c r="B67" s="140" t="s">
        <v>6</v>
      </c>
      <c r="C67" s="123">
        <v>36723.53</v>
      </c>
      <c r="D67" s="123">
        <v>36729.089999999997</v>
      </c>
      <c r="E67" s="123">
        <v>42754.71</v>
      </c>
      <c r="F67" s="123">
        <v>39932.53</v>
      </c>
      <c r="G67" s="123">
        <v>46029.94</v>
      </c>
      <c r="H67" s="123">
        <v>54072.25</v>
      </c>
      <c r="I67" s="123">
        <v>63198.28</v>
      </c>
      <c r="J67" s="123">
        <v>73670.61</v>
      </c>
      <c r="K67" s="123">
        <v>81297.08</v>
      </c>
      <c r="L67" s="35">
        <v>67607.42</v>
      </c>
      <c r="M67" s="124">
        <v>97660.12</v>
      </c>
      <c r="N67" s="116">
        <f t="shared" si="12"/>
        <v>30052.699999999997</v>
      </c>
      <c r="O67" s="117">
        <f t="shared" si="13"/>
        <v>0.44451777630325195</v>
      </c>
      <c r="P67" s="118">
        <f t="shared" si="14"/>
        <v>16363.039999999994</v>
      </c>
      <c r="Q67" s="119">
        <f t="shared" si="15"/>
        <v>0.20127463372608201</v>
      </c>
      <c r="R67" s="118">
        <f t="shared" si="16"/>
        <v>23989.509999999995</v>
      </c>
      <c r="S67" s="120">
        <f t="shared" si="17"/>
        <v>0.32563202612276454</v>
      </c>
    </row>
    <row r="68" spans="2:19" ht="15">
      <c r="B68" s="140" t="s">
        <v>7</v>
      </c>
      <c r="C68" s="123">
        <v>5721.53</v>
      </c>
      <c r="D68" s="123">
        <v>5789.59</v>
      </c>
      <c r="E68" s="123">
        <v>2318.0700000000002</v>
      </c>
      <c r="F68" s="123">
        <v>9679.5400000000009</v>
      </c>
      <c r="G68" s="123">
        <v>5352.67</v>
      </c>
      <c r="H68" s="123">
        <v>6713.34</v>
      </c>
      <c r="I68" s="123">
        <v>8029.11</v>
      </c>
      <c r="J68" s="123">
        <v>4978.84</v>
      </c>
      <c r="K68" s="123">
        <v>3515.87</v>
      </c>
      <c r="L68" s="35">
        <v>2799.16</v>
      </c>
      <c r="M68" s="124">
        <v>7097.31</v>
      </c>
      <c r="N68" s="116">
        <f t="shared" si="12"/>
        <v>4298.1500000000005</v>
      </c>
      <c r="O68" s="117">
        <f t="shared" si="13"/>
        <v>1.5355142256962804</v>
      </c>
      <c r="P68" s="118">
        <f t="shared" si="14"/>
        <v>3581.4400000000005</v>
      </c>
      <c r="Q68" s="119">
        <f t="shared" si="15"/>
        <v>1.0186497225437803</v>
      </c>
      <c r="R68" s="118">
        <f t="shared" si="16"/>
        <v>2118.4700000000003</v>
      </c>
      <c r="S68" s="120">
        <f t="shared" si="17"/>
        <v>0.42549469354307434</v>
      </c>
    </row>
    <row r="69" spans="2:19" ht="17.25">
      <c r="B69" s="26" t="s">
        <v>46</v>
      </c>
      <c r="C69" s="125">
        <v>7668.25</v>
      </c>
      <c r="D69" s="125">
        <v>7034.5899999999965</v>
      </c>
      <c r="E69" s="125">
        <v>4033.9800000000032</v>
      </c>
      <c r="F69" s="125">
        <v>7757.0499999999956</v>
      </c>
      <c r="G69" s="125">
        <v>6518.1999999999971</v>
      </c>
      <c r="H69" s="125">
        <v>8324.7900000000009</v>
      </c>
      <c r="I69" s="125">
        <v>9691.0400000000081</v>
      </c>
      <c r="J69" s="125">
        <v>6705.9400000000023</v>
      </c>
      <c r="K69" s="125">
        <v>5769.429999999993</v>
      </c>
      <c r="L69" s="35">
        <v>5325.7299999999959</v>
      </c>
      <c r="M69" s="126">
        <v>11591.210000000006</v>
      </c>
      <c r="N69" s="116">
        <f t="shared" si="12"/>
        <v>6265.4800000000105</v>
      </c>
      <c r="O69" s="117">
        <f t="shared" si="13"/>
        <v>1.1764546832077509</v>
      </c>
      <c r="P69" s="118">
        <f t="shared" si="14"/>
        <v>5821.7800000000134</v>
      </c>
      <c r="Q69" s="119">
        <f t="shared" si="15"/>
        <v>1.0090736866553578</v>
      </c>
      <c r="R69" s="118">
        <f t="shared" si="16"/>
        <v>4885.2700000000041</v>
      </c>
      <c r="S69" s="120">
        <f t="shared" si="17"/>
        <v>0.72849891290408242</v>
      </c>
    </row>
    <row r="70" spans="2:19" ht="15">
      <c r="B70" s="26" t="s">
        <v>32</v>
      </c>
      <c r="C70" s="127">
        <v>220.45</v>
      </c>
      <c r="D70" s="127">
        <v>449.83</v>
      </c>
      <c r="E70" s="127">
        <v>385.84</v>
      </c>
      <c r="F70" s="127">
        <v>1743.38</v>
      </c>
      <c r="G70" s="127">
        <v>379.69</v>
      </c>
      <c r="H70" s="127">
        <v>323.73</v>
      </c>
      <c r="I70" s="127">
        <v>445.19</v>
      </c>
      <c r="J70" s="127">
        <v>575.61</v>
      </c>
      <c r="K70" s="127">
        <v>697.57</v>
      </c>
      <c r="L70" s="87">
        <v>1617.08</v>
      </c>
      <c r="M70" s="128">
        <v>484.19</v>
      </c>
      <c r="N70" s="116">
        <f t="shared" si="12"/>
        <v>-1132.8899999999999</v>
      </c>
      <c r="O70" s="117">
        <f t="shared" si="13"/>
        <v>-0.70057758428772843</v>
      </c>
      <c r="P70" s="118">
        <f t="shared" si="14"/>
        <v>-213.38000000000005</v>
      </c>
      <c r="Q70" s="119">
        <f t="shared" si="15"/>
        <v>-0.30589044827042455</v>
      </c>
      <c r="R70" s="118">
        <f t="shared" si="16"/>
        <v>-91.420000000000016</v>
      </c>
      <c r="S70" s="120">
        <f t="shared" si="17"/>
        <v>-0.1588228140581297</v>
      </c>
    </row>
    <row r="71" spans="2:19" ht="17.25">
      <c r="B71" s="26" t="s">
        <v>48</v>
      </c>
      <c r="C71" s="125">
        <v>7447.80</v>
      </c>
      <c r="D71" s="125">
        <v>6584.7599999999966</v>
      </c>
      <c r="E71" s="125">
        <v>3648.1400000000031</v>
      </c>
      <c r="F71" s="125">
        <v>6013.6699999999955</v>
      </c>
      <c r="G71" s="125">
        <v>6138.5099999999975</v>
      </c>
      <c r="H71" s="125">
        <v>8001.0600000000013</v>
      </c>
      <c r="I71" s="125">
        <v>9245.8500000000076</v>
      </c>
      <c r="J71" s="125">
        <v>6130.3300000000027</v>
      </c>
      <c r="K71" s="125">
        <v>5071.8599999999933</v>
      </c>
      <c r="L71" s="35">
        <v>3708.649999999996</v>
      </c>
      <c r="M71" s="126">
        <v>11107.020000000006</v>
      </c>
      <c r="N71" s="116">
        <f t="shared" si="12"/>
        <v>7398.3700000000099</v>
      </c>
      <c r="O71" s="117">
        <f t="shared" si="13"/>
        <v>1.9948957167702583</v>
      </c>
      <c r="P71" s="118">
        <f t="shared" si="14"/>
        <v>6035.1600000000126</v>
      </c>
      <c r="Q71" s="119">
        <f t="shared" si="15"/>
        <v>1.1899303214205479</v>
      </c>
      <c r="R71" s="118">
        <f t="shared" si="16"/>
        <v>4976.6900000000032</v>
      </c>
      <c r="S71" s="120">
        <f t="shared" si="17"/>
        <v>0.81181437214636087</v>
      </c>
    </row>
    <row r="72" spans="2:19" ht="17.25">
      <c r="B72" s="26" t="s">
        <v>49</v>
      </c>
      <c r="C72" s="125">
        <v>14701.17</v>
      </c>
      <c r="D72" s="125">
        <v>13675.310000000001</v>
      </c>
      <c r="E72" s="125">
        <v>11889.130000000001</v>
      </c>
      <c r="F72" s="125">
        <v>14391.449999999999</v>
      </c>
      <c r="G72" s="125">
        <v>15940.16</v>
      </c>
      <c r="H72" s="125">
        <v>17564.66</v>
      </c>
      <c r="I72" s="125">
        <v>19126.510000000002</v>
      </c>
      <c r="J72" s="125">
        <v>20023.669999999998</v>
      </c>
      <c r="K72" s="125">
        <v>20211.009999999998</v>
      </c>
      <c r="L72" s="35">
        <v>21527.399999999998</v>
      </c>
      <c r="M72" s="126">
        <v>25475.88</v>
      </c>
      <c r="N72" s="116">
        <f t="shared" si="12"/>
        <v>3948.4800000000032</v>
      </c>
      <c r="O72" s="117">
        <f t="shared" si="13"/>
        <v>0.18341648317957593</v>
      </c>
      <c r="P72" s="118">
        <f t="shared" si="14"/>
        <v>5264.8700000000026</v>
      </c>
      <c r="Q72" s="119">
        <f t="shared" si="15"/>
        <v>0.26049514596252266</v>
      </c>
      <c r="R72" s="118">
        <f t="shared" si="16"/>
        <v>5452.2100000000028</v>
      </c>
      <c r="S72" s="120">
        <f t="shared" si="17"/>
        <v>0.27228824685984154</v>
      </c>
    </row>
    <row r="73" spans="2:19" ht="18" thickBot="1">
      <c r="B73" s="27" t="s">
        <v>50</v>
      </c>
      <c r="C73" s="129">
        <v>2075.73</v>
      </c>
      <c r="D73" s="129">
        <v>1331.78</v>
      </c>
      <c r="E73" s="129">
        <v>1822.7699999999998</v>
      </c>
      <c r="F73" s="129">
        <v>-1752.03</v>
      </c>
      <c r="G73" s="129">
        <v>1262.8600000000001</v>
      </c>
      <c r="H73" s="129">
        <v>1709.14</v>
      </c>
      <c r="I73" s="129">
        <v>1875.2800000000002</v>
      </c>
      <c r="J73" s="129">
        <v>1809.7599999999998</v>
      </c>
      <c r="K73" s="129">
        <v>2342.6000000000004</v>
      </c>
      <c r="L73" s="37">
        <v>2754.74</v>
      </c>
      <c r="M73" s="130">
        <v>4566.6399999999994</v>
      </c>
      <c r="N73" s="131">
        <f t="shared" si="12"/>
        <v>1811.8999999999996</v>
      </c>
      <c r="O73" s="132">
        <f t="shared" si="13"/>
        <v>0.65773902437253606</v>
      </c>
      <c r="P73" s="133">
        <f t="shared" si="14"/>
        <v>2224.0399999999991</v>
      </c>
      <c r="Q73" s="134">
        <f t="shared" si="15"/>
        <v>0.94938956714761313</v>
      </c>
      <c r="R73" s="133">
        <f t="shared" si="16"/>
        <v>2756.8799999999997</v>
      </c>
      <c r="S73" s="135">
        <f t="shared" si="17"/>
        <v>1.5233401113959864</v>
      </c>
    </row>
    <row r="75" spans="2:19" ht="15">
      <c r="B75" s="18" t="s">
        <v>47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3"/>
      <c r="O75" s="14"/>
      <c r="P75" s="14"/>
      <c r="Q75" s="14"/>
      <c r="R75" s="14"/>
      <c r="S75" s="14"/>
    </row>
    <row r="76" spans="2:19" ht="15">
      <c r="B76" s="19" t="s">
        <v>54</v>
      </c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O76" s="4"/>
      <c r="P76" s="4"/>
      <c r="Q76" s="4"/>
      <c r="R76" s="4"/>
      <c r="S76" s="4"/>
    </row>
    <row r="77" spans="2:19" ht="15">
      <c r="B77" s="19" t="s">
        <v>51</v>
      </c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O77" s="4"/>
      <c r="P77" s="4"/>
      <c r="Q77" s="4"/>
      <c r="R77" s="4"/>
      <c r="S77" s="4"/>
    </row>
    <row r="78" spans="2:19" ht="15">
      <c r="B78" s="19" t="s">
        <v>52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O78" s="4"/>
      <c r="P78" s="4"/>
      <c r="Q78" s="4"/>
      <c r="R78" s="4"/>
      <c r="S78" s="4"/>
    </row>
  </sheetData>
  <mergeCells count="3">
    <mergeCell ref="B2:S2"/>
    <mergeCell ref="B24:S24"/>
    <mergeCell ref="B52:S52"/>
  </mergeCells>
  <pageMargins left="0.7" right="0.7" top="0.787401575" bottom="0.787401575" header="0.3" footer="0.3"/>
  <pageSetup orientation="portrait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E156"/>
  <sheetViews>
    <sheetView workbookViewId="0" topLeftCell="A101">
      <selection pane="topLeft" activeCell="F117" sqref="F117"/>
    </sheetView>
  </sheetViews>
  <sheetFormatPr defaultRowHeight="15"/>
  <cols>
    <col min="1" max="1" width="3" customWidth="1"/>
    <col min="2" max="2" width="11.5714285714286" customWidth="1"/>
    <col min="3" max="3" width="58" bestFit="1" customWidth="1"/>
    <col min="4" max="4" width="12" bestFit="1" customWidth="1"/>
  </cols>
  <sheetData>
    <row r="1" spans="2:4" ht="15" hidden="1">
      <c r="B1" s="5"/>
      <c r="D1" s="7"/>
    </row>
    <row r="2" spans="2:4" ht="15" hidden="1">
      <c r="B2" s="5"/>
      <c r="D2" s="7"/>
    </row>
    <row r="3" spans="2:4" ht="15" hidden="1">
      <c r="B3" s="5"/>
      <c r="D3" s="7"/>
    </row>
    <row r="4" spans="2:4" ht="15" hidden="1">
      <c r="B4" s="5"/>
      <c r="D4" s="7"/>
    </row>
    <row r="5" spans="2:4" ht="15" hidden="1">
      <c r="B5" s="5"/>
      <c r="C5" s="6"/>
      <c r="D5" s="8"/>
    </row>
    <row r="6" spans="2:4" ht="15" hidden="1">
      <c r="B6" s="5"/>
      <c r="D6" s="7"/>
    </row>
    <row r="7" spans="2:4" ht="15" hidden="1">
      <c r="B7" s="5"/>
      <c r="D7" s="7"/>
    </row>
    <row r="8" spans="2:4" ht="15" hidden="1">
      <c r="B8" s="5"/>
      <c r="D8" s="7"/>
    </row>
    <row r="9" spans="2:4" ht="15" hidden="1">
      <c r="B9" s="5"/>
      <c r="D9" s="7"/>
    </row>
    <row r="10" spans="2:4" ht="15" hidden="1">
      <c r="B10" s="5"/>
      <c r="D10" s="7"/>
    </row>
    <row r="11" spans="2:4" ht="15" hidden="1">
      <c r="B11" s="5"/>
      <c r="C11" s="6"/>
      <c r="D11" s="8"/>
    </row>
    <row r="12" spans="2:4" ht="15" hidden="1">
      <c r="B12" s="5"/>
      <c r="D12" s="7"/>
    </row>
    <row r="13" spans="2:4" ht="15" hidden="1">
      <c r="B13" s="5"/>
      <c r="D13" s="7"/>
    </row>
    <row r="14" spans="2:4" ht="15" hidden="1">
      <c r="B14" s="5"/>
      <c r="D14" s="7"/>
    </row>
    <row r="15" spans="2:4" ht="15" hidden="1">
      <c r="B15" s="5"/>
      <c r="D15" s="7"/>
    </row>
    <row r="16" spans="2:4" ht="15" hidden="1">
      <c r="B16" s="5"/>
      <c r="D16" s="7"/>
    </row>
    <row r="17" spans="2:4" ht="15" hidden="1">
      <c r="B17" s="5"/>
      <c r="D17" s="7"/>
    </row>
    <row r="18" spans="2:4" ht="15" hidden="1">
      <c r="B18" s="5"/>
      <c r="C18" s="6"/>
      <c r="D18" s="8"/>
    </row>
    <row r="19" spans="2:4" ht="15" hidden="1">
      <c r="B19" s="5"/>
      <c r="D19" s="7"/>
    </row>
    <row r="20" spans="2:4" ht="15" hidden="1">
      <c r="B20" s="5"/>
      <c r="D20" s="7"/>
    </row>
    <row r="21" spans="2:4" ht="15" hidden="1">
      <c r="B21" s="5"/>
      <c r="D21" s="7"/>
    </row>
    <row r="22" spans="2:4" ht="15" hidden="1">
      <c r="B22" s="5"/>
      <c r="D22" s="7"/>
    </row>
    <row r="23" spans="2:4" ht="15" hidden="1">
      <c r="B23" s="5"/>
      <c r="D23" s="7"/>
    </row>
    <row r="24" spans="2:4" ht="15" hidden="1">
      <c r="B24" s="5"/>
      <c r="C24" s="6"/>
      <c r="D24" s="8"/>
    </row>
    <row r="25" spans="2:4" ht="15" hidden="1">
      <c r="B25" s="5"/>
      <c r="D25" s="7"/>
    </row>
    <row r="26" spans="2:4" ht="15" hidden="1">
      <c r="B26" s="5"/>
      <c r="D26" s="7"/>
    </row>
    <row r="27" spans="2:4" ht="15" hidden="1">
      <c r="B27" s="5"/>
      <c r="D27" s="7"/>
    </row>
    <row r="28" spans="2:4" ht="15" hidden="1">
      <c r="B28" s="5"/>
      <c r="C28" s="6"/>
      <c r="D28" s="8"/>
    </row>
    <row r="29" spans="2:4" ht="15" hidden="1">
      <c r="B29" s="5"/>
      <c r="D29" s="7"/>
    </row>
    <row r="30" spans="2:4" ht="15" hidden="1">
      <c r="B30" s="5"/>
      <c r="D30" s="7"/>
    </row>
    <row r="31" spans="3:4" ht="15" hidden="1">
      <c r="C31" s="6"/>
      <c r="D31" s="8"/>
    </row>
    <row r="32" spans="2:4" ht="15" hidden="1">
      <c r="B32" s="5"/>
      <c r="D32" s="7"/>
    </row>
    <row r="33" spans="2:4" ht="15" hidden="1">
      <c r="B33" s="5"/>
      <c r="D33" s="7"/>
    </row>
    <row r="34" spans="2:4" ht="15" hidden="1">
      <c r="B34" s="5"/>
      <c r="D34" s="7"/>
    </row>
    <row r="35" spans="2:4" ht="15" hidden="1">
      <c r="B35" s="5"/>
      <c r="D35" s="7"/>
    </row>
    <row r="36" spans="2:4" ht="15" hidden="1">
      <c r="B36" s="5"/>
      <c r="D36" s="7"/>
    </row>
    <row r="37" spans="2:4" ht="15" hidden="1">
      <c r="B37" s="5"/>
      <c r="D37" s="7"/>
    </row>
    <row r="38" spans="2:4" ht="15" hidden="1">
      <c r="B38" s="5"/>
      <c r="D38" s="7"/>
    </row>
    <row r="39" spans="2:4" ht="15" hidden="1">
      <c r="B39" s="5"/>
      <c r="D39" s="7"/>
    </row>
    <row r="40" spans="2:4" ht="15" hidden="1">
      <c r="B40" s="5"/>
      <c r="D40" s="7"/>
    </row>
    <row r="41" spans="2:4" ht="15" hidden="1">
      <c r="B41" s="5"/>
      <c r="D41" s="7"/>
    </row>
    <row r="42" spans="2:4" ht="15" hidden="1">
      <c r="B42" s="5"/>
      <c r="C42" s="6"/>
      <c r="D42" s="8"/>
    </row>
    <row r="43" spans="2:4" ht="15" hidden="1">
      <c r="B43" s="5"/>
      <c r="D43" s="7"/>
    </row>
    <row r="44" spans="2:4" ht="15" hidden="1">
      <c r="B44" s="5"/>
      <c r="D44" s="7"/>
    </row>
    <row r="45" spans="2:4" ht="15" hidden="1">
      <c r="B45" s="5"/>
      <c r="D45" s="7"/>
    </row>
    <row r="46" spans="2:4" ht="15" hidden="1">
      <c r="B46" s="5"/>
      <c r="D46" s="7"/>
    </row>
    <row r="47" spans="2:4" ht="15" hidden="1">
      <c r="B47" s="5"/>
      <c r="D47" s="7"/>
    </row>
    <row r="48" spans="2:4" ht="15" hidden="1">
      <c r="B48" s="5"/>
      <c r="D48" s="7"/>
    </row>
    <row r="49" spans="2:4" ht="15" hidden="1">
      <c r="B49" s="5"/>
      <c r="C49" s="6"/>
      <c r="D49" s="8"/>
    </row>
    <row r="50" spans="2:4" ht="15" hidden="1">
      <c r="B50" s="5"/>
      <c r="D50" s="7"/>
    </row>
    <row r="51" spans="2:4" ht="15" hidden="1">
      <c r="B51" s="5"/>
      <c r="D51" s="7"/>
    </row>
    <row r="52" spans="2:4" ht="15" hidden="1">
      <c r="B52" s="5"/>
      <c r="D52" s="7"/>
    </row>
    <row r="53" spans="2:4" ht="15" hidden="1">
      <c r="B53" s="5"/>
      <c r="D53" s="7"/>
    </row>
    <row r="54" spans="2:4" ht="15" hidden="1">
      <c r="B54" s="5"/>
      <c r="D54" s="7"/>
    </row>
    <row r="55" spans="2:4" ht="15" hidden="1">
      <c r="B55" s="5"/>
      <c r="C55" s="6"/>
      <c r="D55" s="8"/>
    </row>
    <row r="56" spans="2:4" ht="15" hidden="1">
      <c r="B56" s="5"/>
      <c r="D56" s="7"/>
    </row>
    <row r="57" spans="2:4" ht="15" hidden="1">
      <c r="B57" s="5"/>
      <c r="D57" s="7"/>
    </row>
    <row r="58" spans="2:4" ht="15" hidden="1">
      <c r="B58" s="5"/>
      <c r="D58" s="7"/>
    </row>
    <row r="59" ht="15" hidden="1">
      <c r="D59" s="7"/>
    </row>
    <row r="60" spans="3:4" ht="15" hidden="1">
      <c r="C60" s="6"/>
      <c r="D60" s="8"/>
    </row>
    <row r="61" spans="2:4" ht="15" hidden="1">
      <c r="B61" s="5"/>
      <c r="D61" s="7"/>
    </row>
    <row r="62" spans="2:4" ht="15" hidden="1">
      <c r="B62" s="5"/>
      <c r="D62" s="7"/>
    </row>
    <row r="63" spans="2:4" ht="15" hidden="1">
      <c r="B63" s="5"/>
      <c r="D63" s="7"/>
    </row>
    <row r="64" spans="2:4" ht="15" hidden="1">
      <c r="B64" s="5"/>
      <c r="D64" s="7"/>
    </row>
    <row r="65" spans="2:4" ht="15" hidden="1">
      <c r="B65" s="5"/>
      <c r="D65" s="7"/>
    </row>
    <row r="66" spans="2:4" ht="15" hidden="1">
      <c r="B66" s="5"/>
      <c r="D66" s="7"/>
    </row>
    <row r="67" spans="2:4" ht="15" hidden="1">
      <c r="B67" s="5"/>
      <c r="C67" s="6"/>
      <c r="D67" s="8"/>
    </row>
    <row r="68" spans="2:4" ht="15" hidden="1">
      <c r="B68" s="5"/>
      <c r="D68" s="7"/>
    </row>
    <row r="69" spans="2:4" ht="15" hidden="1">
      <c r="B69" s="5"/>
      <c r="D69" s="7"/>
    </row>
    <row r="70" spans="2:4" ht="15" hidden="1">
      <c r="B70" s="5"/>
      <c r="D70" s="7"/>
    </row>
    <row r="71" spans="2:4" ht="15" hidden="1">
      <c r="B71" s="5"/>
      <c r="D71" s="7"/>
    </row>
    <row r="72" spans="2:4" ht="15" hidden="1">
      <c r="B72" s="5"/>
      <c r="D72" s="7"/>
    </row>
    <row r="73" spans="2:4" ht="15" hidden="1">
      <c r="B73" s="5"/>
      <c r="D73" s="7"/>
    </row>
    <row r="74" spans="2:4" ht="15" hidden="1">
      <c r="B74" s="5"/>
      <c r="D74" s="7"/>
    </row>
    <row r="75" spans="2:4" ht="15" hidden="1">
      <c r="B75" s="5"/>
      <c r="C75" s="6"/>
      <c r="D75" s="8"/>
    </row>
    <row r="76" spans="2:4" ht="15" hidden="1">
      <c r="B76" s="5"/>
      <c r="D76" s="7"/>
    </row>
    <row r="77" spans="2:4" ht="15" hidden="1">
      <c r="B77" s="5"/>
      <c r="D77" s="7"/>
    </row>
    <row r="78" spans="2:4" ht="15" hidden="1">
      <c r="B78" s="5"/>
      <c r="D78" s="7"/>
    </row>
    <row r="79" spans="2:4" ht="15" hidden="1">
      <c r="B79" s="5"/>
      <c r="D79" s="7"/>
    </row>
    <row r="80" spans="2:4" ht="15" hidden="1">
      <c r="B80" s="5"/>
      <c r="D80" s="7"/>
    </row>
    <row r="81" spans="2:4" ht="15" hidden="1">
      <c r="B81" s="5"/>
      <c r="D81" s="7"/>
    </row>
    <row r="82" spans="2:4" ht="15" hidden="1">
      <c r="B82" s="5"/>
      <c r="D82" s="7"/>
    </row>
    <row r="83" spans="2:4" ht="15" hidden="1">
      <c r="B83" s="5"/>
      <c r="C83" s="6"/>
      <c r="D83" s="8"/>
    </row>
    <row r="84" spans="2:4" ht="15" hidden="1">
      <c r="B84" s="5"/>
      <c r="D84" s="7"/>
    </row>
    <row r="85" spans="2:4" ht="15" hidden="1">
      <c r="B85" s="5"/>
      <c r="D85" s="7"/>
    </row>
    <row r="86" spans="3:4" ht="15" hidden="1">
      <c r="C86" s="6"/>
      <c r="D86" s="8"/>
    </row>
    <row r="87" spans="2:4" ht="15" hidden="1">
      <c r="B87" s="5"/>
      <c r="D87" s="7"/>
    </row>
    <row r="88" spans="2:4" ht="15" hidden="1">
      <c r="B88" s="5"/>
      <c r="D88" s="7"/>
    </row>
    <row r="89" spans="2:4" ht="15" hidden="1">
      <c r="B89" s="5"/>
      <c r="C89" s="6"/>
      <c r="D89" s="8"/>
    </row>
    <row r="90" spans="2:4" ht="15" hidden="1">
      <c r="B90" s="5"/>
      <c r="D90" s="7"/>
    </row>
    <row r="91" ht="15" hidden="1">
      <c r="D91" s="7"/>
    </row>
    <row r="92" spans="3:4" ht="15" hidden="1">
      <c r="C92" s="6"/>
      <c r="D92" s="8"/>
    </row>
    <row r="93" spans="2:4" ht="15" hidden="1">
      <c r="B93" s="5"/>
      <c r="D93" s="7"/>
    </row>
    <row r="94" spans="2:4" ht="15" hidden="1">
      <c r="B94" s="5"/>
      <c r="D94" s="7"/>
    </row>
    <row r="95" spans="2:4" ht="15" hidden="1">
      <c r="B95" s="5"/>
      <c r="D95" s="7"/>
    </row>
    <row r="96" spans="2:4" ht="15" hidden="1">
      <c r="B96" s="5"/>
      <c r="D96" s="7"/>
    </row>
    <row r="97" spans="2:4" ht="15" hidden="1">
      <c r="B97" s="5"/>
      <c r="C97" s="6"/>
      <c r="D97" s="8"/>
    </row>
    <row r="98" spans="2:4" ht="15" hidden="1">
      <c r="B98" s="5"/>
      <c r="D98" s="7"/>
    </row>
    <row r="99" ht="15" hidden="1"/>
    <row r="100" spans="3:4" ht="15" hidden="1">
      <c r="C100" s="6"/>
      <c r="D100" s="6"/>
    </row>
    <row r="101" ht="9" customHeight="1" thickBot="1"/>
    <row r="102" spans="2:4" ht="16.5" thickBot="1">
      <c r="B102" s="166" t="s">
        <v>136</v>
      </c>
      <c r="C102" s="167"/>
      <c r="D102" s="168"/>
    </row>
    <row r="103" spans="2:4" ht="15.75" thickBot="1">
      <c r="B103" s="22" t="s">
        <v>55</v>
      </c>
      <c r="C103" s="66" t="s">
        <v>17</v>
      </c>
      <c r="D103" s="67" t="s">
        <v>22</v>
      </c>
    </row>
    <row r="104" spans="2:4" ht="15">
      <c r="B104" s="54">
        <v>53</v>
      </c>
      <c r="C104" s="55" t="s">
        <v>91</v>
      </c>
      <c r="D104" s="56">
        <v>1933.35</v>
      </c>
    </row>
    <row r="105" spans="2:4" ht="15">
      <c r="B105" s="48">
        <v>23</v>
      </c>
      <c r="C105" s="49" t="s">
        <v>10</v>
      </c>
      <c r="D105" s="50">
        <v>2866.05</v>
      </c>
    </row>
    <row r="106" spans="2:4" ht="15">
      <c r="B106" s="48">
        <v>34</v>
      </c>
      <c r="C106" s="49" t="s">
        <v>12</v>
      </c>
      <c r="D106" s="50">
        <v>4651.67</v>
      </c>
    </row>
    <row r="107" spans="2:5" ht="15">
      <c r="B107" s="48">
        <v>43</v>
      </c>
      <c r="C107" s="49" t="s">
        <v>19</v>
      </c>
      <c r="D107" s="50">
        <v>6316.71</v>
      </c>
      <c r="E107" s="1"/>
    </row>
    <row r="108" spans="2:4" ht="15">
      <c r="B108" s="48">
        <v>33</v>
      </c>
      <c r="C108" s="49" t="s">
        <v>20</v>
      </c>
      <c r="D108" s="50">
        <v>5077.68</v>
      </c>
    </row>
    <row r="109" spans="2:4" ht="15">
      <c r="B109" s="48">
        <v>37</v>
      </c>
      <c r="C109" s="49" t="s">
        <v>14</v>
      </c>
      <c r="D109" s="50">
        <v>5523.43</v>
      </c>
    </row>
    <row r="110" spans="2:4" ht="15">
      <c r="B110" s="48">
        <v>36</v>
      </c>
      <c r="C110" s="49" t="s">
        <v>21</v>
      </c>
      <c r="D110" s="50">
        <v>10292.48</v>
      </c>
    </row>
    <row r="111" spans="2:4" ht="15">
      <c r="B111" s="48">
        <v>22</v>
      </c>
      <c r="C111" s="49" t="s">
        <v>9</v>
      </c>
      <c r="D111" s="50">
        <v>13771.51</v>
      </c>
    </row>
    <row r="112" spans="2:4" ht="15">
      <c r="B112" s="48">
        <v>61</v>
      </c>
      <c r="C112" s="49" t="s">
        <v>18</v>
      </c>
      <c r="D112" s="50">
        <v>15435.35</v>
      </c>
    </row>
    <row r="113" spans="2:4" ht="15.75" thickBot="1">
      <c r="B113" s="51" t="s">
        <v>16</v>
      </c>
      <c r="C113" s="52" t="s">
        <v>11</v>
      </c>
      <c r="D113" s="53">
        <v>16565</v>
      </c>
    </row>
    <row r="114" ht="15.75" thickBot="1"/>
    <row r="115" spans="2:4" ht="16.5" thickBot="1">
      <c r="B115" s="166" t="s">
        <v>137</v>
      </c>
      <c r="C115" s="167"/>
      <c r="D115" s="168"/>
    </row>
    <row r="116" spans="2:4" ht="15.75" thickBot="1">
      <c r="B116" s="22" t="s">
        <v>55</v>
      </c>
      <c r="C116" s="66" t="s">
        <v>17</v>
      </c>
      <c r="D116" s="68" t="s">
        <v>22</v>
      </c>
    </row>
    <row r="117" spans="2:4" ht="15">
      <c r="B117" s="63">
        <v>37</v>
      </c>
      <c r="C117" s="64" t="s">
        <v>14</v>
      </c>
      <c r="D117" s="65">
        <v>601.15</v>
      </c>
    </row>
    <row r="118" spans="2:4" ht="15">
      <c r="B118" s="57">
        <v>64</v>
      </c>
      <c r="C118" s="58" t="s">
        <v>15</v>
      </c>
      <c r="D118" s="59">
        <v>775.86</v>
      </c>
    </row>
    <row r="119" spans="2:4" ht="15">
      <c r="B119" s="57">
        <v>33</v>
      </c>
      <c r="C119" s="58" t="s">
        <v>20</v>
      </c>
      <c r="D119" s="59">
        <v>1376.08</v>
      </c>
    </row>
    <row r="120" spans="2:4" ht="15">
      <c r="B120" s="57">
        <v>61</v>
      </c>
      <c r="C120" s="58" t="s">
        <v>18</v>
      </c>
      <c r="D120" s="59">
        <v>1787.88</v>
      </c>
    </row>
    <row r="121" spans="2:4" ht="15">
      <c r="B121" s="57">
        <v>62</v>
      </c>
      <c r="C121" s="58" t="s">
        <v>118</v>
      </c>
      <c r="D121" s="59">
        <v>1903.79</v>
      </c>
    </row>
    <row r="122" spans="2:4" ht="15">
      <c r="B122" s="57">
        <v>35</v>
      </c>
      <c r="C122" s="58" t="s">
        <v>13</v>
      </c>
      <c r="D122" s="59">
        <v>3636.84</v>
      </c>
    </row>
    <row r="123" spans="2:4" ht="15">
      <c r="B123" s="57">
        <v>22</v>
      </c>
      <c r="C123" s="58" t="s">
        <v>9</v>
      </c>
      <c r="D123" s="59">
        <v>11134.26</v>
      </c>
    </row>
    <row r="124" spans="2:4" ht="15">
      <c r="B124" s="57">
        <v>43</v>
      </c>
      <c r="C124" s="58" t="s">
        <v>19</v>
      </c>
      <c r="D124" s="59">
        <v>12183.01</v>
      </c>
    </row>
    <row r="125" spans="2:4" ht="15.75" thickBot="1">
      <c r="B125" s="60" t="s">
        <v>16</v>
      </c>
      <c r="C125" s="61" t="s">
        <v>11</v>
      </c>
      <c r="D125" s="62">
        <v>59852</v>
      </c>
    </row>
    <row r="130" ht="15">
      <c r="D130" s="1"/>
    </row>
    <row r="131" ht="15">
      <c r="D131" s="1"/>
    </row>
    <row r="132" ht="15">
      <c r="D132" s="1"/>
    </row>
    <row r="134" ht="15">
      <c r="D134" s="1"/>
    </row>
    <row r="135" ht="15">
      <c r="D135" s="1"/>
    </row>
    <row r="136" ht="15">
      <c r="D136" s="1"/>
    </row>
    <row r="139" ht="15">
      <c r="D139" s="1"/>
    </row>
    <row r="142" ht="15">
      <c r="D142" s="1"/>
    </row>
    <row r="143" ht="15">
      <c r="D143" s="1"/>
    </row>
    <row r="144" ht="15">
      <c r="D144" s="1"/>
    </row>
    <row r="145" ht="15">
      <c r="D145" s="1"/>
    </row>
    <row r="146" ht="15">
      <c r="D146" s="1"/>
    </row>
    <row r="147" ht="15">
      <c r="D147" s="1"/>
    </row>
    <row r="148" ht="15">
      <c r="D148" s="1"/>
    </row>
    <row r="149" ht="15">
      <c r="D149" s="1"/>
    </row>
    <row r="150" ht="15">
      <c r="D150" s="1"/>
    </row>
    <row r="151" ht="15">
      <c r="D151" s="1"/>
    </row>
    <row r="152" spans="4:5" ht="15">
      <c r="D152" s="1"/>
      <c r="E152" s="1"/>
    </row>
    <row r="153" ht="15">
      <c r="D153" s="1"/>
    </row>
    <row r="154" spans="4:5" ht="15">
      <c r="D154" s="1"/>
      <c r="E154" s="1"/>
    </row>
    <row r="155" ht="15">
      <c r="D155" s="1"/>
    </row>
    <row r="156" ht="15">
      <c r="D156" s="1"/>
    </row>
  </sheetData>
  <mergeCells count="2">
    <mergeCell ref="B102:D102"/>
    <mergeCell ref="B115:D115"/>
  </mergeCells>
  <pageMargins left="0.7" right="0.7" top="0.787401575" bottom="0.787401575" header="0.3" footer="0.3"/>
  <pageSetup orientation="portrait" paperSize="9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O52"/>
  <sheetViews>
    <sheetView tabSelected="1" workbookViewId="0" topLeftCell="C1">
      <selection pane="topLeft" activeCell="O11" sqref="O11"/>
    </sheetView>
  </sheetViews>
  <sheetFormatPr defaultRowHeight="15"/>
  <cols>
    <col min="1" max="1" width="2.14285714285714" customWidth="1"/>
    <col min="2" max="2" width="33.5714285714286" customWidth="1"/>
    <col min="11" max="11" width="10.1428571428571" customWidth="1"/>
    <col min="12" max="13" width="10.4285714285714" customWidth="1"/>
    <col min="14" max="14" width="9.71428571428571" bestFit="1" customWidth="1"/>
  </cols>
  <sheetData>
    <row r="1" ht="7.5" customHeight="1" thickBot="1"/>
    <row r="2" spans="2:13" ht="16.5" thickBot="1">
      <c r="B2" s="166" t="s">
        <v>56</v>
      </c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8"/>
    </row>
    <row r="3" spans="2:13" ht="30.75" thickBot="1">
      <c r="B3" s="101" t="s">
        <v>22</v>
      </c>
      <c r="C3" s="99" t="s">
        <v>23</v>
      </c>
      <c r="D3" s="99" t="s">
        <v>24</v>
      </c>
      <c r="E3" s="99" t="s">
        <v>25</v>
      </c>
      <c r="F3" s="99" t="s">
        <v>26</v>
      </c>
      <c r="G3" s="99" t="s">
        <v>27</v>
      </c>
      <c r="H3" s="99" t="s">
        <v>28</v>
      </c>
      <c r="I3" s="99" t="s">
        <v>29</v>
      </c>
      <c r="J3" s="99" t="s">
        <v>30</v>
      </c>
      <c r="K3" s="105" t="s">
        <v>31</v>
      </c>
      <c r="L3" s="151" t="s">
        <v>78</v>
      </c>
      <c r="M3" s="100" t="s">
        <v>117</v>
      </c>
    </row>
    <row r="4" spans="2:15" ht="17.25">
      <c r="B4" s="73" t="s">
        <v>60</v>
      </c>
      <c r="C4" s="72">
        <v>25981.210189780002</v>
      </c>
      <c r="D4" s="72">
        <v>28982.189216409999</v>
      </c>
      <c r="E4" s="72">
        <v>27749.15612747</v>
      </c>
      <c r="F4" s="72">
        <v>36244.193857110004</v>
      </c>
      <c r="G4" s="72">
        <v>45129.771183119999</v>
      </c>
      <c r="H4" s="72">
        <v>46425.12357535</v>
      </c>
      <c r="I4" s="72">
        <v>53007.561921739994</v>
      </c>
      <c r="J4" s="72">
        <v>52111.668683039999</v>
      </c>
      <c r="K4" s="95">
        <v>64101.20</v>
      </c>
      <c r="L4" s="95">
        <v>71238.38</v>
      </c>
      <c r="M4" s="96">
        <v>86290.17</v>
      </c>
      <c r="N4" s="7"/>
      <c r="O4" s="4"/>
    </row>
    <row r="5" spans="2:15" ht="18" thickBot="1">
      <c r="B5" s="21" t="s">
        <v>61</v>
      </c>
      <c r="C5" s="70">
        <v>26838.97273895</v>
      </c>
      <c r="D5" s="70">
        <v>27612.847659679999</v>
      </c>
      <c r="E5" s="70">
        <v>26432.474827369999</v>
      </c>
      <c r="F5" s="70">
        <v>21293.660640510003</v>
      </c>
      <c r="G5" s="70">
        <v>19691.147260029997</v>
      </c>
      <c r="H5" s="70">
        <v>20769.169998900001</v>
      </c>
      <c r="I5" s="70">
        <v>19315.325001140001</v>
      </c>
      <c r="J5" s="70">
        <v>21848.026367140003</v>
      </c>
      <c r="K5" s="94">
        <v>24783.10</v>
      </c>
      <c r="L5" s="94">
        <v>25339.41</v>
      </c>
      <c r="M5" s="97">
        <v>25423.07</v>
      </c>
      <c r="N5" s="7"/>
      <c r="O5" s="4"/>
    </row>
    <row r="6" ht="15">
      <c r="O6" s="4"/>
    </row>
    <row r="7" ht="15">
      <c r="B7" s="42" t="s">
        <v>58</v>
      </c>
    </row>
    <row r="8" ht="15">
      <c r="B8" s="42" t="s">
        <v>59</v>
      </c>
    </row>
    <row r="10" ht="15.75" thickBot="1"/>
    <row r="11" spans="2:13" ht="16.5" thickBot="1">
      <c r="B11" s="166" t="s">
        <v>57</v>
      </c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42"/>
    </row>
    <row r="12" spans="2:13" ht="30.75" thickBot="1">
      <c r="B12" s="98" t="s">
        <v>22</v>
      </c>
      <c r="C12" s="99" t="s">
        <v>23</v>
      </c>
      <c r="D12" s="99" t="s">
        <v>24</v>
      </c>
      <c r="E12" s="99" t="s">
        <v>25</v>
      </c>
      <c r="F12" s="99" t="s">
        <v>26</v>
      </c>
      <c r="G12" s="99" t="s">
        <v>27</v>
      </c>
      <c r="H12" s="99" t="s">
        <v>28</v>
      </c>
      <c r="I12" s="99" t="s">
        <v>29</v>
      </c>
      <c r="J12" s="99" t="s">
        <v>30</v>
      </c>
      <c r="K12" s="105" t="s">
        <v>31</v>
      </c>
      <c r="L12" s="151" t="s">
        <v>78</v>
      </c>
      <c r="M12" s="100" t="s">
        <v>117</v>
      </c>
    </row>
    <row r="13" spans="2:15" ht="17.25">
      <c r="B13" s="73" t="s">
        <v>60</v>
      </c>
      <c r="C13" s="72">
        <v>111030.81910542001</v>
      </c>
      <c r="D13" s="72">
        <v>122050.3701728</v>
      </c>
      <c r="E13" s="72">
        <v>129826.34139623</v>
      </c>
      <c r="F13" s="72">
        <v>173464.91998372</v>
      </c>
      <c r="G13" s="72">
        <v>201388.89385489002</v>
      </c>
      <c r="H13" s="72">
        <v>209961.09849251001</v>
      </c>
      <c r="I13" s="72">
        <v>243664.30035020001</v>
      </c>
      <c r="J13" s="72">
        <v>265600.86361165001</v>
      </c>
      <c r="K13" s="95">
        <v>300721.30</v>
      </c>
      <c r="L13" s="95">
        <v>331473.24</v>
      </c>
      <c r="M13" s="96">
        <v>348995.49</v>
      </c>
      <c r="N13" s="7"/>
      <c r="O13" s="4"/>
    </row>
    <row r="14" spans="2:15" ht="18" thickBot="1">
      <c r="B14" s="21" t="s">
        <v>61</v>
      </c>
      <c r="C14" s="70">
        <v>92231.421203830003</v>
      </c>
      <c r="D14" s="70">
        <v>88894.530272229997</v>
      </c>
      <c r="E14" s="70">
        <v>86932.86527337</v>
      </c>
      <c r="F14" s="70">
        <v>71893.688073030004</v>
      </c>
      <c r="G14" s="70">
        <v>68987.78749391</v>
      </c>
      <c r="H14" s="70">
        <v>68623.414894650006</v>
      </c>
      <c r="I14" s="70">
        <v>69954.765735759996</v>
      </c>
      <c r="J14" s="70">
        <v>71118.432693430004</v>
      </c>
      <c r="K14" s="94">
        <v>69559.20</v>
      </c>
      <c r="L14" s="94">
        <v>71109.63</v>
      </c>
      <c r="M14" s="97">
        <v>70296.95</v>
      </c>
      <c r="N14" s="7"/>
      <c r="O14" s="4"/>
    </row>
    <row r="16" ht="15">
      <c r="B16" s="42" t="s">
        <v>58</v>
      </c>
    </row>
    <row r="17" ht="15">
      <c r="B17" s="42" t="s">
        <v>59</v>
      </c>
    </row>
    <row r="21" spans="2:7" ht="15">
      <c r="B21" s="2"/>
      <c r="G21" s="2"/>
    </row>
    <row r="23" spans="3:11" ht="15">
      <c r="C23" s="11"/>
      <c r="D23" s="10"/>
      <c r="E23" s="9"/>
      <c r="H23" s="1"/>
      <c r="I23" s="10"/>
      <c r="J23" s="9"/>
      <c r="K23" s="9"/>
    </row>
    <row r="24" spans="3:11" ht="15">
      <c r="C24" s="1"/>
      <c r="D24" s="10"/>
      <c r="E24" s="9"/>
      <c r="I24" s="10"/>
      <c r="J24" s="9"/>
      <c r="K24" s="9"/>
    </row>
    <row r="25" spans="3:11" ht="15">
      <c r="C25" s="1"/>
      <c r="D25" s="10"/>
      <c r="E25" s="9"/>
      <c r="H25" s="1"/>
      <c r="I25" s="10"/>
      <c r="J25" s="9"/>
      <c r="K25" s="9"/>
    </row>
    <row r="26" spans="3:11" ht="15">
      <c r="C26" s="1"/>
      <c r="D26" s="10"/>
      <c r="E26" s="9"/>
      <c r="H26" s="1"/>
      <c r="I26" s="10"/>
      <c r="J26" s="9"/>
      <c r="K26" s="9"/>
    </row>
    <row r="27" spans="3:11" ht="15">
      <c r="C27" s="1"/>
      <c r="D27" s="10"/>
      <c r="E27" s="9"/>
      <c r="H27" s="1"/>
      <c r="I27" s="10"/>
      <c r="J27" s="9"/>
      <c r="K27" s="9"/>
    </row>
    <row r="28" spans="4:11" ht="15">
      <c r="D28" s="10"/>
      <c r="E28" s="9"/>
      <c r="H28" s="1"/>
      <c r="I28" s="10"/>
      <c r="J28" s="9"/>
      <c r="K28" s="9"/>
    </row>
    <row r="29" spans="3:11" ht="15">
      <c r="C29" s="1"/>
      <c r="D29" s="10"/>
      <c r="E29" s="9"/>
      <c r="H29" s="1"/>
      <c r="I29" s="10"/>
      <c r="J29" s="9"/>
      <c r="K29" s="9"/>
    </row>
    <row r="30" spans="3:11" ht="15">
      <c r="C30" s="1"/>
      <c r="D30" s="10"/>
      <c r="E30" s="9"/>
      <c r="H30" s="1"/>
      <c r="I30" s="10"/>
      <c r="J30" s="9"/>
      <c r="K30" s="9"/>
    </row>
    <row r="31" spans="3:11" ht="15">
      <c r="C31" s="1"/>
      <c r="D31" s="10"/>
      <c r="E31" s="9"/>
      <c r="H31" s="1"/>
      <c r="I31" s="10"/>
      <c r="J31" s="9"/>
      <c r="K31" s="9"/>
    </row>
    <row r="32" spans="4:11" ht="15">
      <c r="D32" s="10"/>
      <c r="E32" s="9"/>
      <c r="H32" s="1"/>
      <c r="I32" s="10"/>
      <c r="J32" s="9"/>
      <c r="K32" s="9"/>
    </row>
    <row r="33" spans="4:11" ht="15">
      <c r="D33" s="10"/>
      <c r="E33" s="9"/>
      <c r="H33" s="1"/>
      <c r="I33" s="10"/>
      <c r="J33" s="9"/>
      <c r="K33" s="9"/>
    </row>
    <row r="34" spans="3:11" ht="15">
      <c r="C34" s="1"/>
      <c r="D34" s="10"/>
      <c r="E34" s="9"/>
      <c r="H34" s="1"/>
      <c r="I34" s="10"/>
      <c r="J34" s="9"/>
      <c r="K34" s="9"/>
    </row>
    <row r="35" spans="3:11" ht="15">
      <c r="C35" s="1"/>
      <c r="D35" s="10"/>
      <c r="E35" s="9"/>
      <c r="H35" s="1"/>
      <c r="I35" s="10"/>
      <c r="J35" s="9"/>
      <c r="K35" s="9"/>
    </row>
    <row r="36" spans="3:11" ht="15">
      <c r="C36" s="1"/>
      <c r="D36" s="10"/>
      <c r="E36" s="9"/>
      <c r="H36" s="1"/>
      <c r="I36" s="10"/>
      <c r="J36" s="9"/>
      <c r="K36" s="9"/>
    </row>
    <row r="38" spans="2:3" ht="15">
      <c r="B38" s="2"/>
      <c r="C38" s="5"/>
    </row>
    <row r="39" spans="3:5" ht="15">
      <c r="C39" s="5"/>
      <c r="D39" s="10"/>
      <c r="E39" s="12"/>
    </row>
    <row r="40" spans="4:5" ht="15">
      <c r="D40" s="10"/>
      <c r="E40" s="12"/>
    </row>
    <row r="41" spans="4:5" ht="15">
      <c r="D41" s="10"/>
      <c r="E41" s="12"/>
    </row>
    <row r="42" spans="4:5" ht="15">
      <c r="D42" s="10"/>
      <c r="E42" s="12"/>
    </row>
    <row r="43" spans="4:5" ht="15">
      <c r="D43" s="10"/>
      <c r="E43" s="12"/>
    </row>
    <row r="44" spans="4:5" ht="15">
      <c r="D44" s="10"/>
      <c r="E44" s="12"/>
    </row>
    <row r="45" spans="4:5" ht="15">
      <c r="D45" s="10"/>
      <c r="E45" s="12"/>
    </row>
    <row r="46" spans="4:5" ht="15">
      <c r="D46" s="10"/>
      <c r="E46" s="12"/>
    </row>
    <row r="47" spans="4:5" ht="15">
      <c r="D47" s="10"/>
      <c r="E47" s="12"/>
    </row>
    <row r="48" spans="4:5" ht="15">
      <c r="D48" s="10"/>
      <c r="E48" s="12"/>
    </row>
    <row r="49" spans="4:5" ht="15">
      <c r="D49" s="10"/>
      <c r="E49" s="12"/>
    </row>
    <row r="50" spans="4:5" ht="15">
      <c r="D50" s="10"/>
      <c r="E50" s="12"/>
    </row>
    <row r="51" spans="4:5" ht="15">
      <c r="D51" s="10"/>
      <c r="E51" s="12"/>
    </row>
    <row r="52" spans="4:5" ht="15">
      <c r="D52" s="10"/>
      <c r="E52" s="12"/>
    </row>
  </sheetData>
  <mergeCells count="2">
    <mergeCell ref="B11:L11"/>
    <mergeCell ref="B2:M2"/>
  </mergeCells>
  <pageMargins left="0.7" right="0.7" top="0.787401575" bottom="0.787401575" header="0.3" footer="0.3"/>
  <pageSetup orientation="portrait" paperSize="9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I27"/>
  <sheetViews>
    <sheetView workbookViewId="0" topLeftCell="A1">
      <selection pane="topLeft" activeCell="K27" sqref="K27"/>
    </sheetView>
  </sheetViews>
  <sheetFormatPr defaultRowHeight="15"/>
  <cols>
    <col min="1" max="1" width="2.85714285714286" customWidth="1"/>
    <col min="2" max="2" width="58.2857142857143" customWidth="1"/>
    <col min="3" max="3" width="0" hidden="1" customWidth="1"/>
    <col min="4" max="4" width="10.1428571428571" customWidth="1"/>
    <col min="7" max="7" width="52.5714285714286" bestFit="1" customWidth="1"/>
    <col min="8" max="8" width="0" hidden="1" customWidth="1"/>
  </cols>
  <sheetData>
    <row r="1" ht="4.5" customHeight="1" thickBot="1"/>
    <row r="2" spans="2:9" ht="16.5" thickBot="1">
      <c r="B2" s="166" t="s">
        <v>119</v>
      </c>
      <c r="C2" s="167"/>
      <c r="D2" s="168"/>
      <c r="G2" s="166" t="s">
        <v>122</v>
      </c>
      <c r="H2" s="167"/>
      <c r="I2" s="168"/>
    </row>
    <row r="3" spans="2:9" ht="15.75" thickBot="1">
      <c r="B3" s="22" t="s">
        <v>17</v>
      </c>
      <c r="C3" s="66">
        <v>2019</v>
      </c>
      <c r="D3" s="79" t="s">
        <v>22</v>
      </c>
      <c r="G3" s="22" t="s">
        <v>17</v>
      </c>
      <c r="H3" s="66">
        <v>2019</v>
      </c>
      <c r="I3" s="79" t="s">
        <v>22</v>
      </c>
    </row>
    <row r="4" spans="2:9" ht="15">
      <c r="B4" s="103" t="s">
        <v>123</v>
      </c>
      <c r="D4" s="104">
        <v>146.69</v>
      </c>
      <c r="G4" s="74" t="s">
        <v>126</v>
      </c>
      <c r="H4" s="58"/>
      <c r="I4" s="152">
        <v>2.34</v>
      </c>
    </row>
    <row r="5" spans="2:9" ht="15">
      <c r="B5" s="71" t="s">
        <v>92</v>
      </c>
      <c r="C5" s="78"/>
      <c r="D5" s="65">
        <v>167.50</v>
      </c>
      <c r="G5" s="74" t="s">
        <v>127</v>
      </c>
      <c r="H5" s="58"/>
      <c r="I5" s="59">
        <v>4.3899999999999997</v>
      </c>
    </row>
    <row r="6" spans="2:9" ht="15">
      <c r="B6" s="20" t="s">
        <v>93</v>
      </c>
      <c r="C6" s="77"/>
      <c r="D6" s="59">
        <v>171.09</v>
      </c>
      <c r="G6" s="74" t="s">
        <v>82</v>
      </c>
      <c r="H6" s="75">
        <v>1691.2614360299999</v>
      </c>
      <c r="I6" s="59">
        <v>7.22</v>
      </c>
    </row>
    <row r="7" spans="2:9" ht="15">
      <c r="B7" s="20" t="s">
        <v>124</v>
      </c>
      <c r="C7" s="77"/>
      <c r="D7" s="59">
        <v>344.07</v>
      </c>
      <c r="G7" s="74" t="s">
        <v>128</v>
      </c>
      <c r="H7" s="77"/>
      <c r="I7" s="59">
        <v>8.35</v>
      </c>
    </row>
    <row r="8" spans="2:9" ht="15">
      <c r="B8" s="20" t="s">
        <v>125</v>
      </c>
      <c r="C8" s="77"/>
      <c r="D8" s="59">
        <v>437.50</v>
      </c>
      <c r="G8" s="74" t="s">
        <v>81</v>
      </c>
      <c r="H8" s="159">
        <v>6428.1604175299999</v>
      </c>
      <c r="I8" s="141">
        <v>10.86</v>
      </c>
    </row>
    <row r="9" spans="2:9" ht="15">
      <c r="B9" s="20" t="s">
        <v>79</v>
      </c>
      <c r="C9" s="77"/>
      <c r="D9" s="59">
        <v>1208.5899999999999</v>
      </c>
      <c r="G9" s="74" t="s">
        <v>129</v>
      </c>
      <c r="H9" s="160"/>
      <c r="I9" s="141">
        <v>45.78</v>
      </c>
    </row>
    <row r="10" spans="2:9" ht="15">
      <c r="B10" s="20" t="s">
        <v>80</v>
      </c>
      <c r="C10" s="77"/>
      <c r="D10" s="59">
        <v>1758.08</v>
      </c>
      <c r="G10" s="162" t="s">
        <v>130</v>
      </c>
      <c r="H10" s="161"/>
      <c r="I10" s="153">
        <v>141.56</v>
      </c>
    </row>
    <row r="11" spans="2:9" ht="15">
      <c r="B11" s="20" t="s">
        <v>34</v>
      </c>
      <c r="C11" s="77"/>
      <c r="D11" s="59">
        <v>4451.88</v>
      </c>
      <c r="G11" s="74" t="s">
        <v>83</v>
      </c>
      <c r="H11" s="154">
        <v>0</v>
      </c>
      <c r="I11" s="155">
        <v>146.12</v>
      </c>
    </row>
    <row r="12" spans="2:9" ht="15">
      <c r="B12" s="20" t="s">
        <v>70</v>
      </c>
      <c r="C12" s="77"/>
      <c r="D12" s="59">
        <v>13729.27</v>
      </c>
      <c r="G12" s="74" t="s">
        <v>94</v>
      </c>
      <c r="H12" s="156"/>
      <c r="I12" s="155">
        <v>275.93</v>
      </c>
    </row>
    <row r="13" spans="2:9" ht="15.75" thickBot="1">
      <c r="B13" s="69" t="s">
        <v>33</v>
      </c>
      <c r="C13" s="77"/>
      <c r="D13" s="62">
        <v>53950</v>
      </c>
      <c r="G13" s="76" t="s">
        <v>35</v>
      </c>
      <c r="H13" s="157"/>
      <c r="I13" s="158">
        <v>1127.44</v>
      </c>
    </row>
    <row r="15" ht="15.75" thickBot="1"/>
    <row r="16" spans="2:9" ht="16.5" thickBot="1">
      <c r="B16" s="166" t="s">
        <v>120</v>
      </c>
      <c r="C16" s="167"/>
      <c r="D16" s="168"/>
      <c r="G16" s="166" t="s">
        <v>121</v>
      </c>
      <c r="H16" s="167"/>
      <c r="I16" s="168"/>
    </row>
    <row r="17" spans="2:9" ht="15.75" thickBot="1">
      <c r="B17" s="22" t="s">
        <v>17</v>
      </c>
      <c r="C17" s="66">
        <v>2019</v>
      </c>
      <c r="D17" s="79" t="s">
        <v>22</v>
      </c>
      <c r="G17" s="22" t="s">
        <v>17</v>
      </c>
      <c r="H17" s="66">
        <v>2019</v>
      </c>
      <c r="I17" s="79" t="s">
        <v>22</v>
      </c>
    </row>
    <row r="18" spans="2:9" ht="15">
      <c r="B18" s="80" t="s">
        <v>35</v>
      </c>
      <c r="C18" s="81"/>
      <c r="D18" s="82">
        <v>71.489999999999995</v>
      </c>
      <c r="G18" s="80" t="s">
        <v>97</v>
      </c>
      <c r="H18" s="81"/>
      <c r="I18" s="82">
        <v>41.19</v>
      </c>
    </row>
    <row r="19" spans="2:9" ht="15">
      <c r="B19" s="74" t="s">
        <v>123</v>
      </c>
      <c r="C19" s="58"/>
      <c r="D19" s="59">
        <v>75.30</v>
      </c>
      <c r="G19" s="74" t="s">
        <v>98</v>
      </c>
      <c r="H19" s="58"/>
      <c r="I19" s="59">
        <v>41.30</v>
      </c>
    </row>
    <row r="20" spans="2:9" ht="15">
      <c r="B20" s="74" t="s">
        <v>76</v>
      </c>
      <c r="C20" s="58"/>
      <c r="D20" s="59">
        <v>76.349999999999994</v>
      </c>
      <c r="G20" s="74" t="s">
        <v>129</v>
      </c>
      <c r="H20" s="58"/>
      <c r="I20" s="59">
        <v>56.31</v>
      </c>
    </row>
    <row r="21" spans="2:9" ht="15">
      <c r="B21" s="74" t="s">
        <v>95</v>
      </c>
      <c r="C21" s="58"/>
      <c r="D21" s="59">
        <v>114.80</v>
      </c>
      <c r="G21" s="74" t="s">
        <v>77</v>
      </c>
      <c r="H21" s="58"/>
      <c r="I21" s="59">
        <v>60.57</v>
      </c>
    </row>
    <row r="22" spans="2:9" ht="15">
      <c r="B22" s="74" t="s">
        <v>80</v>
      </c>
      <c r="C22" s="58"/>
      <c r="D22" s="59">
        <v>159.01</v>
      </c>
      <c r="G22" s="74" t="s">
        <v>99</v>
      </c>
      <c r="H22" s="58"/>
      <c r="I22" s="59">
        <v>64.819999999999993</v>
      </c>
    </row>
    <row r="23" spans="2:9" ht="15">
      <c r="B23" s="74" t="s">
        <v>96</v>
      </c>
      <c r="C23" s="58"/>
      <c r="D23" s="59">
        <v>562.15</v>
      </c>
      <c r="G23" s="74" t="s">
        <v>82</v>
      </c>
      <c r="H23" s="58"/>
      <c r="I23" s="59">
        <v>104.39</v>
      </c>
    </row>
    <row r="24" spans="2:9" ht="15">
      <c r="B24" s="74" t="s">
        <v>70</v>
      </c>
      <c r="C24" s="58"/>
      <c r="D24" s="59">
        <v>1207.3599999999999</v>
      </c>
      <c r="G24" s="74" t="s">
        <v>131</v>
      </c>
      <c r="H24" s="58"/>
      <c r="I24" s="59">
        <v>106.34</v>
      </c>
    </row>
    <row r="25" spans="2:9" ht="15">
      <c r="B25" s="74" t="s">
        <v>79</v>
      </c>
      <c r="C25" s="58"/>
      <c r="D25" s="59">
        <v>1278.17</v>
      </c>
      <c r="G25" s="74" t="s">
        <v>76</v>
      </c>
      <c r="H25" s="58"/>
      <c r="I25" s="59">
        <v>106.95</v>
      </c>
    </row>
    <row r="26" spans="2:9" ht="15">
      <c r="B26" s="74" t="s">
        <v>34</v>
      </c>
      <c r="C26" s="58"/>
      <c r="D26" s="59">
        <v>1705.53</v>
      </c>
      <c r="G26" s="74" t="s">
        <v>36</v>
      </c>
      <c r="H26" s="58"/>
      <c r="I26" s="59">
        <v>303.17</v>
      </c>
    </row>
    <row r="27" spans="2:9" ht="15.75" thickBot="1">
      <c r="B27" s="76" t="s">
        <v>33</v>
      </c>
      <c r="C27" s="61"/>
      <c r="D27" s="62">
        <v>6930.33</v>
      </c>
      <c r="G27" s="76" t="s">
        <v>35</v>
      </c>
      <c r="H27" s="163"/>
      <c r="I27" s="97">
        <v>938.29</v>
      </c>
    </row>
  </sheetData>
  <mergeCells count="4">
    <mergeCell ref="B2:D2"/>
    <mergeCell ref="G2:I2"/>
    <mergeCell ref="B16:D16"/>
    <mergeCell ref="G16:I16"/>
  </mergeCells>
  <pageMargins left="0.7" right="0.7" top="0.787401575" bottom="0.787401575" header="0.3" footer="0.3"/>
  <pageSetup orientation="portrait" paperSize="9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C38"/>
  <sheetViews>
    <sheetView workbookViewId="0" topLeftCell="A1">
      <selection pane="topLeft" activeCell="C40" sqref="C40"/>
    </sheetView>
  </sheetViews>
  <sheetFormatPr defaultRowHeight="15"/>
  <cols>
    <col min="1" max="1" width="2.42857142857143" customWidth="1"/>
    <col min="2" max="2" width="96.8571428571429" customWidth="1"/>
    <col min="3" max="3" width="15.4285714285714" customWidth="1"/>
  </cols>
  <sheetData>
    <row r="1" ht="15.75" thickBot="1"/>
    <row r="2" spans="2:3" ht="16.5" thickBot="1">
      <c r="B2" s="166" t="s">
        <v>72</v>
      </c>
      <c r="C2" s="168"/>
    </row>
    <row r="3" spans="2:3" ht="15.75" thickBot="1">
      <c r="B3" s="102" t="s">
        <v>117</v>
      </c>
      <c r="C3" s="79" t="s">
        <v>106</v>
      </c>
    </row>
    <row r="4" spans="2:3" ht="15">
      <c r="B4" s="71" t="s">
        <v>74</v>
      </c>
      <c r="C4" s="65">
        <v>586321390.23000002</v>
      </c>
    </row>
    <row r="5" spans="2:3" ht="15">
      <c r="B5" s="164" t="s">
        <v>132</v>
      </c>
      <c r="C5" s="59">
        <v>87036117</v>
      </c>
    </row>
    <row r="6" spans="2:3" ht="15">
      <c r="B6" s="164" t="s">
        <v>84</v>
      </c>
      <c r="C6" s="59">
        <v>52250204.640000015</v>
      </c>
    </row>
    <row r="7" spans="2:3" ht="15">
      <c r="B7" s="164" t="s">
        <v>63</v>
      </c>
      <c r="C7" s="59">
        <v>26735880</v>
      </c>
    </row>
    <row r="8" spans="2:3" ht="15">
      <c r="B8" s="164" t="s">
        <v>64</v>
      </c>
      <c r="C8" s="59">
        <v>3755422</v>
      </c>
    </row>
    <row r="9" spans="2:3" ht="15">
      <c r="B9" s="164" t="s">
        <v>65</v>
      </c>
      <c r="C9" s="59">
        <v>2437511.2699999996</v>
      </c>
    </row>
    <row r="10" spans="2:3" ht="15">
      <c r="B10" s="164" t="s">
        <v>103</v>
      </c>
      <c r="C10" s="59">
        <v>665804.13000000012</v>
      </c>
    </row>
    <row r="11" spans="2:3" ht="15">
      <c r="B11" s="164" t="s">
        <v>66</v>
      </c>
      <c r="C11" s="59">
        <v>567432.49</v>
      </c>
    </row>
    <row r="12" spans="2:3" ht="15">
      <c r="B12" s="164" t="s">
        <v>67</v>
      </c>
      <c r="C12" s="59">
        <v>521990</v>
      </c>
    </row>
    <row r="13" spans="2:3" ht="15">
      <c r="B13" s="164" t="s">
        <v>75</v>
      </c>
      <c r="C13" s="59">
        <v>330027.19999999995</v>
      </c>
    </row>
    <row r="14" spans="2:3" ht="15">
      <c r="B14" s="164" t="s">
        <v>102</v>
      </c>
      <c r="C14" s="59">
        <v>228010</v>
      </c>
    </row>
    <row r="15" spans="2:3" ht="15">
      <c r="B15" s="164" t="s">
        <v>105</v>
      </c>
      <c r="C15" s="59">
        <v>165871</v>
      </c>
    </row>
    <row r="16" spans="2:3" ht="15">
      <c r="B16" s="164" t="s">
        <v>104</v>
      </c>
      <c r="C16" s="59">
        <v>107495.85999999999</v>
      </c>
    </row>
    <row r="17" spans="2:3" ht="15">
      <c r="B17" s="164" t="s">
        <v>62</v>
      </c>
      <c r="C17" s="59">
        <v>71000</v>
      </c>
    </row>
    <row r="18" spans="2:3" ht="15">
      <c r="B18" s="164" t="s">
        <v>133</v>
      </c>
      <c r="C18" s="59">
        <v>60187</v>
      </c>
    </row>
    <row r="19" spans="2:3" ht="15.75" thickBot="1">
      <c r="B19" s="165" t="s">
        <v>101</v>
      </c>
      <c r="C19" s="62">
        <v>38780.81</v>
      </c>
    </row>
    <row r="20" ht="15.75" thickBot="1"/>
    <row r="21" spans="2:3" ht="16.5" thickBot="1">
      <c r="B21" s="166" t="s">
        <v>73</v>
      </c>
      <c r="C21" s="168"/>
    </row>
    <row r="22" spans="2:3" ht="15.75" thickBot="1">
      <c r="B22" s="102" t="s">
        <v>117</v>
      </c>
      <c r="C22" s="79" t="s">
        <v>106</v>
      </c>
    </row>
    <row r="23" spans="2:3" ht="15">
      <c r="B23" s="80" t="s">
        <v>84</v>
      </c>
      <c r="C23" s="82">
        <v>96015113.090000004</v>
      </c>
    </row>
    <row r="24" spans="2:3" ht="15">
      <c r="B24" s="74" t="s">
        <v>64</v>
      </c>
      <c r="C24" s="59">
        <v>60533231</v>
      </c>
    </row>
    <row r="25" spans="2:3" ht="15">
      <c r="B25" s="74" t="s">
        <v>134</v>
      </c>
      <c r="C25" s="59">
        <v>6721100</v>
      </c>
    </row>
    <row r="26" spans="2:3" ht="15">
      <c r="B26" s="74" t="s">
        <v>63</v>
      </c>
      <c r="C26" s="59">
        <v>6451632.2200000007</v>
      </c>
    </row>
    <row r="27" spans="2:3" ht="15">
      <c r="B27" s="74" t="s">
        <v>75</v>
      </c>
      <c r="C27" s="59">
        <v>2581934.16</v>
      </c>
    </row>
    <row r="28" spans="2:3" ht="15">
      <c r="B28" s="74" t="s">
        <v>69</v>
      </c>
      <c r="C28" s="59">
        <v>2033406.2399999993</v>
      </c>
    </row>
    <row r="29" spans="2:3" ht="15">
      <c r="B29" s="74" t="s">
        <v>68</v>
      </c>
      <c r="C29" s="59">
        <v>1799904</v>
      </c>
    </row>
    <row r="30" spans="2:3" ht="15">
      <c r="B30" s="74" t="s">
        <v>102</v>
      </c>
      <c r="C30" s="59">
        <v>1666921</v>
      </c>
    </row>
    <row r="31" spans="2:3" ht="15">
      <c r="B31" s="74" t="s">
        <v>67</v>
      </c>
      <c r="C31" s="59">
        <v>1613374</v>
      </c>
    </row>
    <row r="32" spans="2:3" ht="15">
      <c r="B32" s="74" t="s">
        <v>100</v>
      </c>
      <c r="C32" s="59">
        <v>1385700</v>
      </c>
    </row>
    <row r="33" spans="2:3" ht="15">
      <c r="B33" s="74" t="s">
        <v>71</v>
      </c>
      <c r="C33" s="59">
        <v>1197626.8699999996</v>
      </c>
    </row>
    <row r="34" spans="2:3" ht="15">
      <c r="B34" s="74" t="s">
        <v>101</v>
      </c>
      <c r="C34" s="59">
        <v>1156782.6199999999</v>
      </c>
    </row>
    <row r="35" spans="2:3" ht="15">
      <c r="B35" s="74" t="s">
        <v>103</v>
      </c>
      <c r="C35" s="59">
        <v>882459.41999999993</v>
      </c>
    </row>
    <row r="36" spans="2:3" ht="15">
      <c r="B36" s="74" t="s">
        <v>135</v>
      </c>
      <c r="C36" s="59">
        <v>818300</v>
      </c>
    </row>
    <row r="37" spans="2:3" ht="15">
      <c r="B37" s="74" t="s">
        <v>105</v>
      </c>
      <c r="C37" s="59">
        <v>672016.07000000007</v>
      </c>
    </row>
    <row r="38" spans="2:3" ht="15.75" thickBot="1">
      <c r="B38" s="76" t="s">
        <v>65</v>
      </c>
      <c r="C38" s="62">
        <v>541964.68999999994</v>
      </c>
    </row>
  </sheetData>
  <mergeCells count="2">
    <mergeCell ref="B2:C2"/>
    <mergeCell ref="B21:C21"/>
  </mergeCells>
  <pageMargins left="0.7" right="0.7" top="0.787401575" bottom="0.7874015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2021-04-26T06:52:44Z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Tabulky hospodaření prosinec 2022.xlsx</vt:lpwstr>
  </property>
</Properties>
</file>