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firstSheet="2" activeTab="3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<sst xmlns="http://schemas.openxmlformats.org/spreadsheetml/2006/main" count="291" uniqueCount="150">
  <si>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</si>
  <si>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</si>
  <si>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</si>
  <si>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</si>
  <si>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</si>
  <si>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</si>
  <si>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</si>
  <si>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</si>
  <si>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</si>
  <si>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</si>
  <si>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</si>
  <si>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</si>
  <si>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</si>
  <si>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</si>
  <si>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</si>
  <si>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31, 32</t>
  </si>
  <si>
    <t>název</t>
  </si>
  <si>
    <t xml:space="preserve">Státní správa a územní samospráva </t>
  </si>
  <si>
    <t>v mil. Kč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</si>
  <si>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</si>
  <si>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</si>
  <si>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</si>
  <si>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</si>
  <si>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</si>
  <si>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</si>
  <si>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</si>
  <si>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</si>
  <si>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</si>
  <si>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</si>
  <si>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Přímé náklady na vzdělávání</t>
  </si>
  <si>
    <t>Dotace pro soukromé školy</t>
  </si>
  <si>
    <t>Integrovaný regionální OP - EU</t>
  </si>
  <si>
    <t>Národní program Životní prostředí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</si>
  <si>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</si>
  <si>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</si>
  <si>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</si>
  <si>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</si>
  <si>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</si>
  <si>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</si>
  <si>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</si>
  <si>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</si>
  <si>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</si>
  <si>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</si>
  <si>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</si>
  <si>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</si>
  <si>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</si>
  <si>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</si>
  <si>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</si>
  <si>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</si>
  <si>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</si>
  <si>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</si>
  <si>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</si>
  <si>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</si>
  <si>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</si>
  <si>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</si>
  <si>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</si>
  <si>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</si>
  <si>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</si>
  <si>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Neinvestiční příspěvky zřízeným příspěvkovým organizacím</t>
  </si>
  <si>
    <t>Neinvestiční transfery zřízeným příspěvkovým organizacím</t>
  </si>
  <si>
    <t>Výdaje na věcné dary</t>
  </si>
  <si>
    <t>Nájemné</t>
  </si>
  <si>
    <t>Ostatní osobní výdaje</t>
  </si>
  <si>
    <t>Neinvestiční transfery spolkům</t>
  </si>
  <si>
    <t>Opravy a udržování</t>
  </si>
  <si>
    <t>Neinvestiční nedávkové transfery podle zákona č. 108/2006 Sb., o sociálních službách</t>
  </si>
  <si>
    <t>Stavby</t>
  </si>
  <si>
    <t>Nejvýznamnější výdaje krajů na Ukrajinu</t>
  </si>
  <si>
    <t>Nejvýznamnější výdaje obcí na Ukrajinu</t>
  </si>
  <si>
    <t>Výdaje na náhrady za nezpůsobenou újmu</t>
  </si>
  <si>
    <t>Elektrická energie</t>
  </si>
  <si>
    <t>Národní plán obnovy</t>
  </si>
  <si>
    <t>Podpora výstavby a technického zhodnocení kanalizací pro veřejnou potřebu</t>
  </si>
  <si>
    <t>2022</t>
  </si>
  <si>
    <t>OP Jan Amos Komenský</t>
  </si>
  <si>
    <t>Kompenzační příspěvek pro kraje - ubytování osob z Ukrajiny</t>
  </si>
  <si>
    <t>Nová zelená úsporám</t>
  </si>
  <si>
    <t>OP Životní prostředí 2014 - 2020</t>
  </si>
  <si>
    <t>OP Životní prostředí 2021 - 2027</t>
  </si>
  <si>
    <t>Nákup ostatních služeb</t>
  </si>
  <si>
    <t>2023-2022</t>
  </si>
  <si>
    <t>2023/2022</t>
  </si>
  <si>
    <t>2023-2021</t>
  </si>
  <si>
    <t>2023/2021</t>
  </si>
  <si>
    <t>2023-2020</t>
  </si>
  <si>
    <t>2023/2020</t>
  </si>
  <si>
    <t>Ukrajinský asistent pedagoga ve školách</t>
  </si>
  <si>
    <t>OP Podnikání a inovace pro konkurenceschopnosti</t>
  </si>
  <si>
    <t>Státní příspěvek na výkon pěstounské péče</t>
  </si>
  <si>
    <t>Účelové dotace na výdaje spojené s volbou prezidenta ČR</t>
  </si>
  <si>
    <t>Realizace místní rozvojové strategie</t>
  </si>
  <si>
    <t xml:space="preserve">Revitalizace území se starou stavební zátěží (brownfieldů) pro jiné než hospodářské využití </t>
  </si>
  <si>
    <t>Převody vlastním fondům podnikatelské činnosti</t>
  </si>
  <si>
    <t>Plyn</t>
  </si>
  <si>
    <t>Platy zam. v prac. poměru vyjma zam. na služeb. místech</t>
  </si>
  <si>
    <t>Teplo</t>
  </si>
  <si>
    <t>Studená voda včetně stočného a úplaty za odvod dešťových vod</t>
  </si>
  <si>
    <t>Povinné poj. na soc. zabezp. a přísp. na stát. pol. zaměstn.</t>
  </si>
  <si>
    <t>v Kč</t>
  </si>
  <si>
    <t>březen 2023</t>
  </si>
  <si>
    <t>OP Zaměstnanost plus 2021 - 2027</t>
  </si>
  <si>
    <t>Národní plán obnovy - doučování</t>
  </si>
  <si>
    <t>Příspěvek na výkon sociální práce (s výjimkou sociálně-právní ochrany dětí)</t>
  </si>
  <si>
    <t>Podpora rozvoje a obnovy materiálně technického vybavení pro řešení krizových situací</t>
  </si>
  <si>
    <t>Pořízení a technická obnova investičního majetku ve správě ústavů sociální péče</t>
  </si>
  <si>
    <t>Integrovaný regionální OP - SR</t>
  </si>
  <si>
    <t>Financování dopravní infrastruktury</t>
  </si>
  <si>
    <t>Podpora rozvoje regionů 2019+</t>
  </si>
  <si>
    <t>Povinné pojistné na veřejné zdravotní pojištění</t>
  </si>
  <si>
    <t>duben 2013</t>
  </si>
  <si>
    <t>duben 2014</t>
  </si>
  <si>
    <t>duben 2015</t>
  </si>
  <si>
    <t>duben 2016</t>
  </si>
  <si>
    <t>duben 2017</t>
  </si>
  <si>
    <t>duben 2018</t>
  </si>
  <si>
    <t>duben 2019</t>
  </si>
  <si>
    <t>duben 2020</t>
  </si>
  <si>
    <t>duben 2021</t>
  </si>
  <si>
    <t>duben 2022</t>
  </si>
  <si>
    <t>duben 2023</t>
  </si>
  <si>
    <t>23</t>
  </si>
  <si>
    <t>63</t>
  </si>
  <si>
    <t>Finanční operace</t>
  </si>
  <si>
    <t>34</t>
  </si>
  <si>
    <t>33</t>
  </si>
  <si>
    <t>Kultura, církve a sdělovací prostředky</t>
  </si>
  <si>
    <t>37</t>
  </si>
  <si>
    <t>43</t>
  </si>
  <si>
    <t>Sociální služby a společné činnosti v sociálním zabezpečení a politice zaměstnanosti</t>
  </si>
  <si>
    <t>36</t>
  </si>
  <si>
    <t>Bydlení, komunální služby a územní rozvoj</t>
  </si>
  <si>
    <t xml:space="preserve">Odvětvové výdaje obcí duben 2023 </t>
  </si>
  <si>
    <t>Odvětvové výdaje krajů duben 2023</t>
  </si>
  <si>
    <t>61</t>
  </si>
  <si>
    <t>Státní moc, státní správa, územní samospráva a politické strany</t>
  </si>
  <si>
    <t>62</t>
  </si>
  <si>
    <t>Jiné veřejné služby a činnosti</t>
  </si>
  <si>
    <t>35</t>
  </si>
  <si>
    <t>22</t>
  </si>
  <si>
    <t>OP Výzkum, vývoj a vzdělávání</t>
  </si>
  <si>
    <t>Národní plán obnovy - prevence digitální propasti</t>
  </si>
  <si>
    <t>Národní plán obnovy - digitální učební pomůcky</t>
  </si>
  <si>
    <t>Investiční tranfery přijaté kraji v dubnu 2023</t>
  </si>
  <si>
    <t>Investiční tranfery přijaté obcemi v dubnu 2023</t>
  </si>
  <si>
    <t>Neinvestiční tranfery přijaté obcemi v dubnu 2023</t>
  </si>
  <si>
    <t>Neinvestiční tranfery přijaté kraji v dubnu 2023</t>
  </si>
  <si>
    <t>Potraviny</t>
  </si>
  <si>
    <t>Nákup materiálu jinde nezařazený</t>
  </si>
  <si>
    <t>Služby elektronických komunikací</t>
  </si>
  <si>
    <t>Neinv. transf. fundacím, ústavům a obecně prospěšným společ.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</si>
</sst>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7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/>
      <bottom/>
    </border>
    <border>
      <left style="dashed">
        <color auto="1"/>
      </left>
      <right style="medium">
        <color auto="1"/>
      </right>
      <top style="dashed">
        <color auto="1"/>
      </top>
      <bottom/>
    </border>
    <border>
      <left/>
      <right/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medium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dashed">
        <color auto="1"/>
      </top>
      <bottom/>
    </border>
    <border>
      <left style="medium">
        <color auto="1"/>
      </left>
      <right style="thin">
        <color auto="1"/>
      </right>
      <top style="dash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69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9" fontId="2" fillId="45" borderId="20" xfId="0" applyNumberFormat="1" applyFont="1" applyFill="1" applyBorder="1" applyAlignment="1">
      <alignment horizontal="center"/>
    </xf>
    <xf numFmtId="49" fontId="2" fillId="45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2" fillId="45" borderId="40" xfId="0" applyFont="1" applyFill="1" applyBorder="1" applyAlignment="1">
      <alignment horizontal="center"/>
    </xf>
    <xf numFmtId="4" fontId="2" fillId="45" borderId="41" xfId="0" applyNumberFormat="1" applyFont="1" applyFill="1" applyBorder="1" applyAlignment="1">
      <alignment horizontal="center" vertical="center"/>
    </xf>
    <xf numFmtId="4" fontId="2" fillId="45" borderId="41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2" xfId="0" applyBorder="1"/>
    <xf numFmtId="164" fontId="0" fillId="0" borderId="43" xfId="0" applyNumberFormat="1" applyBorder="1"/>
    <xf numFmtId="0" fontId="2" fillId="0" borderId="42" xfId="0" applyFont="1" applyBorder="1"/>
    <xf numFmtId="0" fontId="0" fillId="0" borderId="31" xfId="0" applyBorder="1"/>
    <xf numFmtId="164" fontId="0" fillId="0" borderId="32" xfId="0" applyNumberFormat="1" applyBorder="1"/>
    <xf numFmtId="0" fontId="0" fillId="0" borderId="34" xfId="0" applyBorder="1"/>
    <xf numFmtId="0" fontId="0" fillId="0" borderId="44" xfId="0" applyBorder="1"/>
    <xf numFmtId="0" fontId="0" fillId="0" borderId="45" xfId="0" applyBorder="1"/>
    <xf numFmtId="49" fontId="2" fillId="45" borderId="41" xfId="0" applyNumberFormat="1" applyFont="1" applyFill="1" applyBorder="1" applyAlignment="1">
      <alignment horizontal="center"/>
    </xf>
    <xf numFmtId="0" fontId="0" fillId="0" borderId="46" xfId="0" applyBorder="1"/>
    <xf numFmtId="0" fontId="0" fillId="0" borderId="47" xfId="0" applyBorder="1"/>
    <xf numFmtId="4" fontId="0" fillId="0" borderId="48" xfId="0" applyNumberFormat="1" applyBorder="1"/>
    <xf numFmtId="10" fontId="0" fillId="0" borderId="49" xfId="0" applyNumberFormat="1" applyBorder="1" applyAlignment="1">
      <alignment horizontal="right" vertical="center"/>
    </xf>
    <xf numFmtId="10" fontId="0" fillId="0" borderId="50" xfId="0" applyNumberFormat="1" applyBorder="1" applyAlignment="1">
      <alignment horizontal="right" vertical="center"/>
    </xf>
    <xf numFmtId="10" fontId="0" fillId="0" borderId="51" xfId="0" applyNumberFormat="1" applyBorder="1" applyAlignment="1">
      <alignment horizontal="right" vertical="center"/>
    </xf>
    <xf numFmtId="10" fontId="0" fillId="0" borderId="52" xfId="0" applyNumberForma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4" fontId="0" fillId="0" borderId="49" xfId="0" applyNumberFormat="1" applyBorder="1" applyAlignment="1">
      <alignment horizontal="right" vertical="center"/>
    </xf>
    <xf numFmtId="4" fontId="0" fillId="0" borderId="50" xfId="0" applyNumberFormat="1" applyBorder="1" applyAlignment="1">
      <alignment horizontal="right" vertical="center"/>
    </xf>
    <xf numFmtId="4" fontId="0" fillId="0" borderId="51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51" xfId="0" applyNumberFormat="1" applyBorder="1"/>
    <xf numFmtId="4" fontId="0" fillId="0" borderId="53" xfId="0" applyNumberFormat="1" applyBorder="1"/>
    <xf numFmtId="4" fontId="0" fillId="0" borderId="52" xfId="0" applyNumberFormat="1" applyBorder="1"/>
    <xf numFmtId="4" fontId="0" fillId="0" borderId="16" xfId="0" applyNumberFormat="1" applyBorder="1"/>
    <xf numFmtId="0" fontId="2" fillId="0" borderId="54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56" xfId="0" applyBorder="1"/>
    <xf numFmtId="4" fontId="0" fillId="0" borderId="48" xfId="0" applyNumberFormat="1" applyFill="1" applyBorder="1"/>
    <xf numFmtId="49" fontId="2" fillId="0" borderId="57" xfId="0" applyNumberFormat="1" applyFont="1" applyBorder="1" applyAlignment="1">
      <alignment horizontal="center" vertical="center"/>
    </xf>
    <xf numFmtId="49" fontId="2" fillId="45" borderId="55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49" xfId="0" applyNumberFormat="1" applyBorder="1" applyAlignment="1">
      <alignment vertical="center"/>
    </xf>
    <xf numFmtId="10" fontId="0" fillId="0" borderId="49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50" xfId="0" applyNumberFormat="1" applyBorder="1" applyAlignment="1">
      <alignment vertical="center"/>
    </xf>
    <xf numFmtId="10" fontId="0" fillId="0" borderId="50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59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59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59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6" fontId="2" fillId="0" borderId="59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60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51" xfId="0" applyNumberFormat="1" applyBorder="1" applyAlignment="1">
      <alignment vertical="center"/>
    </xf>
    <xf numFmtId="10" fontId="0" fillId="0" borderId="51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0" fillId="0" borderId="14" xfId="0" applyNumberFormat="1" applyBorder="1"/>
    <xf numFmtId="0" fontId="4" fillId="47" borderId="61" xfId="0" applyFont="1" applyFill="1" applyBorder="1" applyAlignment="1">
      <alignment horizontal="center"/>
    </xf>
    <xf numFmtId="4" fontId="0" fillId="0" borderId="62" xfId="0" applyNumberFormat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4" fontId="0" fillId="0" borderId="44" xfId="0" applyNumberFormat="1" applyFill="1" applyBorder="1" applyAlignment="1">
      <alignment horizontal="right" vertical="center"/>
    </xf>
    <xf numFmtId="4" fontId="2" fillId="0" borderId="44" xfId="0" applyNumberFormat="1" applyFont="1" applyBorder="1" applyAlignment="1">
      <alignment horizontal="right" vertical="center"/>
    </xf>
    <xf numFmtId="4" fontId="0" fillId="46" borderId="44" xfId="0" applyNumberFormat="1" applyFill="1" applyBorder="1" applyAlignment="1">
      <alignment horizontal="right" vertical="center"/>
    </xf>
    <xf numFmtId="166" fontId="2" fillId="0" borderId="44" xfId="0" applyNumberFormat="1" applyFont="1" applyBorder="1" applyAlignment="1">
      <alignment horizontal="right" vertical="center"/>
    </xf>
    <xf numFmtId="4" fontId="2" fillId="0" borderId="63" xfId="0" applyNumberFormat="1" applyFont="1" applyBorder="1" applyAlignment="1">
      <alignment horizontal="right" vertical="center"/>
    </xf>
    <xf numFmtId="4" fontId="2" fillId="0" borderId="64" xfId="0" applyNumberFormat="1" applyFont="1" applyBorder="1" applyAlignment="1">
      <alignment horizontal="right" vertical="center"/>
    </xf>
    <xf numFmtId="49" fontId="2" fillId="0" borderId="57" xfId="0" applyNumberFormat="1" applyFont="1" applyBorder="1" applyAlignment="1">
      <alignment horizontal="center" vertical="center" wrapText="1"/>
    </xf>
    <xf numFmtId="0" fontId="0" fillId="0" borderId="33" xfId="0" applyBorder="1"/>
    <xf numFmtId="4" fontId="0" fillId="0" borderId="65" xfId="0" applyNumberFormat="1" applyBorder="1"/>
    <xf numFmtId="164" fontId="0" fillId="0" borderId="66" xfId="0" applyNumberFormat="1" applyBorder="1"/>
    <xf numFmtId="4" fontId="0" fillId="0" borderId="67" xfId="0" applyNumberFormat="1" applyBorder="1"/>
    <xf numFmtId="0" fontId="0" fillId="0" borderId="66" xfId="0" applyBorder="1"/>
    <xf numFmtId="0" fontId="0" fillId="0" borderId="68" xfId="0" applyBorder="1"/>
    <xf numFmtId="4" fontId="0" fillId="0" borderId="69" xfId="0" applyNumberFormat="1" applyBorder="1"/>
    <xf numFmtId="164" fontId="0" fillId="0" borderId="18" xfId="0" applyNumberFormat="1" applyBorder="1"/>
    <xf numFmtId="0" fontId="0" fillId="0" borderId="18" xfId="0" applyBorder="1"/>
    <xf numFmtId="0" fontId="0" fillId="0" borderId="70" xfId="0" applyBorder="1"/>
    <xf numFmtId="0" fontId="0" fillId="0" borderId="71" xfId="0" applyBorder="1"/>
    <xf numFmtId="0" fontId="0" fillId="0" borderId="19" xfId="0" applyBorder="1"/>
    <xf numFmtId="4" fontId="0" fillId="0" borderId="7" xfId="0" applyNumberFormat="1" applyBorder="1"/>
    <xf numFmtId="4" fontId="0" fillId="0" borderId="8" xfId="0" applyNumberFormat="1" applyBorder="1"/>
    <xf numFmtId="0" fontId="4" fillId="47" borderId="72" xfId="0" applyFont="1" applyFill="1" applyBorder="1" applyAlignment="1">
      <alignment horizontal="center"/>
    </xf>
    <xf numFmtId="0" fontId="4" fillId="47" borderId="73" xfId="0" applyFont="1" applyFill="1" applyBorder="1" applyAlignment="1">
      <alignment horizontal="center"/>
    </xf>
    <xf numFmtId="0" fontId="4" fillId="47" borderId="61" xfId="0" applyFont="1" applyFill="1" applyBorder="1" applyAlignment="1">
      <alignment horizontal="center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8"/>
  <sheetViews>
    <sheetView zoomScale="60" zoomScaleNormal="60" workbookViewId="0" topLeftCell="A1">
      <selection pane="topLeft" activeCell="M21" sqref="M21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3" width="12.5714285714286" customWidth="1"/>
    <col min="14" max="14" width="12" customWidth="1"/>
    <col min="15" max="15" width="11.4285714285714" customWidth="1"/>
    <col min="16" max="16" width="12.1428571428571" customWidth="1"/>
    <col min="17" max="18" width="12" customWidth="1"/>
    <col min="19" max="19" width="11.1428571428571" customWidth="1"/>
    <col min="21" max="21" width="9.71428571428571" bestFit="1" customWidth="1"/>
  </cols>
  <sheetData>
    <row r="1" ht="8.25" customHeight="1" thickBot="1">
      <c r="J1" s="4"/>
    </row>
    <row r="2" spans="2:19" ht="16.5" thickBot="1">
      <c r="B2" s="166" t="s">
        <v>33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8"/>
    </row>
    <row r="3" spans="2:19" ht="15.75" thickBot="1">
      <c r="B3" s="22" t="s">
        <v>18</v>
      </c>
      <c r="C3" s="46" t="s">
        <v>109</v>
      </c>
      <c r="D3" s="46" t="s">
        <v>110</v>
      </c>
      <c r="E3" s="46" t="s">
        <v>111</v>
      </c>
      <c r="F3" s="46" t="s">
        <v>112</v>
      </c>
      <c r="G3" s="46" t="s">
        <v>113</v>
      </c>
      <c r="H3" s="46" t="s">
        <v>114</v>
      </c>
      <c r="I3" s="46" t="s">
        <v>115</v>
      </c>
      <c r="J3" s="46" t="s">
        <v>116</v>
      </c>
      <c r="K3" s="46" t="s">
        <v>117</v>
      </c>
      <c r="L3" s="46" t="s">
        <v>118</v>
      </c>
      <c r="M3" s="46" t="s">
        <v>119</v>
      </c>
      <c r="N3" s="46" t="s">
        <v>80</v>
      </c>
      <c r="O3" s="47" t="s">
        <v>81</v>
      </c>
      <c r="P3" s="47" t="s">
        <v>82</v>
      </c>
      <c r="Q3" s="47" t="s">
        <v>83</v>
      </c>
      <c r="R3" s="47" t="s">
        <v>84</v>
      </c>
      <c r="S3" s="106" t="s">
        <v>85</v>
      </c>
    </row>
    <row r="4" spans="2:20" ht="15">
      <c r="B4" s="23" t="s">
        <v>0</v>
      </c>
      <c r="C4" s="28">
        <v>67738.67</v>
      </c>
      <c r="D4" s="28">
        <v>69994.67</v>
      </c>
      <c r="E4" s="28">
        <v>63919.52</v>
      </c>
      <c r="F4" s="28">
        <v>70726.759999999995</v>
      </c>
      <c r="G4" s="28">
        <v>77538.95</v>
      </c>
      <c r="H4" s="28">
        <v>86340.54</v>
      </c>
      <c r="I4" s="28">
        <v>93582.16</v>
      </c>
      <c r="J4" s="28">
        <v>94368.10</v>
      </c>
      <c r="K4" s="28">
        <v>91166.75</v>
      </c>
      <c r="L4" s="28">
        <v>103790.49</v>
      </c>
      <c r="M4" s="143">
        <v>120568</v>
      </c>
      <c r="N4" s="43">
        <f>M4-L4</f>
        <v>16777.509999999995</v>
      </c>
      <c r="O4" s="29">
        <f>M4/L4-1</f>
        <v>0.16164785424945949</v>
      </c>
      <c r="P4" s="88">
        <f>M4-K4</f>
        <v>29401.25</v>
      </c>
      <c r="Q4" s="83">
        <f>M4/K4-1</f>
        <v>0.32249970521050719</v>
      </c>
      <c r="R4" s="88">
        <f>M4-J4</f>
        <v>26199.899999999994</v>
      </c>
      <c r="S4" s="30">
        <f>M4/J4-1</f>
        <v>0.27763513305873477</v>
      </c>
      <c r="T4" s="1"/>
    </row>
    <row r="5" spans="2:19" ht="15">
      <c r="B5" s="24" t="s">
        <v>8</v>
      </c>
      <c r="C5" s="31">
        <v>10910.07</v>
      </c>
      <c r="D5" s="31">
        <v>10428.92</v>
      </c>
      <c r="E5" s="31">
        <v>10317.049999999999</v>
      </c>
      <c r="F5" s="31">
        <v>10457.49</v>
      </c>
      <c r="G5" s="31">
        <v>10543.82</v>
      </c>
      <c r="H5" s="31">
        <v>12038.55</v>
      </c>
      <c r="I5" s="31">
        <v>12389.85</v>
      </c>
      <c r="J5" s="31">
        <v>12955.21</v>
      </c>
      <c r="K5" s="31">
        <v>14151.77</v>
      </c>
      <c r="L5" s="31">
        <v>16748.45</v>
      </c>
      <c r="M5" s="144">
        <v>21458.46</v>
      </c>
      <c r="N5" s="44">
        <f t="shared" si="0" ref="N5:N18">M5-L5</f>
        <v>4710.0099999999984</v>
      </c>
      <c r="O5" s="32">
        <f t="shared" si="1" ref="O5:O18">M5/L5-1</f>
        <v>0.28122065026912924</v>
      </c>
      <c r="P5" s="89">
        <f t="shared" si="2" ref="P5:P18">M5-K5</f>
        <v>7306.6899999999987</v>
      </c>
      <c r="Q5" s="84">
        <f t="shared" si="3" ref="Q5:Q18">M5/K5-1</f>
        <v>0.51630926732133142</v>
      </c>
      <c r="R5" s="89">
        <f t="shared" si="4" ref="R5:R18">M5-J5</f>
        <v>8503.25</v>
      </c>
      <c r="S5" s="33">
        <f t="shared" si="5" ref="S5:S18">M5/J5-1</f>
        <v>0.65635755807895046</v>
      </c>
    </row>
    <row r="6" spans="2:19" ht="15">
      <c r="B6" s="24" t="s">
        <v>1</v>
      </c>
      <c r="C6" s="31">
        <v>2174.61</v>
      </c>
      <c r="D6" s="31">
        <v>1596.64</v>
      </c>
      <c r="E6" s="31">
        <v>1495.01</v>
      </c>
      <c r="F6" s="31">
        <v>2364.33</v>
      </c>
      <c r="G6" s="31">
        <v>1965.36</v>
      </c>
      <c r="H6" s="31">
        <v>2155.81</v>
      </c>
      <c r="I6" s="31">
        <v>2139.96</v>
      </c>
      <c r="J6" s="31">
        <v>1715.15</v>
      </c>
      <c r="K6" s="31">
        <v>2531.29</v>
      </c>
      <c r="L6" s="31">
        <v>3393.27</v>
      </c>
      <c r="M6" s="144">
        <v>1919.90</v>
      </c>
      <c r="N6" s="44">
        <f t="shared" si="0"/>
        <v>-1473.37</v>
      </c>
      <c r="O6" s="32">
        <f t="shared" si="1"/>
        <v>-0.43420358533214276</v>
      </c>
      <c r="P6" s="89">
        <f t="shared" si="2"/>
        <v>-611.38999999999987</v>
      </c>
      <c r="Q6" s="84">
        <f t="shared" si="3"/>
        <v>-0.2415329733061008</v>
      </c>
      <c r="R6" s="89">
        <f t="shared" si="4"/>
        <v>204.75</v>
      </c>
      <c r="S6" s="33">
        <f t="shared" si="5"/>
        <v>0.11937731393755646</v>
      </c>
    </row>
    <row r="7" spans="2:19" ht="15">
      <c r="B7" s="25" t="s">
        <v>2</v>
      </c>
      <c r="C7" s="34">
        <v>51535.91</v>
      </c>
      <c r="D7" s="34">
        <v>40287.33</v>
      </c>
      <c r="E7" s="34">
        <v>50391</v>
      </c>
      <c r="F7" s="34">
        <v>53127.35</v>
      </c>
      <c r="G7" s="34">
        <v>48698.16</v>
      </c>
      <c r="H7" s="34">
        <v>60445.01</v>
      </c>
      <c r="I7" s="34">
        <v>73011.41</v>
      </c>
      <c r="J7" s="34">
        <v>81279.89</v>
      </c>
      <c r="K7" s="34">
        <v>93449.01</v>
      </c>
      <c r="L7" s="34">
        <v>86083.53</v>
      </c>
      <c r="M7" s="145">
        <v>104507.76</v>
      </c>
      <c r="N7" s="44">
        <f t="shared" si="0"/>
        <v>18424.229999999996</v>
      </c>
      <c r="O7" s="32">
        <f t="shared" si="1"/>
        <v>0.21402735227052139</v>
      </c>
      <c r="P7" s="89">
        <f t="shared" si="2"/>
        <v>11058.75</v>
      </c>
      <c r="Q7" s="84">
        <f t="shared" si="3"/>
        <v>0.11833993746964255</v>
      </c>
      <c r="R7" s="89">
        <f t="shared" si="4"/>
        <v>23227.869999999995</v>
      </c>
      <c r="S7" s="33">
        <f t="shared" si="5"/>
        <v>0.2857763464000751</v>
      </c>
    </row>
    <row r="8" spans="2:19" ht="15">
      <c r="B8" s="25" t="s">
        <v>36</v>
      </c>
      <c r="C8" s="31">
        <v>48293.50</v>
      </c>
      <c r="D8" s="31">
        <v>36573.68</v>
      </c>
      <c r="E8" s="31">
        <v>44714.10</v>
      </c>
      <c r="F8" s="31">
        <v>44017.90</v>
      </c>
      <c r="G8" s="31">
        <v>47437.03</v>
      </c>
      <c r="H8" s="31">
        <v>57455.41</v>
      </c>
      <c r="I8" s="31">
        <v>66322.13</v>
      </c>
      <c r="J8" s="31">
        <v>74405.06</v>
      </c>
      <c r="K8" s="31">
        <v>86550.87</v>
      </c>
      <c r="L8" s="31">
        <v>80915.710000000006</v>
      </c>
      <c r="M8" s="144">
        <v>98650.61</v>
      </c>
      <c r="N8" s="44">
        <f t="shared" si="0"/>
        <v>17734.899999999994</v>
      </c>
      <c r="O8" s="32">
        <f t="shared" si="1"/>
        <v>0.21917746257185411</v>
      </c>
      <c r="P8" s="89">
        <f t="shared" si="2"/>
        <v>12099.740000000005</v>
      </c>
      <c r="Q8" s="84">
        <f t="shared" si="3"/>
        <v>0.13979917244043882</v>
      </c>
      <c r="R8" s="89">
        <f t="shared" si="4"/>
        <v>24245.550000000003</v>
      </c>
      <c r="S8" s="33">
        <f t="shared" si="5"/>
        <v>0.32585888647895733</v>
      </c>
    </row>
    <row r="9" spans="2:19" ht="15">
      <c r="B9" s="25" t="s">
        <v>37</v>
      </c>
      <c r="C9" s="31">
        <v>3242.41</v>
      </c>
      <c r="D9" s="31">
        <v>3713.65</v>
      </c>
      <c r="E9" s="31">
        <v>5676.91</v>
      </c>
      <c r="F9" s="31">
        <v>9109.4500000000007</v>
      </c>
      <c r="G9" s="31">
        <v>1261.1300000000001</v>
      </c>
      <c r="H9" s="31">
        <v>2989.60</v>
      </c>
      <c r="I9" s="31">
        <v>6689.28</v>
      </c>
      <c r="J9" s="31">
        <v>6874.84</v>
      </c>
      <c r="K9" s="31">
        <v>6898.15</v>
      </c>
      <c r="L9" s="31">
        <v>5167.82</v>
      </c>
      <c r="M9" s="144">
        <v>5857.15</v>
      </c>
      <c r="N9" s="44">
        <f t="shared" si="0"/>
        <v>689.33</v>
      </c>
      <c r="O9" s="32">
        <f t="shared" si="1"/>
        <v>0.13338893382509442</v>
      </c>
      <c r="P9" s="89">
        <f t="shared" si="2"/>
        <v>-1041</v>
      </c>
      <c r="Q9" s="84">
        <f t="shared" si="3"/>
        <v>-0.15091002660133512</v>
      </c>
      <c r="R9" s="89">
        <f t="shared" si="4"/>
        <v>-1017.6900000000005</v>
      </c>
      <c r="S9" s="33">
        <f t="shared" si="5"/>
        <v>-0.14803108145062294</v>
      </c>
    </row>
    <row r="10" spans="2:20" ht="15">
      <c r="B10" s="26" t="s">
        <v>5</v>
      </c>
      <c r="C10" s="35">
        <v>132311.19</v>
      </c>
      <c r="D10" s="35">
        <v>122228.39</v>
      </c>
      <c r="E10" s="35">
        <v>126033.85</v>
      </c>
      <c r="F10" s="35">
        <v>136658.85</v>
      </c>
      <c r="G10" s="35">
        <v>138770.49</v>
      </c>
      <c r="H10" s="35">
        <v>160971.44</v>
      </c>
      <c r="I10" s="35">
        <v>181114.57</v>
      </c>
      <c r="J10" s="35">
        <v>190325.75</v>
      </c>
      <c r="K10" s="35">
        <v>201304.17</v>
      </c>
      <c r="L10" s="35">
        <v>209941.55</v>
      </c>
      <c r="M10" s="146">
        <v>248410.15</v>
      </c>
      <c r="N10" s="44">
        <f t="shared" si="0"/>
        <v>38468.600000000006</v>
      </c>
      <c r="O10" s="32">
        <f t="shared" si="1"/>
        <v>0.18323480987922602</v>
      </c>
      <c r="P10" s="89">
        <f t="shared" si="2"/>
        <v>47105.979999999981</v>
      </c>
      <c r="Q10" s="84">
        <f t="shared" si="3"/>
        <v>0.23400399504888547</v>
      </c>
      <c r="R10" s="89">
        <f t="shared" si="4"/>
        <v>58084.399999999994</v>
      </c>
      <c r="S10" s="33">
        <f t="shared" si="5"/>
        <v>0.30518413824718937</v>
      </c>
      <c r="T10" s="1"/>
    </row>
    <row r="11" spans="2:19" ht="15">
      <c r="B11" s="25" t="s">
        <v>3</v>
      </c>
      <c r="C11" s="36">
        <v>91855.67</v>
      </c>
      <c r="D11" s="36">
        <v>92991.93</v>
      </c>
      <c r="E11" s="36">
        <v>99121.03</v>
      </c>
      <c r="F11" s="36">
        <v>102038.18</v>
      </c>
      <c r="G11" s="36">
        <v>110506.92</v>
      </c>
      <c r="H11" s="36">
        <v>126717.32</v>
      </c>
      <c r="I11" s="36">
        <v>140594.32</v>
      </c>
      <c r="J11" s="36">
        <v>156972.29999999999</v>
      </c>
      <c r="K11" s="36">
        <v>164816.41</v>
      </c>
      <c r="L11" s="36">
        <v>165457.04999999999</v>
      </c>
      <c r="M11" s="147">
        <v>207186.22</v>
      </c>
      <c r="N11" s="44">
        <f t="shared" si="0"/>
        <v>41729.170000000013</v>
      </c>
      <c r="O11" s="32">
        <f t="shared" si="1"/>
        <v>0.25220545150539087</v>
      </c>
      <c r="P11" s="89">
        <f t="shared" si="2"/>
        <v>42369.81</v>
      </c>
      <c r="Q11" s="84">
        <f t="shared" si="3"/>
        <v>0.25707276356765685</v>
      </c>
      <c r="R11" s="89">
        <f t="shared" si="4"/>
        <v>50213.920000000013</v>
      </c>
      <c r="S11" s="33">
        <f t="shared" si="5"/>
        <v>0.31989032459867128</v>
      </c>
    </row>
    <row r="12" spans="2:19" ht="15">
      <c r="B12" s="25" t="s">
        <v>4</v>
      </c>
      <c r="C12" s="31">
        <v>13477.28</v>
      </c>
      <c r="D12" s="31">
        <v>19753.73</v>
      </c>
      <c r="E12" s="31">
        <v>16733.68</v>
      </c>
      <c r="F12" s="31">
        <v>10402.94</v>
      </c>
      <c r="G12" s="31">
        <v>11431.43</v>
      </c>
      <c r="H12" s="31">
        <v>17466.68</v>
      </c>
      <c r="I12" s="31">
        <v>21780.91</v>
      </c>
      <c r="J12" s="31">
        <v>24265.92</v>
      </c>
      <c r="K12" s="31">
        <v>22750.60</v>
      </c>
      <c r="L12" s="31">
        <v>25154.71</v>
      </c>
      <c r="M12" s="144">
        <v>29247.53</v>
      </c>
      <c r="N12" s="44">
        <f t="shared" si="0"/>
        <v>4092.8199999999997</v>
      </c>
      <c r="O12" s="32">
        <f t="shared" si="1"/>
        <v>0.16270591074196439</v>
      </c>
      <c r="P12" s="89">
        <f t="shared" si="2"/>
        <v>6496.93</v>
      </c>
      <c r="Q12" s="84">
        <f t="shared" si="3"/>
        <v>0.28557180909514468</v>
      </c>
      <c r="R12" s="89">
        <f t="shared" si="4"/>
        <v>4981.6100000000006</v>
      </c>
      <c r="S12" s="33">
        <f t="shared" si="5"/>
        <v>0.20529244306418226</v>
      </c>
    </row>
    <row r="13" spans="2:19" ht="15">
      <c r="B13" s="26" t="s">
        <v>6</v>
      </c>
      <c r="C13" s="35">
        <v>105332.95</v>
      </c>
      <c r="D13" s="35">
        <v>112745.65</v>
      </c>
      <c r="E13" s="35">
        <v>115854.71</v>
      </c>
      <c r="F13" s="35">
        <v>112441.12</v>
      </c>
      <c r="G13" s="35">
        <v>121938.35</v>
      </c>
      <c r="H13" s="35">
        <v>144184</v>
      </c>
      <c r="I13" s="35">
        <v>162375.23000000001</v>
      </c>
      <c r="J13" s="35">
        <v>181238.22</v>
      </c>
      <c r="K13" s="35">
        <v>187567.01</v>
      </c>
      <c r="L13" s="35">
        <v>190611.76</v>
      </c>
      <c r="M13" s="146">
        <v>236433.75</v>
      </c>
      <c r="N13" s="44">
        <f t="shared" si="0"/>
        <v>45821.989999999991</v>
      </c>
      <c r="O13" s="32">
        <f t="shared" si="1"/>
        <v>0.24039434922588199</v>
      </c>
      <c r="P13" s="89">
        <f t="shared" si="2"/>
        <v>48866.739999999991</v>
      </c>
      <c r="Q13" s="84">
        <f t="shared" si="3"/>
        <v>0.26052950356248683</v>
      </c>
      <c r="R13" s="89">
        <f t="shared" si="4"/>
        <v>55195.53</v>
      </c>
      <c r="S13" s="33">
        <f t="shared" si="5"/>
        <v>0.30454685551425076</v>
      </c>
    </row>
    <row r="14" spans="2:21" ht="15">
      <c r="B14" s="26" t="s">
        <v>7</v>
      </c>
      <c r="C14" s="35">
        <v>26978.23</v>
      </c>
      <c r="D14" s="35">
        <v>9482.74</v>
      </c>
      <c r="E14" s="35">
        <v>10179.14</v>
      </c>
      <c r="F14" s="35">
        <v>24217.73</v>
      </c>
      <c r="G14" s="35">
        <v>16832.150000000001</v>
      </c>
      <c r="H14" s="35">
        <v>16787.44</v>
      </c>
      <c r="I14" s="35">
        <v>18739.34</v>
      </c>
      <c r="J14" s="35">
        <v>9087.5300000000007</v>
      </c>
      <c r="K14" s="35">
        <v>13737.15</v>
      </c>
      <c r="L14" s="35">
        <v>19329.79</v>
      </c>
      <c r="M14" s="146">
        <v>11976.41</v>
      </c>
      <c r="N14" s="44">
        <f t="shared" si="0"/>
        <v>-7353.380000000001</v>
      </c>
      <c r="O14" s="32">
        <f t="shared" si="1"/>
        <v>-0.38041696262608138</v>
      </c>
      <c r="P14" s="89">
        <f t="shared" si="2"/>
        <v>-1760.7399999999998</v>
      </c>
      <c r="Q14" s="84">
        <f t="shared" si="3"/>
        <v>-0.1281736022391835</v>
      </c>
      <c r="R14" s="89">
        <f t="shared" si="4"/>
        <v>2888.8799999999992</v>
      </c>
      <c r="S14" s="33">
        <f t="shared" si="5"/>
        <v>0.31789496155721064</v>
      </c>
      <c r="T14" s="1"/>
      <c r="U14" s="1"/>
    </row>
    <row r="15" spans="2:21" ht="17.25">
      <c r="B15" s="26" t="s">
        <v>42</v>
      </c>
      <c r="C15" s="35">
        <v>35086.569999999992</v>
      </c>
      <c r="D15" s="35">
        <v>24005.339999999997</v>
      </c>
      <c r="E15" s="35">
        <v>19829.639999999985</v>
      </c>
      <c r="F15" s="35">
        <v>23163.97</v>
      </c>
      <c r="G15" s="35">
        <v>25012.87999999999</v>
      </c>
      <c r="H15" s="35">
        <v>29117.179999999993</v>
      </c>
      <c r="I15" s="35">
        <v>31699.820000000007</v>
      </c>
      <c r="J15" s="35">
        <v>24756.070000000007</v>
      </c>
      <c r="K15" s="35">
        <v>27052.98000000001</v>
      </c>
      <c r="L15" s="35">
        <v>35997.600000000035</v>
      </c>
      <c r="M15" s="146">
        <v>33490.850000000006</v>
      </c>
      <c r="N15" s="44">
        <f t="shared" si="0"/>
        <v>-2506.7500000000291</v>
      </c>
      <c r="O15" s="32">
        <f t="shared" si="1"/>
        <v>-0.069636586883570772</v>
      </c>
      <c r="P15" s="89">
        <f t="shared" si="2"/>
        <v>6437.8699999999953</v>
      </c>
      <c r="Q15" s="84">
        <f t="shared" si="3"/>
        <v>0.23797267435971903</v>
      </c>
      <c r="R15" s="89">
        <f t="shared" si="4"/>
        <v>8734.7799999999988</v>
      </c>
      <c r="S15" s="33">
        <f t="shared" si="5"/>
        <v>0.35283387064263416</v>
      </c>
      <c r="U15" s="1"/>
    </row>
    <row r="16" spans="2:19" ht="15">
      <c r="B16" s="26" t="s">
        <v>28</v>
      </c>
      <c r="C16" s="87">
        <v>8505.1200000000008</v>
      </c>
      <c r="D16" s="87">
        <v>4814.1899999999996</v>
      </c>
      <c r="E16" s="87">
        <v>3956.31</v>
      </c>
      <c r="F16" s="87">
        <v>6078.01</v>
      </c>
      <c r="G16" s="87">
        <v>4024.80</v>
      </c>
      <c r="H16" s="87">
        <v>4054.27</v>
      </c>
      <c r="I16" s="87">
        <v>4336.99</v>
      </c>
      <c r="J16" s="87">
        <v>4295.99</v>
      </c>
      <c r="K16" s="87">
        <v>7316.65</v>
      </c>
      <c r="L16" s="87">
        <v>4923.0200000000004</v>
      </c>
      <c r="M16" s="148">
        <v>3705.17</v>
      </c>
      <c r="N16" s="44">
        <f t="shared" si="0"/>
        <v>-1217.8500000000004</v>
      </c>
      <c r="O16" s="32">
        <f t="shared" si="1"/>
        <v>-0.24737864156554312</v>
      </c>
      <c r="P16" s="89">
        <f t="shared" si="2"/>
        <v>-3611.4799999999996</v>
      </c>
      <c r="Q16" s="84">
        <f t="shared" si="3"/>
        <v>-0.4935974797209105</v>
      </c>
      <c r="R16" s="89">
        <f t="shared" si="4"/>
        <v>-590.81999999999971</v>
      </c>
      <c r="S16" s="33">
        <f t="shared" si="5"/>
        <v>-0.13752825309183669</v>
      </c>
    </row>
    <row r="17" spans="2:19" ht="17.25">
      <c r="B17" s="26" t="s">
        <v>44</v>
      </c>
      <c r="C17" s="91">
        <v>26581.44999999999</v>
      </c>
      <c r="D17" s="91">
        <v>19191.149999999998</v>
      </c>
      <c r="E17" s="91">
        <v>15873.329999999985</v>
      </c>
      <c r="F17" s="91">
        <v>17085.96</v>
      </c>
      <c r="G17" s="91">
        <v>20988.079999999991</v>
      </c>
      <c r="H17" s="91">
        <v>25062.909999999993</v>
      </c>
      <c r="I17" s="91">
        <v>27362.830000000009</v>
      </c>
      <c r="J17" s="91">
        <v>20460.080000000009</v>
      </c>
      <c r="K17" s="91">
        <v>19736.330000000009</v>
      </c>
      <c r="L17" s="150">
        <v>31074.580000000034</v>
      </c>
      <c r="M17" s="91">
        <v>29785.680000000008</v>
      </c>
      <c r="N17" s="92">
        <f t="shared" si="0"/>
        <v>-1288.9000000000269</v>
      </c>
      <c r="O17" s="93">
        <f t="shared" si="1"/>
        <v>-0.041477632199695913</v>
      </c>
      <c r="P17" s="89">
        <f t="shared" si="2"/>
        <v>10049.349999999999</v>
      </c>
      <c r="Q17" s="84">
        <f t="shared" si="3"/>
        <v>0.50918027819761802</v>
      </c>
      <c r="R17" s="89">
        <f t="shared" si="4"/>
        <v>9325.5999999999985</v>
      </c>
      <c r="S17" s="33">
        <f t="shared" si="5"/>
        <v>0.45579489425261266</v>
      </c>
    </row>
    <row r="18" spans="2:19" ht="18" thickBot="1">
      <c r="B18" s="27" t="s">
        <v>45</v>
      </c>
      <c r="C18" s="37">
        <v>80823.349999999991</v>
      </c>
      <c r="D18" s="37">
        <v>82020.23</v>
      </c>
      <c r="E18" s="37">
        <v>75731.579999999987</v>
      </c>
      <c r="F18" s="37">
        <v>83548.58</v>
      </c>
      <c r="G18" s="37">
        <v>90048.12999999999</v>
      </c>
      <c r="H18" s="37">
        <v>100534.90</v>
      </c>
      <c r="I18" s="37">
        <v>108111.97000000002</v>
      </c>
      <c r="J18" s="37">
        <v>109038.45999999999</v>
      </c>
      <c r="K18" s="37">
        <v>107849.81</v>
      </c>
      <c r="L18" s="37">
        <v>123932.21</v>
      </c>
      <c r="M18" s="149">
        <v>143946.35999999999</v>
      </c>
      <c r="N18" s="45">
        <f t="shared" si="0"/>
        <v>20014.14999999998</v>
      </c>
      <c r="O18" s="38">
        <f t="shared" si="1"/>
        <v>0.16149272251338043</v>
      </c>
      <c r="P18" s="90">
        <f t="shared" si="2"/>
        <v>36096.549999999988</v>
      </c>
      <c r="Q18" s="85">
        <f t="shared" si="3"/>
        <v>0.33469275467430104</v>
      </c>
      <c r="R18" s="90">
        <f t="shared" si="4"/>
        <v>34907.899999999994</v>
      </c>
      <c r="S18" s="39">
        <f t="shared" si="5"/>
        <v>0.32014300275334029</v>
      </c>
    </row>
    <row r="19" spans="2:19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/>
      <c r="P19" s="4"/>
      <c r="Q19" s="4"/>
      <c r="R19" s="4"/>
      <c r="S19" s="4"/>
    </row>
    <row r="20" spans="2:19" ht="15">
      <c r="B20" s="18" t="s">
        <v>43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ht="15">
      <c r="B21" s="42" t="s">
        <v>49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/>
      <c r="P21" s="4"/>
      <c r="Q21" s="4"/>
      <c r="R21" s="4"/>
      <c r="S21" s="4"/>
    </row>
    <row r="22" spans="2:19" ht="15">
      <c r="B22" s="19" t="s">
        <v>47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/>
      <c r="P22" s="4"/>
      <c r="Q22" s="4"/>
      <c r="R22" s="4"/>
      <c r="S22" s="4"/>
    </row>
    <row r="23" spans="2:19" ht="15.75" thickBot="1">
      <c r="B23" s="2"/>
      <c r="I23" s="1"/>
      <c r="J23" s="1"/>
      <c r="K23" s="1"/>
      <c r="L23" s="1"/>
      <c r="M23" s="1"/>
      <c r="N23" s="1"/>
      <c r="O23" s="4"/>
      <c r="P23" s="4"/>
      <c r="Q23" s="4"/>
      <c r="R23" s="4"/>
      <c r="S23" s="4"/>
    </row>
    <row r="24" spans="2:19" ht="16.5" thickBot="1">
      <c r="B24" s="166" t="s">
        <v>34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8"/>
    </row>
    <row r="25" spans="2:19" ht="15.75" thickBot="1">
      <c r="B25" s="40" t="s">
        <v>18</v>
      </c>
      <c r="C25" s="46" t="s">
        <v>109</v>
      </c>
      <c r="D25" s="46" t="s">
        <v>110</v>
      </c>
      <c r="E25" s="46" t="s">
        <v>111</v>
      </c>
      <c r="F25" s="46" t="s">
        <v>112</v>
      </c>
      <c r="G25" s="46" t="s">
        <v>113</v>
      </c>
      <c r="H25" s="46" t="s">
        <v>114</v>
      </c>
      <c r="I25" s="46" t="s">
        <v>115</v>
      </c>
      <c r="J25" s="46" t="s">
        <v>116</v>
      </c>
      <c r="K25" s="46" t="s">
        <v>117</v>
      </c>
      <c r="L25" s="46" t="s">
        <v>118</v>
      </c>
      <c r="M25" s="46" t="s">
        <v>119</v>
      </c>
      <c r="N25" s="46" t="s">
        <v>80</v>
      </c>
      <c r="O25" s="47" t="s">
        <v>81</v>
      </c>
      <c r="P25" s="47" t="s">
        <v>82</v>
      </c>
      <c r="Q25" s="47" t="s">
        <v>83</v>
      </c>
      <c r="R25" s="47" t="s">
        <v>84</v>
      </c>
      <c r="S25" s="106" t="s">
        <v>85</v>
      </c>
    </row>
    <row r="26" spans="2:19" ht="15">
      <c r="B26" s="23" t="s">
        <v>0</v>
      </c>
      <c r="C26" s="28">
        <v>51871.29</v>
      </c>
      <c r="D26" s="28">
        <v>53883.75</v>
      </c>
      <c r="E26" s="28">
        <v>49285.04</v>
      </c>
      <c r="F26" s="28">
        <v>53791.56</v>
      </c>
      <c r="G26" s="28">
        <v>58849.21</v>
      </c>
      <c r="H26" s="28">
        <v>65865.53</v>
      </c>
      <c r="I26" s="28">
        <v>71384.70</v>
      </c>
      <c r="J26" s="28">
        <v>71665.63</v>
      </c>
      <c r="K26" s="28">
        <v>69018.009999999995</v>
      </c>
      <c r="L26" s="28">
        <v>79188.02</v>
      </c>
      <c r="M26" s="143">
        <v>91973.88</v>
      </c>
      <c r="N26" s="43">
        <f>M26-L26</f>
        <v>12785.86</v>
      </c>
      <c r="O26" s="29">
        <f>M26/L26-1</f>
        <v>0.16146204943626574</v>
      </c>
      <c r="P26" s="88">
        <f>M26-K26</f>
        <v>22955.87000000001</v>
      </c>
      <c r="Q26" s="83">
        <f>M26/K26-1</f>
        <v>0.33260695288084974</v>
      </c>
      <c r="R26" s="88">
        <f>M26-J26</f>
        <v>20308.25</v>
      </c>
      <c r="S26" s="86">
        <f>M26/J26-1</f>
        <v>0.28337502928530722</v>
      </c>
    </row>
    <row r="27" spans="2:19" ht="15">
      <c r="B27" s="24" t="s">
        <v>38</v>
      </c>
      <c r="C27" s="31">
        <v>12504.20</v>
      </c>
      <c r="D27" s="31">
        <v>12354.32</v>
      </c>
      <c r="E27" s="31">
        <v>11696.78</v>
      </c>
      <c r="F27" s="31">
        <v>13272.13</v>
      </c>
      <c r="G27" s="31">
        <v>14252.94</v>
      </c>
      <c r="H27" s="31">
        <v>16030.75</v>
      </c>
      <c r="I27" s="31">
        <v>18502.86</v>
      </c>
      <c r="J27" s="31">
        <v>19900.25</v>
      </c>
      <c r="K27" s="31">
        <v>14493.72</v>
      </c>
      <c r="L27" s="31">
        <v>14561.34</v>
      </c>
      <c r="M27" s="144">
        <v>18442.59</v>
      </c>
      <c r="N27" s="44">
        <f t="shared" si="6" ref="N27:N45">M27-L27</f>
        <v>3881.25</v>
      </c>
      <c r="O27" s="32">
        <f t="shared" si="7" ref="O27:O45">M27/L27-1</f>
        <v>0.2665448372196515</v>
      </c>
      <c r="P27" s="89">
        <f t="shared" si="8" ref="P27:P45">M27-K27</f>
        <v>3948.8700000000008</v>
      </c>
      <c r="Q27" s="84">
        <f t="shared" si="9" ref="Q27:Q45">M27/K27-1</f>
        <v>0.27245386277643013</v>
      </c>
      <c r="R27" s="89">
        <f t="shared" si="10" ref="R27:R45">M27-J27</f>
        <v>-1457.66</v>
      </c>
      <c r="S27" s="86">
        <f t="shared" si="11" ref="S27:S45">M27/J27-1</f>
        <v>-0.073248326026054911</v>
      </c>
    </row>
    <row r="28" spans="2:19" ht="15">
      <c r="B28" s="24" t="s">
        <v>39</v>
      </c>
      <c r="C28" s="31">
        <v>13290.21</v>
      </c>
      <c r="D28" s="31">
        <v>12282.16</v>
      </c>
      <c r="E28" s="31">
        <v>10990.34</v>
      </c>
      <c r="F28" s="31">
        <v>12528.03</v>
      </c>
      <c r="G28" s="31">
        <v>13285.61</v>
      </c>
      <c r="H28" s="31">
        <v>13673.34</v>
      </c>
      <c r="I28" s="31">
        <v>16209.71</v>
      </c>
      <c r="J28" s="31">
        <v>13644</v>
      </c>
      <c r="K28" s="31">
        <v>16140.82</v>
      </c>
      <c r="L28" s="31">
        <v>16714.73</v>
      </c>
      <c r="M28" s="144">
        <v>20185.21</v>
      </c>
      <c r="N28" s="44">
        <f t="shared" si="6"/>
        <v>3470.4799999999996</v>
      </c>
      <c r="O28" s="32">
        <f t="shared" si="7"/>
        <v>0.20763003650073908</v>
      </c>
      <c r="P28" s="89">
        <f t="shared" si="8"/>
        <v>4044.3899999999994</v>
      </c>
      <c r="Q28" s="84">
        <f t="shared" si="9"/>
        <v>0.25056905411249231</v>
      </c>
      <c r="R28" s="89">
        <f t="shared" si="10"/>
        <v>6541.2099999999991</v>
      </c>
      <c r="S28" s="86">
        <f t="shared" si="11"/>
        <v>0.47942025798885957</v>
      </c>
    </row>
    <row r="29" spans="2:19" ht="15">
      <c r="B29" s="41" t="s">
        <v>40</v>
      </c>
      <c r="C29" s="31">
        <v>20259.56</v>
      </c>
      <c r="D29" s="31">
        <v>23168.19</v>
      </c>
      <c r="E29" s="31">
        <v>20550.30</v>
      </c>
      <c r="F29" s="31">
        <v>22041.14</v>
      </c>
      <c r="G29" s="31">
        <v>24737.23</v>
      </c>
      <c r="H29" s="31">
        <v>29446.58</v>
      </c>
      <c r="I29" s="31">
        <v>30346.71</v>
      </c>
      <c r="J29" s="31">
        <v>32014.63</v>
      </c>
      <c r="K29" s="31">
        <v>32822.69</v>
      </c>
      <c r="L29" s="31">
        <v>40143.81</v>
      </c>
      <c r="M29" s="144">
        <v>44493.64</v>
      </c>
      <c r="N29" s="44">
        <f t="shared" si="6"/>
        <v>4349.8300000000017</v>
      </c>
      <c r="O29" s="32">
        <f t="shared" si="7"/>
        <v>0.10835618243510026</v>
      </c>
      <c r="P29" s="89">
        <f t="shared" si="8"/>
        <v>11670.949999999997</v>
      </c>
      <c r="Q29" s="84">
        <f t="shared" si="9"/>
        <v>0.35557567036705384</v>
      </c>
      <c r="R29" s="89">
        <f t="shared" si="10"/>
        <v>12479.009999999998</v>
      </c>
      <c r="S29" s="86">
        <f t="shared" si="11"/>
        <v>0.38979085499348254</v>
      </c>
    </row>
    <row r="30" spans="2:19" ht="15">
      <c r="B30" s="41" t="s">
        <v>41</v>
      </c>
      <c r="C30" s="31">
        <v>5817.18</v>
      </c>
      <c r="D30" s="31">
        <v>6078.90</v>
      </c>
      <c r="E30" s="31">
        <v>6047.21</v>
      </c>
      <c r="F30" s="31">
        <v>5950.15</v>
      </c>
      <c r="G30" s="31">
        <v>6573.15</v>
      </c>
      <c r="H30" s="31">
        <v>6713.71</v>
      </c>
      <c r="I30" s="31">
        <v>6324.88</v>
      </c>
      <c r="J30" s="31">
        <v>6106.53</v>
      </c>
      <c r="K30" s="31">
        <v>5560.62</v>
      </c>
      <c r="L30" s="31">
        <v>7767.94</v>
      </c>
      <c r="M30" s="144">
        <v>8852.2999999999993</v>
      </c>
      <c r="N30" s="44">
        <f t="shared" si="6"/>
        <v>1084.3599999999997</v>
      </c>
      <c r="O30" s="32">
        <f t="shared" si="7"/>
        <v>0.13959428110927741</v>
      </c>
      <c r="P30" s="89">
        <f t="shared" si="8"/>
        <v>3291.6799999999994</v>
      </c>
      <c r="Q30" s="84">
        <f t="shared" si="9"/>
        <v>0.59196276674183812</v>
      </c>
      <c r="R30" s="89">
        <f t="shared" si="10"/>
        <v>2745.7699999999995</v>
      </c>
      <c r="S30" s="86">
        <f t="shared" si="11"/>
        <v>0.44964488834084171</v>
      </c>
    </row>
    <row r="31" spans="2:19" ht="15">
      <c r="B31" s="24" t="s">
        <v>8</v>
      </c>
      <c r="C31" s="36">
        <v>9358.7000000000007</v>
      </c>
      <c r="D31" s="31">
        <v>8940.90</v>
      </c>
      <c r="E31" s="31">
        <v>8807.6200000000008</v>
      </c>
      <c r="F31" s="31">
        <v>8887.6299999999992</v>
      </c>
      <c r="G31" s="31">
        <v>9104</v>
      </c>
      <c r="H31" s="31">
        <v>10431.48</v>
      </c>
      <c r="I31" s="31">
        <v>10310.32</v>
      </c>
      <c r="J31" s="31">
        <v>10545.94</v>
      </c>
      <c r="K31" s="31">
        <v>11248.84</v>
      </c>
      <c r="L31" s="31">
        <v>13644.61</v>
      </c>
      <c r="M31" s="144">
        <v>17373</v>
      </c>
      <c r="N31" s="44">
        <f t="shared" si="6"/>
        <v>3728.3899999999994</v>
      </c>
      <c r="O31" s="32">
        <f t="shared" si="7"/>
        <v>0.27325002326926162</v>
      </c>
      <c r="P31" s="89">
        <f t="shared" si="8"/>
        <v>6124.16</v>
      </c>
      <c r="Q31" s="84">
        <f t="shared" si="9"/>
        <v>0.54442591413870223</v>
      </c>
      <c r="R31" s="89">
        <f t="shared" si="10"/>
        <v>6827.06</v>
      </c>
      <c r="S31" s="86">
        <f t="shared" si="11"/>
        <v>0.64736381963106182</v>
      </c>
    </row>
    <row r="32" spans="2:19" ht="15">
      <c r="B32" s="24" t="s">
        <v>1</v>
      </c>
      <c r="C32" s="31">
        <v>1990.25</v>
      </c>
      <c r="D32" s="31">
        <v>1499.15</v>
      </c>
      <c r="E32" s="31">
        <v>1352.27</v>
      </c>
      <c r="F32" s="31">
        <v>2170.63</v>
      </c>
      <c r="G32" s="31">
        <v>1850.85</v>
      </c>
      <c r="H32" s="31">
        <v>2018.62</v>
      </c>
      <c r="I32" s="31">
        <v>1909.56</v>
      </c>
      <c r="J32" s="31">
        <v>1615.89</v>
      </c>
      <c r="K32" s="31">
        <v>2381.10</v>
      </c>
      <c r="L32" s="31">
        <v>3123.72</v>
      </c>
      <c r="M32" s="144">
        <v>1784.57</v>
      </c>
      <c r="N32" s="44">
        <f t="shared" si="6"/>
        <v>-1339.15</v>
      </c>
      <c r="O32" s="32">
        <f t="shared" si="7"/>
        <v>-0.4287035969933285</v>
      </c>
      <c r="P32" s="89">
        <f t="shared" si="8"/>
        <v>-596.53</v>
      </c>
      <c r="Q32" s="84">
        <f t="shared" si="9"/>
        <v>-0.25052706732182606</v>
      </c>
      <c r="R32" s="89">
        <f t="shared" si="10"/>
        <v>168.67999999999984</v>
      </c>
      <c r="S32" s="86">
        <f t="shared" si="11"/>
        <v>0.10438829375761949</v>
      </c>
    </row>
    <row r="33" spans="2:19" ht="15">
      <c r="B33" s="25" t="s">
        <v>2</v>
      </c>
      <c r="C33" s="34">
        <v>13759.46</v>
      </c>
      <c r="D33" s="34">
        <v>13364.18</v>
      </c>
      <c r="E33" s="34">
        <v>15925.97</v>
      </c>
      <c r="F33" s="34">
        <v>15255.12</v>
      </c>
      <c r="G33" s="34">
        <v>12845.66</v>
      </c>
      <c r="H33" s="34">
        <v>16643.900000000001</v>
      </c>
      <c r="I33" s="34">
        <v>19799.09</v>
      </c>
      <c r="J33" s="34">
        <v>22198.75</v>
      </c>
      <c r="K33" s="34">
        <v>24468.70</v>
      </c>
      <c r="L33" s="34">
        <v>22848.01</v>
      </c>
      <c r="M33" s="145">
        <v>26768.65</v>
      </c>
      <c r="N33" s="44">
        <f t="shared" si="6"/>
        <v>3920.6400000000031</v>
      </c>
      <c r="O33" s="32">
        <f t="shared" si="7"/>
        <v>0.17159656355192432</v>
      </c>
      <c r="P33" s="89">
        <f t="shared" si="8"/>
        <v>2299.9500000000007</v>
      </c>
      <c r="Q33" s="84">
        <f t="shared" si="9"/>
        <v>0.09399559437158489</v>
      </c>
      <c r="R33" s="89">
        <f t="shared" si="10"/>
        <v>4569.9000000000015</v>
      </c>
      <c r="S33" s="86">
        <f t="shared" si="11"/>
        <v>0.20586294273326211</v>
      </c>
    </row>
    <row r="34" spans="2:19" ht="15">
      <c r="B34" s="24" t="s">
        <v>36</v>
      </c>
      <c r="C34" s="36">
        <v>11257.37</v>
      </c>
      <c r="D34" s="36">
        <v>10586.12</v>
      </c>
      <c r="E34" s="36">
        <v>12052.32</v>
      </c>
      <c r="F34" s="36">
        <v>10687.36</v>
      </c>
      <c r="G34" s="36">
        <v>12218.32</v>
      </c>
      <c r="H34" s="36">
        <v>14671.55</v>
      </c>
      <c r="I34" s="36">
        <v>15966.07</v>
      </c>
      <c r="J34" s="36">
        <v>17688.56</v>
      </c>
      <c r="K34" s="36">
        <v>20159.29</v>
      </c>
      <c r="L34" s="36">
        <v>19447.650000000001</v>
      </c>
      <c r="M34" s="147">
        <v>23258.25</v>
      </c>
      <c r="N34" s="44">
        <f t="shared" si="6"/>
        <v>3810.5999999999985</v>
      </c>
      <c r="O34" s="32">
        <f t="shared" si="7"/>
        <v>0.19594141194437364</v>
      </c>
      <c r="P34" s="89">
        <f t="shared" si="8"/>
        <v>3098.9599999999991</v>
      </c>
      <c r="Q34" s="84">
        <f t="shared" si="9"/>
        <v>0.15372366784742919</v>
      </c>
      <c r="R34" s="89">
        <f t="shared" si="10"/>
        <v>5569.6899999999987</v>
      </c>
      <c r="S34" s="86">
        <f t="shared" si="11"/>
        <v>0.31487526401244637</v>
      </c>
    </row>
    <row r="35" spans="2:19" ht="15">
      <c r="B35" s="24" t="s">
        <v>37</v>
      </c>
      <c r="C35" s="36">
        <v>2502.09</v>
      </c>
      <c r="D35" s="36">
        <v>2778.05</v>
      </c>
      <c r="E35" s="36">
        <v>3873.65</v>
      </c>
      <c r="F35" s="36">
        <v>4567.76</v>
      </c>
      <c r="G35" s="36">
        <v>627.34</v>
      </c>
      <c r="H35" s="36">
        <v>1972.35</v>
      </c>
      <c r="I35" s="36">
        <v>3833.02</v>
      </c>
      <c r="J35" s="36">
        <v>4510.1899999999996</v>
      </c>
      <c r="K35" s="36">
        <v>4309.41</v>
      </c>
      <c r="L35" s="36">
        <v>3400.36</v>
      </c>
      <c r="M35" s="147">
        <v>3510.40</v>
      </c>
      <c r="N35" s="44">
        <f t="shared" si="6"/>
        <v>110.03999999999996</v>
      </c>
      <c r="O35" s="32">
        <f t="shared" si="7"/>
        <v>0.032361279393946507</v>
      </c>
      <c r="P35" s="89">
        <f t="shared" si="8"/>
        <v>-799.00999999999976</v>
      </c>
      <c r="Q35" s="84">
        <f t="shared" si="9"/>
        <v>-0.18541053183614453</v>
      </c>
      <c r="R35" s="89">
        <f t="shared" si="10"/>
        <v>-999.78999999999951</v>
      </c>
      <c r="S35" s="86">
        <f t="shared" si="11"/>
        <v>-0.2216735880306594</v>
      </c>
    </row>
    <row r="36" spans="2:19" ht="15">
      <c r="B36" s="26" t="s">
        <v>5</v>
      </c>
      <c r="C36" s="35">
        <v>76979.12</v>
      </c>
      <c r="D36" s="35">
        <v>77687.67</v>
      </c>
      <c r="E36" s="35">
        <v>75380.62</v>
      </c>
      <c r="F36" s="35">
        <v>80104.94</v>
      </c>
      <c r="G36" s="35">
        <v>82646.52</v>
      </c>
      <c r="H36" s="35">
        <v>94956.31</v>
      </c>
      <c r="I36" s="35">
        <v>103403.48</v>
      </c>
      <c r="J36" s="35">
        <v>106024.99</v>
      </c>
      <c r="K36" s="35">
        <v>107116.68</v>
      </c>
      <c r="L36" s="35">
        <v>118804.30</v>
      </c>
      <c r="M36" s="146">
        <v>137900.07999999999</v>
      </c>
      <c r="N36" s="44">
        <f t="shared" si="6"/>
        <v>19095.779999999984</v>
      </c>
      <c r="O36" s="32">
        <f t="shared" si="7"/>
        <v>0.16073307110937884</v>
      </c>
      <c r="P36" s="89">
        <f t="shared" si="8"/>
        <v>30783.399999999994</v>
      </c>
      <c r="Q36" s="84">
        <f t="shared" si="9"/>
        <v>0.28738194649049986</v>
      </c>
      <c r="R36" s="89">
        <f t="shared" si="10"/>
        <v>31875.089999999982</v>
      </c>
      <c r="S36" s="86">
        <f t="shared" si="11"/>
        <v>0.30063751951308815</v>
      </c>
    </row>
    <row r="37" spans="2:19" ht="15">
      <c r="B37" s="25" t="s">
        <v>3</v>
      </c>
      <c r="C37" s="34">
        <v>53805.11</v>
      </c>
      <c r="D37" s="34">
        <v>54005.96</v>
      </c>
      <c r="E37" s="34">
        <v>54076.44</v>
      </c>
      <c r="F37" s="34">
        <v>57179.81</v>
      </c>
      <c r="G37" s="34">
        <v>61778.66</v>
      </c>
      <c r="H37" s="34">
        <v>69514.490000000005</v>
      </c>
      <c r="I37" s="34">
        <v>75328.87</v>
      </c>
      <c r="J37" s="34">
        <v>80957.399999999994</v>
      </c>
      <c r="K37" s="34">
        <v>82086.09</v>
      </c>
      <c r="L37" s="34">
        <v>88800.59</v>
      </c>
      <c r="M37" s="145">
        <v>106208.38</v>
      </c>
      <c r="N37" s="44">
        <f t="shared" si="6"/>
        <v>17407.790000000008</v>
      </c>
      <c r="O37" s="32">
        <f t="shared" si="7"/>
        <v>0.19603236870385676</v>
      </c>
      <c r="P37" s="89">
        <f t="shared" si="8"/>
        <v>24122.290000000008</v>
      </c>
      <c r="Q37" s="84">
        <f t="shared" si="9"/>
        <v>0.29386574509761654</v>
      </c>
      <c r="R37" s="89">
        <f t="shared" si="10"/>
        <v>25250.98000000001</v>
      </c>
      <c r="S37" s="86">
        <f t="shared" si="11"/>
        <v>0.31190453250722006</v>
      </c>
    </row>
    <row r="38" spans="2:19" ht="15">
      <c r="B38" s="24" t="s">
        <v>4</v>
      </c>
      <c r="C38" s="31">
        <v>9924.1200000000008</v>
      </c>
      <c r="D38" s="31">
        <v>16696.169999999998</v>
      </c>
      <c r="E38" s="31">
        <v>12016.11</v>
      </c>
      <c r="F38" s="31">
        <v>8194.1200000000008</v>
      </c>
      <c r="G38" s="31">
        <v>9165.2199999999993</v>
      </c>
      <c r="H38" s="31">
        <v>13938.76</v>
      </c>
      <c r="I38" s="31">
        <v>16157.45</v>
      </c>
      <c r="J38" s="31">
        <v>18891.03</v>
      </c>
      <c r="K38" s="31">
        <v>16542.71</v>
      </c>
      <c r="L38" s="31">
        <v>19341.25</v>
      </c>
      <c r="M38" s="144">
        <v>20780.28</v>
      </c>
      <c r="N38" s="44">
        <f t="shared" si="6"/>
        <v>1439.0299999999988</v>
      </c>
      <c r="O38" s="32">
        <f t="shared" si="7"/>
        <v>0.074402119821624702</v>
      </c>
      <c r="P38" s="89">
        <f t="shared" si="8"/>
        <v>4237.57</v>
      </c>
      <c r="Q38" s="84">
        <f t="shared" si="9"/>
        <v>0.25615935962124703</v>
      </c>
      <c r="R38" s="89">
        <f t="shared" si="10"/>
        <v>1889.25</v>
      </c>
      <c r="S38" s="86">
        <f t="shared" si="11"/>
        <v>0.10000778147088862</v>
      </c>
    </row>
    <row r="39" spans="2:19" ht="15">
      <c r="B39" s="26" t="s">
        <v>6</v>
      </c>
      <c r="C39" s="35">
        <v>63729.23</v>
      </c>
      <c r="D39" s="35">
        <v>70702.13</v>
      </c>
      <c r="E39" s="35">
        <v>66092.55</v>
      </c>
      <c r="F39" s="35">
        <v>65373.93</v>
      </c>
      <c r="G39" s="35">
        <v>70943.88</v>
      </c>
      <c r="H39" s="35">
        <v>83453.25</v>
      </c>
      <c r="I39" s="35">
        <v>91486.32</v>
      </c>
      <c r="J39" s="35">
        <v>99848.43</v>
      </c>
      <c r="K39" s="35">
        <v>98628.80</v>
      </c>
      <c r="L39" s="35">
        <v>108141.84</v>
      </c>
      <c r="M39" s="146">
        <v>126988.66</v>
      </c>
      <c r="N39" s="44">
        <f t="shared" si="6"/>
        <v>18846.820000000007</v>
      </c>
      <c r="O39" s="32">
        <f t="shared" si="7"/>
        <v>0.17427870655797983</v>
      </c>
      <c r="P39" s="89">
        <f t="shared" si="8"/>
        <v>28359.86</v>
      </c>
      <c r="Q39" s="84">
        <f t="shared" si="9"/>
        <v>0.28754136722742252</v>
      </c>
      <c r="R39" s="89">
        <f t="shared" si="10"/>
        <v>27140.23000000001</v>
      </c>
      <c r="S39" s="86">
        <f t="shared" si="11"/>
        <v>0.27181428891771264</v>
      </c>
    </row>
    <row r="40" spans="2:19" ht="15">
      <c r="B40" s="26" t="s">
        <v>7</v>
      </c>
      <c r="C40" s="35">
        <v>13249.89</v>
      </c>
      <c r="D40" s="35">
        <v>6985.53</v>
      </c>
      <c r="E40" s="35">
        <v>9288.07</v>
      </c>
      <c r="F40" s="35">
        <v>14731</v>
      </c>
      <c r="G40" s="35">
        <v>11702.64</v>
      </c>
      <c r="H40" s="35">
        <v>11503.06</v>
      </c>
      <c r="I40" s="35">
        <v>11917.16</v>
      </c>
      <c r="J40" s="35">
        <v>6176.57</v>
      </c>
      <c r="K40" s="35">
        <v>8487.89</v>
      </c>
      <c r="L40" s="35">
        <v>10662.46</v>
      </c>
      <c r="M40" s="146">
        <v>10911.42</v>
      </c>
      <c r="N40" s="44">
        <f t="shared" si="6"/>
        <v>248.96000000000095</v>
      </c>
      <c r="O40" s="32">
        <f t="shared" si="7"/>
        <v>0.023349208344040751</v>
      </c>
      <c r="P40" s="89">
        <f t="shared" si="8"/>
        <v>2423.5300000000007</v>
      </c>
      <c r="Q40" s="84">
        <f t="shared" si="9"/>
        <v>0.28552796984880824</v>
      </c>
      <c r="R40" s="89">
        <f t="shared" si="10"/>
        <v>4734.8500000000004</v>
      </c>
      <c r="S40" s="86">
        <f t="shared" si="11"/>
        <v>0.76658242357813489</v>
      </c>
    </row>
    <row r="41" spans="2:19" ht="17.25">
      <c r="B41" s="26" t="s">
        <v>42</v>
      </c>
      <c r="C41" s="35">
        <v>18682.25</v>
      </c>
      <c r="D41" s="35">
        <v>19404.810000000005</v>
      </c>
      <c r="E41" s="35">
        <v>16068.540000000008</v>
      </c>
      <c r="F41" s="35">
        <v>16186.739999999991</v>
      </c>
      <c r="G41" s="35">
        <v>18392.869999999995</v>
      </c>
      <c r="H41" s="35">
        <v>21454.069999999992</v>
      </c>
      <c r="I41" s="35">
        <v>22332.22</v>
      </c>
      <c r="J41" s="35">
        <v>18942.73000000001</v>
      </c>
      <c r="K41" s="35">
        <v>18340.049999999988</v>
      </c>
      <c r="L41" s="35">
        <v>23479.690000000002</v>
      </c>
      <c r="M41" s="146">
        <v>26396.75</v>
      </c>
      <c r="N41" s="44">
        <f t="shared" si="6"/>
        <v>2917.0599999999977</v>
      </c>
      <c r="O41" s="32">
        <f t="shared" si="7"/>
        <v>0.12423758576028887</v>
      </c>
      <c r="P41" s="89">
        <f t="shared" si="8"/>
        <v>8056.7000000000116</v>
      </c>
      <c r="Q41" s="84">
        <f t="shared" si="9"/>
        <v>0.43929542176820768</v>
      </c>
      <c r="R41" s="89">
        <f t="shared" si="10"/>
        <v>7454.0199999999895</v>
      </c>
      <c r="S41" s="86">
        <f t="shared" si="11"/>
        <v>0.39350294281763953</v>
      </c>
    </row>
    <row r="42" spans="2:19" ht="15">
      <c r="B42" s="26" t="s">
        <v>28</v>
      </c>
      <c r="C42" s="87">
        <v>8106.22</v>
      </c>
      <c r="D42" s="87">
        <v>4147.46</v>
      </c>
      <c r="E42" s="87">
        <v>3449.55</v>
      </c>
      <c r="F42" s="87">
        <v>3621.84</v>
      </c>
      <c r="G42" s="87">
        <v>3508.94</v>
      </c>
      <c r="H42" s="87">
        <v>3490.71</v>
      </c>
      <c r="I42" s="87">
        <v>3514.94</v>
      </c>
      <c r="J42" s="87">
        <v>3378.93</v>
      </c>
      <c r="K42" s="87">
        <v>6302.32</v>
      </c>
      <c r="L42" s="87">
        <v>3134.45</v>
      </c>
      <c r="M42" s="148">
        <v>2977.88</v>
      </c>
      <c r="N42" s="44">
        <f t="shared" si="6"/>
        <v>-156.56999999999971</v>
      </c>
      <c r="O42" s="32">
        <f t="shared" si="7"/>
        <v>-0.049951347126290013</v>
      </c>
      <c r="P42" s="89">
        <f t="shared" si="8"/>
        <v>-3324.4399999999996</v>
      </c>
      <c r="Q42" s="84">
        <f t="shared" si="9"/>
        <v>-0.52749463689561937</v>
      </c>
      <c r="R42" s="89">
        <f t="shared" si="10"/>
        <v>-401.04999999999973</v>
      </c>
      <c r="S42" s="86">
        <f t="shared" si="11"/>
        <v>-0.11869142006493172</v>
      </c>
    </row>
    <row r="43" spans="2:19" ht="17.25">
      <c r="B43" s="26" t="s">
        <v>44</v>
      </c>
      <c r="C43" s="35">
        <v>10576.029999999999</v>
      </c>
      <c r="D43" s="35">
        <v>15257.350000000006</v>
      </c>
      <c r="E43" s="35">
        <v>12618.990000000009</v>
      </c>
      <c r="F43" s="35">
        <v>12564.899999999991</v>
      </c>
      <c r="G43" s="35">
        <v>14883.929999999995</v>
      </c>
      <c r="H43" s="35">
        <v>17963.359999999993</v>
      </c>
      <c r="I43" s="35">
        <v>18817.280000000002</v>
      </c>
      <c r="J43" s="35">
        <v>15563.80000000001</v>
      </c>
      <c r="K43" s="35">
        <v>12037.729999999989</v>
      </c>
      <c r="L43" s="35">
        <v>20345.240000000002</v>
      </c>
      <c r="M43" s="146">
        <v>23418.87</v>
      </c>
      <c r="N43" s="44">
        <f t="shared" si="6"/>
        <v>3073.6299999999974</v>
      </c>
      <c r="O43" s="32">
        <f t="shared" si="7"/>
        <v>0.15107366637110187</v>
      </c>
      <c r="P43" s="89">
        <f t="shared" si="8"/>
        <v>11381.14000000001</v>
      </c>
      <c r="Q43" s="84">
        <f t="shared" si="9"/>
        <v>0.94545566315244001</v>
      </c>
      <c r="R43" s="89">
        <f t="shared" si="10"/>
        <v>7855.0699999999888</v>
      </c>
      <c r="S43" s="86">
        <f t="shared" si="11"/>
        <v>0.50470129402844965</v>
      </c>
    </row>
    <row r="44" spans="2:19" ht="17.25">
      <c r="B44" s="26" t="s">
        <v>45</v>
      </c>
      <c r="C44" s="35">
        <v>63220.240000000005</v>
      </c>
      <c r="D44" s="35">
        <v>64323.80</v>
      </c>
      <c r="E44" s="35">
        <v>59444.93</v>
      </c>
      <c r="F44" s="35">
        <v>64849.819999999992</v>
      </c>
      <c r="G44" s="35">
        <v>69804.06</v>
      </c>
      <c r="H44" s="35">
        <v>78315.62999999999</v>
      </c>
      <c r="I44" s="35">
        <v>83604.579999999987</v>
      </c>
      <c r="J44" s="35">
        <v>83827.460000000006</v>
      </c>
      <c r="K44" s="35">
        <v>82647.95</v>
      </c>
      <c r="L44" s="35">
        <v>95956.35</v>
      </c>
      <c r="M44" s="146">
        <v>111131.45000000001</v>
      </c>
      <c r="N44" s="44">
        <f t="shared" si="6"/>
        <v>15175.100000000006</v>
      </c>
      <c r="O44" s="32">
        <f t="shared" si="7"/>
        <v>0.15814586528145358</v>
      </c>
      <c r="P44" s="89">
        <f t="shared" si="8"/>
        <v>28483.500000000015</v>
      </c>
      <c r="Q44" s="84">
        <f t="shared" si="9"/>
        <v>0.34463649733598967</v>
      </c>
      <c r="R44" s="89">
        <f t="shared" si="10"/>
        <v>27303.990000000005</v>
      </c>
      <c r="S44" s="86">
        <f t="shared" si="11"/>
        <v>0.32571653727788008</v>
      </c>
    </row>
    <row r="45" spans="2:19" ht="18" thickBot="1">
      <c r="B45" s="27" t="s">
        <v>46</v>
      </c>
      <c r="C45" s="37">
        <v>7422.0300000000007</v>
      </c>
      <c r="D45" s="37">
        <v>13918.12</v>
      </c>
      <c r="E45" s="37">
        <v>8142.4600000000009</v>
      </c>
      <c r="F45" s="37">
        <v>3626.3600000000006</v>
      </c>
      <c r="G45" s="37">
        <v>8537.8799999999992</v>
      </c>
      <c r="H45" s="37">
        <v>11966.41</v>
      </c>
      <c r="I45" s="37">
        <v>12324.43</v>
      </c>
      <c r="J45" s="37">
        <v>14380.84</v>
      </c>
      <c r="K45" s="37">
        <v>12233.30</v>
      </c>
      <c r="L45" s="37">
        <v>15940.89</v>
      </c>
      <c r="M45" s="149">
        <v>17269.879999999997</v>
      </c>
      <c r="N45" s="45">
        <f t="shared" si="6"/>
        <v>1328.989999999998</v>
      </c>
      <c r="O45" s="38">
        <f t="shared" si="7"/>
        <v>0.083369874580402792</v>
      </c>
      <c r="P45" s="90">
        <f t="shared" si="8"/>
        <v>5036.5799999999981</v>
      </c>
      <c r="Q45" s="85">
        <f t="shared" si="9"/>
        <v>0.41171065861214862</v>
      </c>
      <c r="R45" s="90">
        <f t="shared" si="10"/>
        <v>2889.0399999999972</v>
      </c>
      <c r="S45" s="39">
        <f t="shared" si="11"/>
        <v>0.20089507984234567</v>
      </c>
    </row>
    <row r="46" spans="2:19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3"/>
      <c r="O46" s="14"/>
      <c r="P46" s="14"/>
      <c r="Q46" s="14"/>
      <c r="R46" s="14"/>
      <c r="S46" s="14"/>
    </row>
    <row r="47" spans="2:19" ht="15">
      <c r="B47" s="18" t="s">
        <v>43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3"/>
      <c r="O47" s="14"/>
      <c r="P47" s="14"/>
      <c r="Q47" s="14"/>
      <c r="R47" s="14"/>
      <c r="S47" s="14"/>
    </row>
    <row r="48" spans="2:19" ht="15">
      <c r="B48" s="19" t="s">
        <v>50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4"/>
      <c r="P48" s="4"/>
      <c r="Q48" s="4"/>
      <c r="R48" s="4"/>
      <c r="S48" s="4"/>
    </row>
    <row r="49" spans="2:19" ht="15">
      <c r="B49" s="19" t="s">
        <v>47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4"/>
      <c r="P49" s="4"/>
      <c r="Q49" s="4"/>
      <c r="R49" s="4"/>
      <c r="S49" s="4"/>
    </row>
    <row r="50" spans="2:19" ht="15">
      <c r="B50" s="19" t="s">
        <v>48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4"/>
      <c r="P50" s="4"/>
      <c r="Q50" s="4"/>
      <c r="R50" s="4"/>
      <c r="S50" s="4"/>
    </row>
    <row r="51" ht="15.75" thickBot="1"/>
    <row r="52" spans="2:19" ht="16.5" thickBot="1">
      <c r="B52" s="166" t="s">
        <v>35</v>
      </c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8"/>
    </row>
    <row r="53" spans="2:19" ht="15.75" thickBot="1">
      <c r="B53" s="40" t="s">
        <v>18</v>
      </c>
      <c r="C53" s="46" t="s">
        <v>109</v>
      </c>
      <c r="D53" s="46" t="s">
        <v>110</v>
      </c>
      <c r="E53" s="46" t="s">
        <v>111</v>
      </c>
      <c r="F53" s="46" t="s">
        <v>112</v>
      </c>
      <c r="G53" s="46" t="s">
        <v>113</v>
      </c>
      <c r="H53" s="46" t="s">
        <v>114</v>
      </c>
      <c r="I53" s="46" t="s">
        <v>115</v>
      </c>
      <c r="J53" s="46" t="s">
        <v>116</v>
      </c>
      <c r="K53" s="46" t="s">
        <v>117</v>
      </c>
      <c r="L53" s="46" t="s">
        <v>118</v>
      </c>
      <c r="M53" s="46" t="s">
        <v>119</v>
      </c>
      <c r="N53" s="46" t="s">
        <v>80</v>
      </c>
      <c r="O53" s="47" t="s">
        <v>81</v>
      </c>
      <c r="P53" s="47" t="s">
        <v>82</v>
      </c>
      <c r="Q53" s="47" t="s">
        <v>83</v>
      </c>
      <c r="R53" s="47" t="s">
        <v>84</v>
      </c>
      <c r="S53" s="106" t="s">
        <v>85</v>
      </c>
    </row>
    <row r="54" spans="2:19" ht="15">
      <c r="B54" s="136" t="s">
        <v>0</v>
      </c>
      <c r="C54" s="107">
        <v>15867.39</v>
      </c>
      <c r="D54" s="107">
        <v>16110.92</v>
      </c>
      <c r="E54" s="107">
        <v>14634.48</v>
      </c>
      <c r="F54" s="107">
        <v>16935.189999999999</v>
      </c>
      <c r="G54" s="107">
        <v>18689.740000000002</v>
      </c>
      <c r="H54" s="107">
        <v>20475</v>
      </c>
      <c r="I54" s="107">
        <v>22197.46</v>
      </c>
      <c r="J54" s="107">
        <v>22702.48</v>
      </c>
      <c r="K54" s="107">
        <v>22148.74</v>
      </c>
      <c r="L54" s="28">
        <v>24602.47</v>
      </c>
      <c r="M54" s="108">
        <v>28594.12</v>
      </c>
      <c r="N54" s="109">
        <f>M54-L54</f>
        <v>3991.6499999999978</v>
      </c>
      <c r="O54" s="110">
        <f>M54/L54-1</f>
        <v>0.16224590457787369</v>
      </c>
      <c r="P54" s="111">
        <f>M54-K54</f>
        <v>6445.3799999999974</v>
      </c>
      <c r="Q54" s="112">
        <f>M54/K54-1</f>
        <v>0.2910043641308715</v>
      </c>
      <c r="R54" s="111">
        <f>M54-J54</f>
        <v>5891.6399999999994</v>
      </c>
      <c r="S54" s="113">
        <f>M54/J54-1</f>
        <v>0.25951526000683622</v>
      </c>
    </row>
    <row r="55" spans="2:19" ht="15">
      <c r="B55" s="137" t="s">
        <v>38</v>
      </c>
      <c r="C55" s="114">
        <v>4097.78</v>
      </c>
      <c r="D55" s="114">
        <v>4023.94</v>
      </c>
      <c r="E55" s="114">
        <v>3981.14</v>
      </c>
      <c r="F55" s="114">
        <v>4483.3999999999996</v>
      </c>
      <c r="G55" s="114">
        <v>4840.7299999999996</v>
      </c>
      <c r="H55" s="114">
        <v>5495.51</v>
      </c>
      <c r="I55" s="114">
        <v>6566.90</v>
      </c>
      <c r="J55" s="114">
        <v>6821.06</v>
      </c>
      <c r="K55" s="114">
        <v>5004.6000000000004</v>
      </c>
      <c r="L55" s="31">
        <v>5041.22</v>
      </c>
      <c r="M55" s="115">
        <v>6392.33</v>
      </c>
      <c r="N55" s="116">
        <f t="shared" si="12" ref="N55:N73">M55-L55</f>
        <v>1351.1099999999997</v>
      </c>
      <c r="O55" s="117">
        <f t="shared" si="13" ref="O55:O73">M55/L55-1</f>
        <v>0.26801250490952588</v>
      </c>
      <c r="P55" s="118">
        <f t="shared" si="14" ref="P55:P73">M55-K55</f>
        <v>1387.7299999999996</v>
      </c>
      <c r="Q55" s="119">
        <f t="shared" si="15" ref="Q55:Q73">M55/K55-1</f>
        <v>0.27729089237901117</v>
      </c>
      <c r="R55" s="118">
        <f t="shared" si="16" ref="R55:R73">M55-J55</f>
        <v>-428.73000000000047</v>
      </c>
      <c r="S55" s="120">
        <f t="shared" si="17" ref="S55:S73">M55/J55-1</f>
        <v>-0.062853867287489096</v>
      </c>
    </row>
    <row r="56" spans="2:19" ht="15">
      <c r="B56" s="137" t="s">
        <v>39</v>
      </c>
      <c r="C56" s="114">
        <v>4283.46</v>
      </c>
      <c r="D56" s="114">
        <v>3699.35</v>
      </c>
      <c r="E56" s="114">
        <v>3222.58</v>
      </c>
      <c r="F56" s="114">
        <v>3691.75</v>
      </c>
      <c r="G56" s="114">
        <v>3896.96</v>
      </c>
      <c r="H56" s="114">
        <v>4033.12</v>
      </c>
      <c r="I56" s="114">
        <v>4627.78</v>
      </c>
      <c r="J56" s="114">
        <v>4039.89</v>
      </c>
      <c r="K56" s="114">
        <v>4973.37</v>
      </c>
      <c r="L56" s="31">
        <v>4780.8100000000004</v>
      </c>
      <c r="M56" s="115">
        <v>5945.68</v>
      </c>
      <c r="N56" s="116">
        <f t="shared" si="12"/>
        <v>1164.8699999999999</v>
      </c>
      <c r="O56" s="117">
        <f t="shared" si="13"/>
        <v>0.24365536384001873</v>
      </c>
      <c r="P56" s="118">
        <f t="shared" si="14"/>
        <v>972.3100000000004</v>
      </c>
      <c r="Q56" s="119">
        <f t="shared" si="15"/>
        <v>0.19550325031115734</v>
      </c>
      <c r="R56" s="118">
        <f t="shared" si="16"/>
        <v>1905.7900000000004</v>
      </c>
      <c r="S56" s="120">
        <f t="shared" si="17"/>
        <v>0.47174304250858334</v>
      </c>
    </row>
    <row r="57" spans="2:19" ht="15">
      <c r="B57" s="137" t="s">
        <v>40</v>
      </c>
      <c r="C57" s="114">
        <v>7479.33</v>
      </c>
      <c r="D57" s="114">
        <v>8373.4599999999991</v>
      </c>
      <c r="E57" s="114">
        <v>7422.64</v>
      </c>
      <c r="F57" s="114">
        <v>8751.5499999999993</v>
      </c>
      <c r="G57" s="114">
        <v>9934.4599999999991</v>
      </c>
      <c r="H57" s="114">
        <v>10917.25</v>
      </c>
      <c r="I57" s="114">
        <v>10973.19</v>
      </c>
      <c r="J57" s="114">
        <v>11598.13</v>
      </c>
      <c r="K57" s="114">
        <v>11891.42</v>
      </c>
      <c r="L57" s="31">
        <v>14553.15</v>
      </c>
      <c r="M57" s="115">
        <v>16110.87</v>
      </c>
      <c r="N57" s="116">
        <f t="shared" si="12"/>
        <v>1557.7200000000012</v>
      </c>
      <c r="O57" s="117">
        <f t="shared" si="13"/>
        <v>0.10703662093773514</v>
      </c>
      <c r="P57" s="118">
        <f t="shared" si="14"/>
        <v>4219.4500000000007</v>
      </c>
      <c r="Q57" s="119">
        <f t="shared" si="15"/>
        <v>0.3548314667213841</v>
      </c>
      <c r="R57" s="118">
        <f t="shared" si="16"/>
        <v>4512.7400000000016</v>
      </c>
      <c r="S57" s="120">
        <f t="shared" si="17"/>
        <v>0.38909203466420905</v>
      </c>
    </row>
    <row r="58" spans="2:19" ht="15">
      <c r="B58" s="137" t="s">
        <v>41</v>
      </c>
      <c r="C58" s="114">
        <v>6.81</v>
      </c>
      <c r="D58" s="114">
        <v>14.17</v>
      </c>
      <c r="E58" s="114">
        <v>8.1199999999999992</v>
      </c>
      <c r="F58" s="114">
        <v>8.49</v>
      </c>
      <c r="G58" s="114">
        <v>17.59</v>
      </c>
      <c r="H58" s="114">
        <v>29.12</v>
      </c>
      <c r="I58" s="114">
        <v>29.59</v>
      </c>
      <c r="J58" s="114">
        <v>243.40</v>
      </c>
      <c r="K58" s="114">
        <v>279.35000000000002</v>
      </c>
      <c r="L58" s="31">
        <v>227.28</v>
      </c>
      <c r="M58" s="115">
        <v>145.25</v>
      </c>
      <c r="N58" s="116">
        <f t="shared" si="12"/>
        <v>-82.03</v>
      </c>
      <c r="O58" s="117">
        <f t="shared" si="13"/>
        <v>-0.36092045054558253</v>
      </c>
      <c r="P58" s="118">
        <f t="shared" si="14"/>
        <v>-134.10000000000002</v>
      </c>
      <c r="Q58" s="119">
        <f t="shared" si="15"/>
        <v>-0.480042956864149</v>
      </c>
      <c r="R58" s="118">
        <f t="shared" si="16"/>
        <v>-98.15</v>
      </c>
      <c r="S58" s="120">
        <f t="shared" si="17"/>
        <v>-0.40324568611339362</v>
      </c>
    </row>
    <row r="59" spans="2:19" ht="15">
      <c r="B59" s="137" t="s">
        <v>8</v>
      </c>
      <c r="C59" s="114">
        <v>1446.94</v>
      </c>
      <c r="D59" s="114">
        <v>1396.46</v>
      </c>
      <c r="E59" s="114">
        <v>1359.28</v>
      </c>
      <c r="F59" s="114">
        <v>1369.16</v>
      </c>
      <c r="G59" s="114">
        <v>1055.6500000000001</v>
      </c>
      <c r="H59" s="114">
        <v>1304.20</v>
      </c>
      <c r="I59" s="114">
        <v>1734.58</v>
      </c>
      <c r="J59" s="114">
        <v>2046.40</v>
      </c>
      <c r="K59" s="114">
        <v>2537.91</v>
      </c>
      <c r="L59" s="31">
        <v>2657.52</v>
      </c>
      <c r="M59" s="115">
        <v>3701.96</v>
      </c>
      <c r="N59" s="116">
        <f t="shared" si="12"/>
        <v>1044.44</v>
      </c>
      <c r="O59" s="117">
        <f t="shared" si="13"/>
        <v>0.39301303470905213</v>
      </c>
      <c r="P59" s="118">
        <f t="shared" si="14"/>
        <v>1164.0500000000002</v>
      </c>
      <c r="Q59" s="119">
        <f t="shared" si="15"/>
        <v>0.45866480686864408</v>
      </c>
      <c r="R59" s="118">
        <f t="shared" si="16"/>
        <v>1655.56</v>
      </c>
      <c r="S59" s="120">
        <f t="shared" si="17"/>
        <v>0.80901094605160284</v>
      </c>
    </row>
    <row r="60" spans="2:19" ht="15">
      <c r="B60" s="137" t="s">
        <v>1</v>
      </c>
      <c r="C60" s="121">
        <v>138.11000000000001</v>
      </c>
      <c r="D60" s="121">
        <v>93.10</v>
      </c>
      <c r="E60" s="121">
        <v>137.88999999999999</v>
      </c>
      <c r="F60" s="121">
        <v>191.49</v>
      </c>
      <c r="G60" s="121">
        <v>108.51</v>
      </c>
      <c r="H60" s="121">
        <v>107.61</v>
      </c>
      <c r="I60" s="121">
        <v>227.94</v>
      </c>
      <c r="J60" s="121">
        <v>90.78</v>
      </c>
      <c r="K60" s="121">
        <v>137.16</v>
      </c>
      <c r="L60" s="31">
        <v>263.74</v>
      </c>
      <c r="M60" s="122">
        <v>132.84</v>
      </c>
      <c r="N60" s="116">
        <f t="shared" si="12"/>
        <v>-130.90</v>
      </c>
      <c r="O60" s="117">
        <f t="shared" si="13"/>
        <v>-0.49632213543641468</v>
      </c>
      <c r="P60" s="118">
        <f t="shared" si="14"/>
        <v>-4.3199999999999932</v>
      </c>
      <c r="Q60" s="119">
        <f t="shared" si="15"/>
        <v>-0.031496062992125928</v>
      </c>
      <c r="R60" s="118">
        <f t="shared" si="16"/>
        <v>42.06</v>
      </c>
      <c r="S60" s="120">
        <f t="shared" si="17"/>
        <v>0.46331791143423673</v>
      </c>
    </row>
    <row r="61" spans="2:19" ht="15">
      <c r="B61" s="138" t="s">
        <v>2</v>
      </c>
      <c r="C61" s="121">
        <v>38787.949999999997</v>
      </c>
      <c r="D61" s="121">
        <v>27751.53</v>
      </c>
      <c r="E61" s="121">
        <v>35218.79</v>
      </c>
      <c r="F61" s="121">
        <v>38864.64</v>
      </c>
      <c r="G61" s="121">
        <v>37058.94</v>
      </c>
      <c r="H61" s="121">
        <v>45365.52</v>
      </c>
      <c r="I61" s="121">
        <v>55321.70</v>
      </c>
      <c r="J61" s="121">
        <v>61566.34</v>
      </c>
      <c r="K61" s="121">
        <v>71652.81</v>
      </c>
      <c r="L61" s="34">
        <v>64736.56</v>
      </c>
      <c r="M61" s="122">
        <v>81515.27</v>
      </c>
      <c r="N61" s="116">
        <f t="shared" si="12"/>
        <v>16778.710000000006</v>
      </c>
      <c r="O61" s="117">
        <f t="shared" si="13"/>
        <v>0.25918445465746109</v>
      </c>
      <c r="P61" s="118">
        <f t="shared" si="14"/>
        <v>9862.4600000000064</v>
      </c>
      <c r="Q61" s="119">
        <f t="shared" si="15"/>
        <v>0.137642333915446</v>
      </c>
      <c r="R61" s="118">
        <f t="shared" si="16"/>
        <v>19948.930000000008</v>
      </c>
      <c r="S61" s="120">
        <f t="shared" si="17"/>
        <v>0.32402332183462601</v>
      </c>
    </row>
    <row r="62" spans="2:19" ht="15">
      <c r="B62" s="137" t="s">
        <v>36</v>
      </c>
      <c r="C62" s="121">
        <v>37910.480000000003</v>
      </c>
      <c r="D62" s="121">
        <v>26796.97</v>
      </c>
      <c r="E62" s="121">
        <v>33583.83</v>
      </c>
      <c r="F62" s="121">
        <v>34232.82</v>
      </c>
      <c r="G62" s="121">
        <v>36242.129999999997</v>
      </c>
      <c r="H62" s="121">
        <v>44206.10</v>
      </c>
      <c r="I62" s="121">
        <v>52243.71</v>
      </c>
      <c r="J62" s="121">
        <v>58994.54</v>
      </c>
      <c r="K62" s="121">
        <v>68865.88</v>
      </c>
      <c r="L62" s="36">
        <v>62823.33</v>
      </c>
      <c r="M62" s="122">
        <v>79142</v>
      </c>
      <c r="N62" s="116">
        <f t="shared" si="12"/>
        <v>16318.669999999998</v>
      </c>
      <c r="O62" s="117">
        <f t="shared" si="13"/>
        <v>0.25975493498991531</v>
      </c>
      <c r="P62" s="118">
        <f t="shared" si="14"/>
        <v>10276.119999999995</v>
      </c>
      <c r="Q62" s="119">
        <f t="shared" si="15"/>
        <v>0.14921932312489128</v>
      </c>
      <c r="R62" s="118">
        <f t="shared" si="16"/>
        <v>20147.46</v>
      </c>
      <c r="S62" s="120">
        <f t="shared" si="17"/>
        <v>0.34151397739519629</v>
      </c>
    </row>
    <row r="63" spans="2:19" ht="15">
      <c r="B63" s="137" t="s">
        <v>37</v>
      </c>
      <c r="C63" s="121">
        <v>877.47</v>
      </c>
      <c r="D63" s="121">
        <v>954.55</v>
      </c>
      <c r="E63" s="121">
        <v>1634.96</v>
      </c>
      <c r="F63" s="121">
        <v>4631.82</v>
      </c>
      <c r="G63" s="121">
        <v>816.80</v>
      </c>
      <c r="H63" s="121">
        <v>1159.42</v>
      </c>
      <c r="I63" s="121">
        <v>3077.99</v>
      </c>
      <c r="J63" s="121">
        <v>2571.8000000000002</v>
      </c>
      <c r="K63" s="121">
        <v>2786.93</v>
      </c>
      <c r="L63" s="36">
        <v>1913.23</v>
      </c>
      <c r="M63" s="122">
        <v>2373.2800000000002</v>
      </c>
      <c r="N63" s="116">
        <f t="shared" si="12"/>
        <v>460.05000000000018</v>
      </c>
      <c r="O63" s="117">
        <f t="shared" si="13"/>
        <v>0.2404572372375513</v>
      </c>
      <c r="P63" s="118">
        <f t="shared" si="14"/>
        <v>-413.64999999999964</v>
      </c>
      <c r="Q63" s="119">
        <f t="shared" si="15"/>
        <v>-0.1484249694107852</v>
      </c>
      <c r="R63" s="118">
        <f t="shared" si="16"/>
        <v>-198.51999999999998</v>
      </c>
      <c r="S63" s="120">
        <f t="shared" si="17"/>
        <v>-0.07719107240065326</v>
      </c>
    </row>
    <row r="64" spans="2:19" ht="15">
      <c r="B64" s="139" t="s">
        <v>5</v>
      </c>
      <c r="C64" s="123">
        <v>56240.39</v>
      </c>
      <c r="D64" s="123">
        <v>45350.37</v>
      </c>
      <c r="E64" s="123">
        <v>51350.45</v>
      </c>
      <c r="F64" s="123">
        <v>57359.80</v>
      </c>
      <c r="G64" s="123">
        <v>56912.83</v>
      </c>
      <c r="H64" s="123">
        <v>67252.34</v>
      </c>
      <c r="I64" s="123">
        <v>79481.69</v>
      </c>
      <c r="J64" s="123">
        <v>86405.99</v>
      </c>
      <c r="K64" s="123">
        <v>96476.62</v>
      </c>
      <c r="L64" s="35">
        <v>92260.29</v>
      </c>
      <c r="M64" s="124">
        <v>113944.20</v>
      </c>
      <c r="N64" s="116">
        <f t="shared" si="12"/>
        <v>21683.910000000003</v>
      </c>
      <c r="O64" s="117">
        <f t="shared" si="13"/>
        <v>0.23502971863626265</v>
      </c>
      <c r="P64" s="118">
        <f t="shared" si="14"/>
        <v>17467.580000000002</v>
      </c>
      <c r="Q64" s="119">
        <f t="shared" si="15"/>
        <v>0.18105505769169783</v>
      </c>
      <c r="R64" s="118">
        <f t="shared" si="16"/>
        <v>27538.209999999992</v>
      </c>
      <c r="S64" s="120">
        <f t="shared" si="17"/>
        <v>0.31870718685128185</v>
      </c>
    </row>
    <row r="65" spans="2:19" ht="15">
      <c r="B65" s="138" t="s">
        <v>3</v>
      </c>
      <c r="C65" s="121">
        <v>39017.949999999997</v>
      </c>
      <c r="D65" s="121">
        <v>39851.33</v>
      </c>
      <c r="E65" s="121">
        <v>46072.31</v>
      </c>
      <c r="F65" s="121">
        <v>45867.12</v>
      </c>
      <c r="G65" s="121">
        <v>49803.40</v>
      </c>
      <c r="H65" s="121">
        <v>58736.37</v>
      </c>
      <c r="I65" s="121">
        <v>67251.06</v>
      </c>
      <c r="J65" s="121">
        <v>78373.48</v>
      </c>
      <c r="K65" s="121">
        <v>85299.89</v>
      </c>
      <c r="L65" s="34">
        <v>78280.25</v>
      </c>
      <c r="M65" s="122">
        <v>104885.06</v>
      </c>
      <c r="N65" s="116">
        <f t="shared" si="12"/>
        <v>26604.809999999998</v>
      </c>
      <c r="O65" s="117">
        <f t="shared" si="13"/>
        <v>0.3398661859153489</v>
      </c>
      <c r="P65" s="118">
        <f t="shared" si="14"/>
        <v>19585.169999999998</v>
      </c>
      <c r="Q65" s="119">
        <f t="shared" si="15"/>
        <v>0.22960369585470741</v>
      </c>
      <c r="R65" s="118">
        <f t="shared" si="16"/>
        <v>26511.58</v>
      </c>
      <c r="S65" s="120">
        <f t="shared" si="17"/>
        <v>0.33827233395786438</v>
      </c>
    </row>
    <row r="66" spans="2:19" ht="15">
      <c r="B66" s="138" t="s">
        <v>4</v>
      </c>
      <c r="C66" s="121">
        <v>3420.28</v>
      </c>
      <c r="D66" s="121">
        <v>2942.28</v>
      </c>
      <c r="E66" s="121">
        <v>4450.68</v>
      </c>
      <c r="F66" s="121">
        <v>2369.13</v>
      </c>
      <c r="G66" s="121">
        <v>2416.8200000000002</v>
      </c>
      <c r="H66" s="121">
        <v>3533.67</v>
      </c>
      <c r="I66" s="121">
        <v>5703.13</v>
      </c>
      <c r="J66" s="121">
        <v>5335.71</v>
      </c>
      <c r="K66" s="121">
        <v>6159.07</v>
      </c>
      <c r="L66" s="31">
        <v>5677.69</v>
      </c>
      <c r="M66" s="122">
        <v>8520.1200000000008</v>
      </c>
      <c r="N66" s="116">
        <f t="shared" si="12"/>
        <v>2842.4300000000012</v>
      </c>
      <c r="O66" s="117">
        <f t="shared" si="13"/>
        <v>0.50063141876361716</v>
      </c>
      <c r="P66" s="118">
        <f t="shared" si="14"/>
        <v>2361.0500000000011</v>
      </c>
      <c r="Q66" s="119">
        <f t="shared" si="15"/>
        <v>0.38334521283245704</v>
      </c>
      <c r="R66" s="118">
        <f t="shared" si="16"/>
        <v>3184.4100000000008</v>
      </c>
      <c r="S66" s="120">
        <f t="shared" si="17"/>
        <v>0.59681092113327017</v>
      </c>
    </row>
    <row r="67" spans="2:19" ht="15">
      <c r="B67" s="140" t="s">
        <v>6</v>
      </c>
      <c r="C67" s="123">
        <v>42438.23</v>
      </c>
      <c r="D67" s="123">
        <v>42793.60</v>
      </c>
      <c r="E67" s="123">
        <v>50522.98</v>
      </c>
      <c r="F67" s="123">
        <v>48236.25</v>
      </c>
      <c r="G67" s="123">
        <v>52220.22</v>
      </c>
      <c r="H67" s="123">
        <v>62270.04</v>
      </c>
      <c r="I67" s="123">
        <v>72954.20</v>
      </c>
      <c r="J67" s="123">
        <v>83709.19</v>
      </c>
      <c r="K67" s="123">
        <v>91458.96</v>
      </c>
      <c r="L67" s="35">
        <v>83957.94</v>
      </c>
      <c r="M67" s="124">
        <v>113405.18</v>
      </c>
      <c r="N67" s="116">
        <f t="shared" si="12"/>
        <v>29447.239999999991</v>
      </c>
      <c r="O67" s="117">
        <f t="shared" si="13"/>
        <v>0.350738000479764</v>
      </c>
      <c r="P67" s="118">
        <f t="shared" si="14"/>
        <v>21946.219999999987</v>
      </c>
      <c r="Q67" s="119">
        <f t="shared" si="15"/>
        <v>0.23995702553363807</v>
      </c>
      <c r="R67" s="118">
        <f t="shared" si="16"/>
        <v>29695.989999999991</v>
      </c>
      <c r="S67" s="120">
        <f t="shared" si="17"/>
        <v>0.35475184982676322</v>
      </c>
    </row>
    <row r="68" spans="2:19" ht="15">
      <c r="B68" s="140" t="s">
        <v>7</v>
      </c>
      <c r="C68" s="123">
        <v>13802.16</v>
      </c>
      <c r="D68" s="123">
        <v>2556.77</v>
      </c>
      <c r="E68" s="123">
        <v>827.46</v>
      </c>
      <c r="F68" s="123">
        <v>9123.5499999999993</v>
      </c>
      <c r="G68" s="123">
        <v>4692.62</v>
      </c>
      <c r="H68" s="123">
        <v>4982.30</v>
      </c>
      <c r="I68" s="123">
        <v>6527.49</v>
      </c>
      <c r="J68" s="123">
        <v>2696.81</v>
      </c>
      <c r="K68" s="123">
        <v>5017.66</v>
      </c>
      <c r="L68" s="35">
        <v>8302.34</v>
      </c>
      <c r="M68" s="124">
        <v>539.01</v>
      </c>
      <c r="N68" s="116">
        <f t="shared" si="12"/>
        <v>-7763.33</v>
      </c>
      <c r="O68" s="117">
        <f t="shared" si="13"/>
        <v>-0.93507733964159501</v>
      </c>
      <c r="P68" s="118">
        <f t="shared" si="14"/>
        <v>-4478.6499999999996</v>
      </c>
      <c r="Q68" s="119">
        <f t="shared" si="15"/>
        <v>-0.89257741656469347</v>
      </c>
      <c r="R68" s="118">
        <f t="shared" si="16"/>
        <v>-2157.8000000000002</v>
      </c>
      <c r="S68" s="120">
        <f t="shared" si="17"/>
        <v>-0.8001305245827478</v>
      </c>
    </row>
    <row r="69" spans="2:19" ht="17.25">
      <c r="B69" s="26" t="s">
        <v>42</v>
      </c>
      <c r="C69" s="125">
        <v>16206.86</v>
      </c>
      <c r="D69" s="125">
        <v>4453.0200000000041</v>
      </c>
      <c r="E69" s="125">
        <v>3505.2800000000061</v>
      </c>
      <c r="F69" s="125">
        <v>6670.0499999999956</v>
      </c>
      <c r="G69" s="125">
        <v>6184.1200000000026</v>
      </c>
      <c r="H69" s="125">
        <v>7248.93</v>
      </c>
      <c r="I69" s="125">
        <v>8924.6900000000023</v>
      </c>
      <c r="J69" s="125">
        <v>5369.9400000000023</v>
      </c>
      <c r="K69" s="125">
        <v>8252.64</v>
      </c>
      <c r="L69" s="35">
        <v>11803.070000000007</v>
      </c>
      <c r="M69" s="126">
        <v>6553.0200000000041</v>
      </c>
      <c r="N69" s="116">
        <f t="shared" si="12"/>
        <v>-5250.0500000000029</v>
      </c>
      <c r="O69" s="117">
        <f t="shared" si="13"/>
        <v>-0.4448037671554943</v>
      </c>
      <c r="P69" s="118">
        <f t="shared" si="14"/>
        <v>-1699.6199999999953</v>
      </c>
      <c r="Q69" s="119">
        <f t="shared" si="15"/>
        <v>-0.20594864188914042</v>
      </c>
      <c r="R69" s="118">
        <f t="shared" si="16"/>
        <v>1183.0800000000017</v>
      </c>
      <c r="S69" s="120">
        <f t="shared" si="17"/>
        <v>0.22031531078559552</v>
      </c>
    </row>
    <row r="70" spans="2:19" ht="15">
      <c r="B70" s="26" t="s">
        <v>28</v>
      </c>
      <c r="C70" s="127">
        <v>298.95</v>
      </c>
      <c r="D70" s="127">
        <v>580.45000000000005</v>
      </c>
      <c r="E70" s="127">
        <v>416.46</v>
      </c>
      <c r="F70" s="127">
        <v>2302.39</v>
      </c>
      <c r="G70" s="127">
        <v>409.44</v>
      </c>
      <c r="H70" s="127">
        <v>441.39</v>
      </c>
      <c r="I70" s="127">
        <v>711.28</v>
      </c>
      <c r="J70" s="127">
        <v>842.51</v>
      </c>
      <c r="K70" s="127">
        <v>892.58</v>
      </c>
      <c r="L70" s="87">
        <v>1636.90</v>
      </c>
      <c r="M70" s="128">
        <v>608.74</v>
      </c>
      <c r="N70" s="116">
        <f t="shared" si="12"/>
        <v>-1028.1600000000001</v>
      </c>
      <c r="O70" s="117">
        <f t="shared" si="13"/>
        <v>-0.62811411815016194</v>
      </c>
      <c r="P70" s="118">
        <f t="shared" si="14"/>
        <v>-283.84000000000003</v>
      </c>
      <c r="Q70" s="119">
        <f t="shared" si="15"/>
        <v>-0.31799950704698743</v>
      </c>
      <c r="R70" s="118">
        <f t="shared" si="16"/>
        <v>-233.76999999999998</v>
      </c>
      <c r="S70" s="120">
        <f t="shared" si="17"/>
        <v>-0.27746851669416384</v>
      </c>
    </row>
    <row r="71" spans="2:19" ht="17.25">
      <c r="B71" s="26" t="s">
        <v>44</v>
      </c>
      <c r="C71" s="125">
        <v>15907.91</v>
      </c>
      <c r="D71" s="125">
        <v>3872.5700000000043</v>
      </c>
      <c r="E71" s="125">
        <v>3088.8200000000061</v>
      </c>
      <c r="F71" s="125">
        <v>4367.6599999999962</v>
      </c>
      <c r="G71" s="125">
        <v>5774.680000000003</v>
      </c>
      <c r="H71" s="125">
        <v>6807.54</v>
      </c>
      <c r="I71" s="125">
        <v>8213.4100000000017</v>
      </c>
      <c r="J71" s="125">
        <v>4527.4300000000021</v>
      </c>
      <c r="K71" s="125">
        <v>7360.06</v>
      </c>
      <c r="L71" s="35">
        <v>10166.170000000007</v>
      </c>
      <c r="M71" s="126">
        <v>5944.2800000000043</v>
      </c>
      <c r="N71" s="116">
        <f t="shared" si="12"/>
        <v>-4221.8900000000031</v>
      </c>
      <c r="O71" s="117">
        <f t="shared" si="13"/>
        <v>-0.41528815670011421</v>
      </c>
      <c r="P71" s="118">
        <f t="shared" si="14"/>
        <v>-1415.7799999999952</v>
      </c>
      <c r="Q71" s="119">
        <f t="shared" si="15"/>
        <v>-0.19235984489256819</v>
      </c>
      <c r="R71" s="118">
        <f t="shared" si="16"/>
        <v>1416.8500000000022</v>
      </c>
      <c r="S71" s="120">
        <f t="shared" si="17"/>
        <v>0.31294796385587431</v>
      </c>
    </row>
    <row r="72" spans="2:19" ht="17.25">
      <c r="B72" s="26" t="s">
        <v>45</v>
      </c>
      <c r="C72" s="125">
        <v>17452.44</v>
      </c>
      <c r="D72" s="125">
        <v>17600.48</v>
      </c>
      <c r="E72" s="125">
        <v>16131.65</v>
      </c>
      <c r="F72" s="125">
        <v>18495.84</v>
      </c>
      <c r="G72" s="125">
        <v>19853.900000000001</v>
      </c>
      <c r="H72" s="125">
        <v>21886.81</v>
      </c>
      <c r="I72" s="125">
        <v>24159.98</v>
      </c>
      <c r="J72" s="125">
        <v>24839.66</v>
      </c>
      <c r="K72" s="125">
        <v>24823.81</v>
      </c>
      <c r="L72" s="35">
        <v>27523.730000000003</v>
      </c>
      <c r="M72" s="126">
        <v>32428.92</v>
      </c>
      <c r="N72" s="116">
        <f t="shared" si="12"/>
        <v>4905.1899999999951</v>
      </c>
      <c r="O72" s="117">
        <f t="shared" si="13"/>
        <v>0.17821676059167824</v>
      </c>
      <c r="P72" s="118">
        <f t="shared" si="14"/>
        <v>7605.1099999999969</v>
      </c>
      <c r="Q72" s="119">
        <f t="shared" si="15"/>
        <v>0.30636352759709307</v>
      </c>
      <c r="R72" s="118">
        <f t="shared" si="16"/>
        <v>7589.2599999999984</v>
      </c>
      <c r="S72" s="120">
        <f t="shared" si="17"/>
        <v>0.30552994686722768</v>
      </c>
    </row>
    <row r="73" spans="2:19" ht="18" thickBot="1">
      <c r="B73" s="27" t="s">
        <v>46</v>
      </c>
      <c r="C73" s="129">
        <v>2542.8100000000004</v>
      </c>
      <c r="D73" s="129">
        <v>1987.7300000000002</v>
      </c>
      <c r="E73" s="129">
        <v>2815.7200000000003</v>
      </c>
      <c r="F73" s="129">
        <v>-2262.6899999999996</v>
      </c>
      <c r="G73" s="129">
        <v>1600.0200000000002</v>
      </c>
      <c r="H73" s="129">
        <v>2374.25</v>
      </c>
      <c r="I73" s="129">
        <v>2625.1400000000003</v>
      </c>
      <c r="J73" s="129">
        <v>2763.91</v>
      </c>
      <c r="K73" s="129">
        <v>3372.14</v>
      </c>
      <c r="L73" s="37">
        <v>3764.4599999999996</v>
      </c>
      <c r="M73" s="130">
        <v>6146.84</v>
      </c>
      <c r="N73" s="131">
        <f t="shared" si="12"/>
        <v>2382.3800000000006</v>
      </c>
      <c r="O73" s="132">
        <f t="shared" si="13"/>
        <v>0.63286102123544974</v>
      </c>
      <c r="P73" s="133">
        <f t="shared" si="14"/>
        <v>2774.7000000000003</v>
      </c>
      <c r="Q73" s="134">
        <f t="shared" si="15"/>
        <v>0.82283060608397052</v>
      </c>
      <c r="R73" s="133">
        <f t="shared" si="16"/>
        <v>3382.9300000000003</v>
      </c>
      <c r="S73" s="135">
        <f t="shared" si="17"/>
        <v>1.2239653244859641</v>
      </c>
    </row>
    <row r="75" spans="2:19" ht="15">
      <c r="B75" s="18" t="s">
        <v>43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"/>
      <c r="O75" s="14"/>
      <c r="P75" s="14"/>
      <c r="Q75" s="14"/>
      <c r="R75" s="14"/>
      <c r="S75" s="14"/>
    </row>
    <row r="76" spans="2:19" ht="15">
      <c r="B76" s="19" t="s">
        <v>50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4"/>
      <c r="P76" s="4"/>
      <c r="Q76" s="4"/>
      <c r="R76" s="4"/>
      <c r="S76" s="4"/>
    </row>
    <row r="77" spans="2:19" ht="15">
      <c r="B77" s="19" t="s">
        <v>47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O77" s="4"/>
      <c r="P77" s="4"/>
      <c r="Q77" s="4"/>
      <c r="R77" s="4"/>
      <c r="S77" s="4"/>
    </row>
    <row r="78" spans="2:19" ht="15">
      <c r="B78" s="19" t="s">
        <v>48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O78" s="4"/>
      <c r="P78" s="4"/>
      <c r="Q78" s="4"/>
      <c r="R78" s="4"/>
      <c r="S78" s="4"/>
    </row>
  </sheetData>
  <mergeCells count="3">
    <mergeCell ref="B2:S2"/>
    <mergeCell ref="B24:S24"/>
    <mergeCell ref="B52:S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F123" sqref="F123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66" t="s">
        <v>131</v>
      </c>
      <c r="C102" s="167"/>
      <c r="D102" s="168"/>
    </row>
    <row r="103" spans="2:4" ht="15.75" thickBot="1">
      <c r="B103" s="22" t="s">
        <v>51</v>
      </c>
      <c r="C103" s="66" t="s">
        <v>16</v>
      </c>
      <c r="D103" s="67" t="s">
        <v>18</v>
      </c>
    </row>
    <row r="104" spans="2:4" ht="15">
      <c r="B104" s="54" t="s">
        <v>120</v>
      </c>
      <c r="C104" s="55" t="s">
        <v>10</v>
      </c>
      <c r="D104" s="56">
        <v>4129.7886675500004</v>
      </c>
    </row>
    <row r="105" spans="2:4" ht="15">
      <c r="B105" s="48" t="s">
        <v>121</v>
      </c>
      <c r="C105" s="49" t="s">
        <v>122</v>
      </c>
      <c r="D105" s="50">
        <v>5697.1780643599996</v>
      </c>
    </row>
    <row r="106" spans="2:4" ht="15">
      <c r="B106" s="48" t="s">
        <v>123</v>
      </c>
      <c r="C106" s="49" t="s">
        <v>12</v>
      </c>
      <c r="D106" s="50">
        <v>6339.4556178100001</v>
      </c>
    </row>
    <row r="107" spans="2:5" ht="15">
      <c r="B107" s="48" t="s">
        <v>124</v>
      </c>
      <c r="C107" s="49" t="s">
        <v>125</v>
      </c>
      <c r="D107" s="50">
        <v>7616.6630236399997</v>
      </c>
      <c r="E107" s="1"/>
    </row>
    <row r="108" spans="2:4" ht="15">
      <c r="B108" s="48" t="s">
        <v>126</v>
      </c>
      <c r="C108" s="49" t="s">
        <v>14</v>
      </c>
      <c r="D108" s="50">
        <v>7872.1652329600001</v>
      </c>
    </row>
    <row r="109" spans="2:4" ht="15">
      <c r="B109" s="48" t="s">
        <v>127</v>
      </c>
      <c r="C109" s="49" t="s">
        <v>128</v>
      </c>
      <c r="D109" s="50">
        <v>9508.3671747799999</v>
      </c>
    </row>
    <row r="110" spans="2:4" ht="15">
      <c r="B110" s="48" t="s">
        <v>129</v>
      </c>
      <c r="C110" s="49" t="s">
        <v>130</v>
      </c>
      <c r="D110" s="50">
        <v>14174.254708009999</v>
      </c>
    </row>
    <row r="111" spans="2:4" ht="15">
      <c r="B111" s="48">
        <v>22</v>
      </c>
      <c r="C111" s="49" t="s">
        <v>9</v>
      </c>
      <c r="D111" s="50">
        <v>20012.086183480002</v>
      </c>
    </row>
    <row r="112" spans="2:4" ht="15">
      <c r="B112" s="48">
        <v>61</v>
      </c>
      <c r="C112" s="49" t="s">
        <v>17</v>
      </c>
      <c r="D112" s="50">
        <v>20912.556997349999</v>
      </c>
    </row>
    <row r="113" spans="2:4" ht="15.75" thickBot="1">
      <c r="B113" s="51" t="s">
        <v>15</v>
      </c>
      <c r="C113" s="52" t="s">
        <v>11</v>
      </c>
      <c r="D113" s="53">
        <v>21571.45749991</v>
      </c>
    </row>
    <row r="114" ht="15.75" thickBot="1"/>
    <row r="115" spans="2:4" ht="16.5" thickBot="1">
      <c r="B115" s="166" t="s">
        <v>132</v>
      </c>
      <c r="C115" s="167"/>
      <c r="D115" s="168"/>
    </row>
    <row r="116" spans="2:4" ht="15.75" thickBot="1">
      <c r="B116" s="22" t="s">
        <v>51</v>
      </c>
      <c r="C116" s="66" t="s">
        <v>16</v>
      </c>
      <c r="D116" s="68" t="s">
        <v>18</v>
      </c>
    </row>
    <row r="117" spans="2:4" ht="15">
      <c r="B117" s="48" t="s">
        <v>126</v>
      </c>
      <c r="C117" s="49" t="s">
        <v>14</v>
      </c>
      <c r="D117" s="65">
        <v>837.67409096999995</v>
      </c>
    </row>
    <row r="118" spans="2:4" ht="15">
      <c r="B118" s="63" t="s">
        <v>129</v>
      </c>
      <c r="C118" s="64" t="s">
        <v>130</v>
      </c>
      <c r="D118" s="65">
        <v>897.36093002999996</v>
      </c>
    </row>
    <row r="119" spans="2:4" ht="15">
      <c r="B119" s="57" t="s">
        <v>124</v>
      </c>
      <c r="C119" s="58" t="s">
        <v>125</v>
      </c>
      <c r="D119" s="59">
        <v>1988.6188049</v>
      </c>
    </row>
    <row r="120" spans="2:4" ht="15">
      <c r="B120" s="57" t="s">
        <v>133</v>
      </c>
      <c r="C120" s="58" t="s">
        <v>134</v>
      </c>
      <c r="D120" s="59">
        <v>2476.0752680400001</v>
      </c>
    </row>
    <row r="121" spans="2:4" ht="15">
      <c r="B121" s="57" t="s">
        <v>135</v>
      </c>
      <c r="C121" s="58" t="s">
        <v>136</v>
      </c>
      <c r="D121" s="59">
        <v>2526.0035561899999</v>
      </c>
    </row>
    <row r="122" spans="2:4" ht="15">
      <c r="B122" s="57" t="s">
        <v>137</v>
      </c>
      <c r="C122" s="58" t="s">
        <v>13</v>
      </c>
      <c r="D122" s="59">
        <v>4787.1721823099997</v>
      </c>
    </row>
    <row r="123" spans="2:4" ht="15">
      <c r="B123" s="57" t="s">
        <v>138</v>
      </c>
      <c r="C123" s="58" t="s">
        <v>9</v>
      </c>
      <c r="D123" s="59">
        <v>14576.57941722</v>
      </c>
    </row>
    <row r="124" spans="2:4" ht="15">
      <c r="B124" s="57" t="s">
        <v>127</v>
      </c>
      <c r="C124" s="58" t="s">
        <v>128</v>
      </c>
      <c r="D124" s="59">
        <v>14619.605476299999</v>
      </c>
    </row>
    <row r="125" spans="2:4" ht="15.75" thickBot="1">
      <c r="B125" s="60" t="s">
        <v>15</v>
      </c>
      <c r="C125" s="61" t="s">
        <v>11</v>
      </c>
      <c r="D125" s="62">
        <v>64185.618587769997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2"/>
  <sheetViews>
    <sheetView workbookViewId="0" topLeftCell="C1">
      <selection pane="topLeft" activeCell="O13" sqref="O13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3" width="10.4285714285714" customWidth="1"/>
    <col min="14" max="14" width="9.71428571428571" bestFit="1" customWidth="1"/>
  </cols>
  <sheetData>
    <row r="1" ht="7.5" customHeight="1" thickBot="1"/>
    <row r="2" spans="2:13" ht="16.5" thickBot="1">
      <c r="B2" s="166" t="s">
        <v>52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2:13" ht="30.75" thickBot="1">
      <c r="B3" s="101" t="s">
        <v>18</v>
      </c>
      <c r="C3" s="99" t="s">
        <v>19</v>
      </c>
      <c r="D3" s="99" t="s">
        <v>20</v>
      </c>
      <c r="E3" s="99" t="s">
        <v>21</v>
      </c>
      <c r="F3" s="99" t="s">
        <v>22</v>
      </c>
      <c r="G3" s="99" t="s">
        <v>23</v>
      </c>
      <c r="H3" s="99" t="s">
        <v>24</v>
      </c>
      <c r="I3" s="99" t="s">
        <v>25</v>
      </c>
      <c r="J3" s="99" t="s">
        <v>26</v>
      </c>
      <c r="K3" s="105" t="s">
        <v>27</v>
      </c>
      <c r="L3" s="151" t="s">
        <v>73</v>
      </c>
      <c r="M3" s="100" t="s">
        <v>99</v>
      </c>
    </row>
    <row r="4" spans="2:15" ht="17.25">
      <c r="B4" s="73" t="s">
        <v>56</v>
      </c>
      <c r="C4" s="72">
        <v>25981.210189780002</v>
      </c>
      <c r="D4" s="72">
        <v>28982.189216409999</v>
      </c>
      <c r="E4" s="72">
        <v>27749.15612747</v>
      </c>
      <c r="F4" s="72">
        <v>36244.193857110004</v>
      </c>
      <c r="G4" s="72">
        <v>45129.771183119999</v>
      </c>
      <c r="H4" s="72">
        <v>46425.12357535</v>
      </c>
      <c r="I4" s="72">
        <v>53007.561921739994</v>
      </c>
      <c r="J4" s="72">
        <v>52111.668683039999</v>
      </c>
      <c r="K4" s="95">
        <v>64101.20</v>
      </c>
      <c r="L4" s="95">
        <v>71238.38</v>
      </c>
      <c r="M4" s="96">
        <v>86290.17</v>
      </c>
      <c r="N4" s="7"/>
      <c r="O4" s="4"/>
    </row>
    <row r="5" spans="2:15" ht="18" thickBot="1">
      <c r="B5" s="21" t="s">
        <v>57</v>
      </c>
      <c r="C5" s="70">
        <v>26838.97273895</v>
      </c>
      <c r="D5" s="70">
        <v>27612.847659679999</v>
      </c>
      <c r="E5" s="70">
        <v>26432.474827369999</v>
      </c>
      <c r="F5" s="70">
        <v>21293.660640510003</v>
      </c>
      <c r="G5" s="70">
        <v>19691.147260029997</v>
      </c>
      <c r="H5" s="70">
        <v>20769.169998900001</v>
      </c>
      <c r="I5" s="70">
        <v>19315.325001140001</v>
      </c>
      <c r="J5" s="70">
        <v>21848.026367140003</v>
      </c>
      <c r="K5" s="94">
        <v>24783.10</v>
      </c>
      <c r="L5" s="94">
        <v>25339.41</v>
      </c>
      <c r="M5" s="97">
        <v>25423.07</v>
      </c>
      <c r="N5" s="7"/>
      <c r="O5" s="4"/>
    </row>
    <row r="6" ht="15">
      <c r="O6" s="4"/>
    </row>
    <row r="7" ht="15">
      <c r="B7" s="42" t="s">
        <v>54</v>
      </c>
    </row>
    <row r="8" ht="15">
      <c r="B8" s="42" t="s">
        <v>55</v>
      </c>
    </row>
    <row r="10" ht="15.75" thickBot="1"/>
    <row r="11" spans="2:13" ht="16.5" thickBot="1">
      <c r="B11" s="166" t="s">
        <v>53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42"/>
    </row>
    <row r="12" spans="2:13" ht="30.75" thickBot="1">
      <c r="B12" s="98" t="s">
        <v>18</v>
      </c>
      <c r="C12" s="99" t="s">
        <v>19</v>
      </c>
      <c r="D12" s="99" t="s">
        <v>20</v>
      </c>
      <c r="E12" s="99" t="s">
        <v>21</v>
      </c>
      <c r="F12" s="99" t="s">
        <v>22</v>
      </c>
      <c r="G12" s="99" t="s">
        <v>23</v>
      </c>
      <c r="H12" s="99" t="s">
        <v>24</v>
      </c>
      <c r="I12" s="99" t="s">
        <v>25</v>
      </c>
      <c r="J12" s="99" t="s">
        <v>26</v>
      </c>
      <c r="K12" s="105" t="s">
        <v>27</v>
      </c>
      <c r="L12" s="151" t="s">
        <v>73</v>
      </c>
      <c r="M12" s="100" t="s">
        <v>99</v>
      </c>
    </row>
    <row r="13" spans="2:15" ht="17.25">
      <c r="B13" s="73" t="s">
        <v>56</v>
      </c>
      <c r="C13" s="72">
        <v>111030.81910542001</v>
      </c>
      <c r="D13" s="72">
        <v>122050.3701728</v>
      </c>
      <c r="E13" s="72">
        <v>129826.34139623</v>
      </c>
      <c r="F13" s="72">
        <v>173464.91998372</v>
      </c>
      <c r="G13" s="72">
        <v>201388.89385489002</v>
      </c>
      <c r="H13" s="72">
        <v>209961.09849251001</v>
      </c>
      <c r="I13" s="72">
        <v>243664.30035020001</v>
      </c>
      <c r="J13" s="72">
        <v>265600.86361165001</v>
      </c>
      <c r="K13" s="95">
        <v>300721.30</v>
      </c>
      <c r="L13" s="95">
        <v>331473.24</v>
      </c>
      <c r="M13" s="96">
        <v>348995.49</v>
      </c>
      <c r="N13" s="7"/>
      <c r="O13" s="4"/>
    </row>
    <row r="14" spans="2:15" ht="18" thickBot="1">
      <c r="B14" s="21" t="s">
        <v>57</v>
      </c>
      <c r="C14" s="70">
        <v>92231.421203830003</v>
      </c>
      <c r="D14" s="70">
        <v>88894.530272229997</v>
      </c>
      <c r="E14" s="70">
        <v>86932.86527337</v>
      </c>
      <c r="F14" s="70">
        <v>71893.688073030004</v>
      </c>
      <c r="G14" s="70">
        <v>68987.78749391</v>
      </c>
      <c r="H14" s="70">
        <v>68623.414894650006</v>
      </c>
      <c r="I14" s="70">
        <v>69954.765735759996</v>
      </c>
      <c r="J14" s="70">
        <v>71118.432693430004</v>
      </c>
      <c r="K14" s="94">
        <v>69559.20</v>
      </c>
      <c r="L14" s="94">
        <v>71109.63</v>
      </c>
      <c r="M14" s="97">
        <v>70296.95</v>
      </c>
      <c r="N14" s="7"/>
      <c r="O14" s="4"/>
    </row>
    <row r="16" ht="15">
      <c r="B16" s="42" t="s">
        <v>54</v>
      </c>
    </row>
    <row r="17" ht="15">
      <c r="B17" s="42" t="s">
        <v>55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11:L11"/>
    <mergeCell ref="B2:M2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7"/>
  <sheetViews>
    <sheetView tabSelected="1" workbookViewId="0" topLeftCell="A1">
      <selection pane="topLeft" activeCell="F9" sqref="F9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66" t="s">
        <v>145</v>
      </c>
      <c r="C2" s="167"/>
      <c r="D2" s="168"/>
      <c r="G2" s="166" t="s">
        <v>142</v>
      </c>
      <c r="H2" s="167"/>
      <c r="I2" s="168"/>
    </row>
    <row r="3" spans="2:9" ht="15.75" thickBot="1">
      <c r="B3" s="22" t="s">
        <v>16</v>
      </c>
      <c r="C3" s="66">
        <v>2019</v>
      </c>
      <c r="D3" s="79" t="s">
        <v>18</v>
      </c>
      <c r="G3" s="22" t="s">
        <v>16</v>
      </c>
      <c r="H3" s="66">
        <v>2019</v>
      </c>
      <c r="I3" s="79" t="s">
        <v>18</v>
      </c>
    </row>
    <row r="4" spans="2:9" ht="15">
      <c r="B4" s="103" t="s">
        <v>86</v>
      </c>
      <c r="D4" s="104">
        <v>171.09</v>
      </c>
      <c r="G4" s="74" t="s">
        <v>139</v>
      </c>
      <c r="H4" s="58"/>
      <c r="I4" s="152">
        <v>6.55</v>
      </c>
    </row>
    <row r="5" spans="2:9" ht="15">
      <c r="B5" s="71" t="s">
        <v>139</v>
      </c>
      <c r="C5" s="78"/>
      <c r="D5" s="65">
        <v>186.75</v>
      </c>
      <c r="G5" s="74" t="s">
        <v>103</v>
      </c>
      <c r="H5" s="58"/>
      <c r="I5" s="59">
        <v>12.85</v>
      </c>
    </row>
    <row r="6" spans="2:9" ht="15">
      <c r="B6" s="20" t="s">
        <v>101</v>
      </c>
      <c r="C6" s="77"/>
      <c r="D6" s="59">
        <v>344.07</v>
      </c>
      <c r="G6" s="74" t="s">
        <v>104</v>
      </c>
      <c r="H6" s="75">
        <v>1691.2614360299999</v>
      </c>
      <c r="I6" s="59">
        <v>17.54</v>
      </c>
    </row>
    <row r="7" spans="2:9" ht="15">
      <c r="B7" s="20" t="s">
        <v>140</v>
      </c>
      <c r="C7" s="77"/>
      <c r="D7" s="59">
        <v>371.10</v>
      </c>
      <c r="G7" s="74" t="s">
        <v>76</v>
      </c>
      <c r="H7" s="77"/>
      <c r="I7" s="59">
        <v>17.670000000000002</v>
      </c>
    </row>
    <row r="8" spans="2:9" ht="15">
      <c r="B8" s="20" t="s">
        <v>141</v>
      </c>
      <c r="C8" s="77"/>
      <c r="D8" s="59">
        <v>551.66</v>
      </c>
      <c r="G8" s="74" t="s">
        <v>77</v>
      </c>
      <c r="H8" s="159">
        <v>6428.1604175299999</v>
      </c>
      <c r="I8" s="141">
        <v>54.79</v>
      </c>
    </row>
    <row r="9" spans="2:9" ht="15">
      <c r="B9" s="20" t="s">
        <v>74</v>
      </c>
      <c r="C9" s="77"/>
      <c r="D9" s="59">
        <v>1150.71</v>
      </c>
      <c r="G9" s="74" t="s">
        <v>105</v>
      </c>
      <c r="H9" s="160"/>
      <c r="I9" s="141">
        <v>58.65</v>
      </c>
    </row>
    <row r="10" spans="2:9" ht="15">
      <c r="B10" s="20" t="s">
        <v>75</v>
      </c>
      <c r="C10" s="77"/>
      <c r="D10" s="59">
        <v>2395.04</v>
      </c>
      <c r="G10" s="162" t="s">
        <v>78</v>
      </c>
      <c r="H10" s="161"/>
      <c r="I10" s="153">
        <v>170.98</v>
      </c>
    </row>
    <row r="11" spans="2:9" ht="15">
      <c r="B11" s="20" t="s">
        <v>30</v>
      </c>
      <c r="C11" s="77"/>
      <c r="D11" s="59">
        <v>4454.38</v>
      </c>
      <c r="G11" s="74" t="s">
        <v>106</v>
      </c>
      <c r="H11" s="154">
        <v>0</v>
      </c>
      <c r="I11" s="155">
        <v>236.59</v>
      </c>
    </row>
    <row r="12" spans="2:9" ht="15">
      <c r="B12" s="20" t="s">
        <v>65</v>
      </c>
      <c r="C12" s="77"/>
      <c r="D12" s="59">
        <v>13719.15</v>
      </c>
      <c r="G12" s="74" t="s">
        <v>87</v>
      </c>
      <c r="H12" s="156"/>
      <c r="I12" s="155">
        <v>293.83</v>
      </c>
    </row>
    <row r="13" spans="2:9" ht="15.75" thickBot="1">
      <c r="B13" s="69" t="s">
        <v>29</v>
      </c>
      <c r="C13" s="77"/>
      <c r="D13" s="62">
        <v>53950</v>
      </c>
      <c r="G13" s="76" t="s">
        <v>31</v>
      </c>
      <c r="H13" s="157"/>
      <c r="I13" s="158">
        <v>1461.40</v>
      </c>
    </row>
    <row r="15" ht="15.75" thickBot="1"/>
    <row r="16" spans="2:9" ht="16.5" thickBot="1">
      <c r="B16" s="166" t="s">
        <v>144</v>
      </c>
      <c r="C16" s="167"/>
      <c r="D16" s="168"/>
      <c r="G16" s="166" t="s">
        <v>143</v>
      </c>
      <c r="H16" s="167"/>
      <c r="I16" s="168"/>
    </row>
    <row r="17" spans="2:9" ht="15.75" thickBot="1">
      <c r="B17" s="22" t="s">
        <v>16</v>
      </c>
      <c r="C17" s="66">
        <v>2019</v>
      </c>
      <c r="D17" s="79" t="s">
        <v>18</v>
      </c>
      <c r="G17" s="22" t="s">
        <v>16</v>
      </c>
      <c r="H17" s="66">
        <v>2019</v>
      </c>
      <c r="I17" s="79" t="s">
        <v>18</v>
      </c>
    </row>
    <row r="18" spans="2:9" ht="15">
      <c r="B18" s="80" t="s">
        <v>71</v>
      </c>
      <c r="C18" s="81"/>
      <c r="D18" s="82">
        <v>109.35</v>
      </c>
      <c r="G18" s="80" t="s">
        <v>105</v>
      </c>
      <c r="H18" s="81"/>
      <c r="I18" s="82">
        <v>57.01</v>
      </c>
    </row>
    <row r="19" spans="2:9" ht="15">
      <c r="B19" s="74" t="s">
        <v>88</v>
      </c>
      <c r="C19" s="58"/>
      <c r="D19" s="59">
        <v>114.68</v>
      </c>
      <c r="G19" s="74" t="s">
        <v>90</v>
      </c>
      <c r="H19" s="58"/>
      <c r="I19" s="59">
        <v>62.96</v>
      </c>
    </row>
    <row r="20" spans="2:9" ht="15">
      <c r="B20" s="74" t="s">
        <v>100</v>
      </c>
      <c r="C20" s="58"/>
      <c r="D20" s="59">
        <v>136.85</v>
      </c>
      <c r="G20" s="74" t="s">
        <v>106</v>
      </c>
      <c r="H20" s="58"/>
      <c r="I20" s="59">
        <v>69.989999999999995</v>
      </c>
    </row>
    <row r="21" spans="2:9" ht="15">
      <c r="B21" s="74" t="s">
        <v>75</v>
      </c>
      <c r="C21" s="58"/>
      <c r="D21" s="59">
        <v>299.62</v>
      </c>
      <c r="G21" s="74" t="s">
        <v>72</v>
      </c>
      <c r="H21" s="58"/>
      <c r="I21" s="59">
        <v>91.98</v>
      </c>
    </row>
    <row r="22" spans="2:9" ht="15">
      <c r="B22" s="74" t="s">
        <v>102</v>
      </c>
      <c r="C22" s="58"/>
      <c r="D22" s="59">
        <v>471.39</v>
      </c>
      <c r="G22" s="74" t="s">
        <v>91</v>
      </c>
      <c r="H22" s="58"/>
      <c r="I22" s="59">
        <v>97.39</v>
      </c>
    </row>
    <row r="23" spans="2:9" ht="15">
      <c r="B23" s="74" t="s">
        <v>89</v>
      </c>
      <c r="C23" s="58"/>
      <c r="D23" s="59">
        <v>558.10</v>
      </c>
      <c r="G23" s="74" t="s">
        <v>77</v>
      </c>
      <c r="H23" s="58"/>
      <c r="I23" s="59">
        <v>164.03</v>
      </c>
    </row>
    <row r="24" spans="2:9" ht="15">
      <c r="B24" s="74" t="s">
        <v>65</v>
      </c>
      <c r="C24" s="58"/>
      <c r="D24" s="59">
        <v>1217.48</v>
      </c>
      <c r="G24" s="74" t="s">
        <v>71</v>
      </c>
      <c r="H24" s="58"/>
      <c r="I24" s="59">
        <v>197.56</v>
      </c>
    </row>
    <row r="25" spans="2:9" ht="15">
      <c r="B25" s="74" t="s">
        <v>74</v>
      </c>
      <c r="C25" s="58"/>
      <c r="D25" s="59">
        <v>1681.73</v>
      </c>
      <c r="G25" s="74" t="s">
        <v>107</v>
      </c>
      <c r="H25" s="58"/>
      <c r="I25" s="59">
        <v>225.84</v>
      </c>
    </row>
    <row r="26" spans="2:9" ht="15">
      <c r="B26" s="74" t="s">
        <v>30</v>
      </c>
      <c r="C26" s="58"/>
      <c r="D26" s="59">
        <v>1705.53</v>
      </c>
      <c r="G26" s="74" t="s">
        <v>32</v>
      </c>
      <c r="H26" s="58"/>
      <c r="I26" s="59">
        <v>459.11</v>
      </c>
    </row>
    <row r="27" spans="2:9" ht="15.75" thickBot="1">
      <c r="B27" s="76" t="s">
        <v>29</v>
      </c>
      <c r="C27" s="61"/>
      <c r="D27" s="62">
        <v>6930.33</v>
      </c>
      <c r="G27" s="76" t="s">
        <v>31</v>
      </c>
      <c r="H27" s="163"/>
      <c r="I27" s="97">
        <v>1151.93</v>
      </c>
    </row>
  </sheetData>
  <mergeCells count="4">
    <mergeCell ref="B2:D2"/>
    <mergeCell ref="G2:I2"/>
    <mergeCell ref="B16:D16"/>
    <mergeCell ref="G16:I16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38"/>
  <sheetViews>
    <sheetView workbookViewId="0" topLeftCell="A1">
      <selection pane="topLeft" activeCell="B43" sqref="B43"/>
    </sheetView>
  </sheetViews>
  <sheetFormatPr defaultRowHeight="15"/>
  <cols>
    <col min="1" max="1" width="2.42857142857143" customWidth="1"/>
    <col min="2" max="2" width="96.8571428571429" customWidth="1"/>
    <col min="3" max="3" width="15.4285714285714" customWidth="1"/>
  </cols>
  <sheetData>
    <row r="1" ht="15.75" thickBot="1"/>
    <row r="2" spans="2:3" ht="16.5" thickBot="1">
      <c r="B2" s="166" t="s">
        <v>67</v>
      </c>
      <c r="C2" s="168"/>
    </row>
    <row r="3" spans="2:3" ht="15.75" thickBot="1">
      <c r="B3" s="102" t="s">
        <v>119</v>
      </c>
      <c r="C3" s="79" t="s">
        <v>98</v>
      </c>
    </row>
    <row r="4" spans="2:3" ht="15">
      <c r="B4" s="71" t="s">
        <v>69</v>
      </c>
      <c r="C4" s="65">
        <v>673735744.82000005</v>
      </c>
    </row>
    <row r="5" spans="2:3" ht="15">
      <c r="B5" s="164" t="s">
        <v>58</v>
      </c>
      <c r="C5" s="59">
        <v>18926700</v>
      </c>
    </row>
    <row r="6" spans="2:3" ht="15">
      <c r="B6" s="164" t="s">
        <v>63</v>
      </c>
      <c r="C6" s="59">
        <v>1335961.20</v>
      </c>
    </row>
    <row r="7" spans="2:3" ht="15">
      <c r="B7" s="164" t="s">
        <v>62</v>
      </c>
      <c r="C7" s="59">
        <v>384855</v>
      </c>
    </row>
    <row r="8" spans="2:3" ht="15">
      <c r="B8" s="164" t="s">
        <v>95</v>
      </c>
      <c r="C8" s="59">
        <v>362147.31</v>
      </c>
    </row>
    <row r="9" spans="2:3" ht="15">
      <c r="B9" s="164" t="s">
        <v>93</v>
      </c>
      <c r="C9" s="59">
        <v>350160.23</v>
      </c>
    </row>
    <row r="10" spans="2:3" ht="15">
      <c r="B10" s="164" t="s">
        <v>61</v>
      </c>
      <c r="C10" s="59">
        <v>338677.17</v>
      </c>
    </row>
    <row r="11" spans="2:3" ht="15">
      <c r="B11" s="164" t="s">
        <v>70</v>
      </c>
      <c r="C11" s="59">
        <v>238426.56</v>
      </c>
    </row>
    <row r="12" spans="2:3" ht="15">
      <c r="B12" s="164" t="s">
        <v>96</v>
      </c>
      <c r="C12" s="59">
        <v>203619.61</v>
      </c>
    </row>
    <row r="13" spans="2:3" ht="15">
      <c r="B13" s="164" t="s">
        <v>94</v>
      </c>
      <c r="C13" s="59">
        <v>141366</v>
      </c>
    </row>
    <row r="14" spans="2:3" ht="15">
      <c r="B14" s="164" t="s">
        <v>97</v>
      </c>
      <c r="C14" s="59">
        <v>116806</v>
      </c>
    </row>
    <row r="15" spans="2:3" ht="15">
      <c r="B15" s="164" t="s">
        <v>146</v>
      </c>
      <c r="C15" s="59">
        <v>61484.19</v>
      </c>
    </row>
    <row r="16" spans="2:3" ht="15">
      <c r="B16" s="164" t="s">
        <v>147</v>
      </c>
      <c r="C16" s="59">
        <v>53123.91</v>
      </c>
    </row>
    <row r="17" spans="2:3" ht="15">
      <c r="B17" s="164" t="s">
        <v>108</v>
      </c>
      <c r="C17" s="59">
        <v>42384</v>
      </c>
    </row>
    <row r="18" spans="2:3" ht="15">
      <c r="B18" s="164" t="s">
        <v>148</v>
      </c>
      <c r="C18" s="59">
        <v>9196.5400000000009</v>
      </c>
    </row>
    <row r="19" spans="2:3" ht="15.75" thickBot="1">
      <c r="B19" s="165" t="s">
        <v>60</v>
      </c>
      <c r="C19" s="62">
        <v>3348.20</v>
      </c>
    </row>
    <row r="20" ht="15.75" thickBot="1"/>
    <row r="21" spans="2:3" ht="16.5" thickBot="1">
      <c r="B21" s="166" t="s">
        <v>68</v>
      </c>
      <c r="C21" s="168"/>
    </row>
    <row r="22" spans="2:3" ht="15.75" thickBot="1">
      <c r="B22" s="102" t="s">
        <v>119</v>
      </c>
      <c r="C22" s="79" t="s">
        <v>98</v>
      </c>
    </row>
    <row r="23" spans="2:3" ht="15">
      <c r="B23" s="80" t="s">
        <v>79</v>
      </c>
      <c r="C23" s="82">
        <v>92155015.859999999</v>
      </c>
    </row>
    <row r="24" spans="2:3" ht="15">
      <c r="B24" s="74" t="s">
        <v>59</v>
      </c>
      <c r="C24" s="59">
        <v>38907338</v>
      </c>
    </row>
    <row r="25" spans="2:3" ht="15">
      <c r="B25" s="74" t="s">
        <v>69</v>
      </c>
      <c r="C25" s="59">
        <v>11690000</v>
      </c>
    </row>
    <row r="26" spans="2:3" ht="15">
      <c r="B26" s="74" t="s">
        <v>149</v>
      </c>
      <c r="C26" s="59">
        <v>7038008</v>
      </c>
    </row>
    <row r="27" spans="2:3" ht="15">
      <c r="B27" s="74" t="s">
        <v>63</v>
      </c>
      <c r="C27" s="59">
        <v>6193621</v>
      </c>
    </row>
    <row r="28" spans="2:3" ht="15">
      <c r="B28" s="74" t="s">
        <v>66</v>
      </c>
      <c r="C28" s="59">
        <v>4171737.24</v>
      </c>
    </row>
    <row r="29" spans="2:3" ht="15">
      <c r="B29" s="74" t="s">
        <v>70</v>
      </c>
      <c r="C29" s="59">
        <v>1936104.93</v>
      </c>
    </row>
    <row r="30" spans="2:3" ht="15">
      <c r="B30" s="74" t="s">
        <v>62</v>
      </c>
      <c r="C30" s="59">
        <v>1555846</v>
      </c>
    </row>
    <row r="31" spans="2:3" ht="15">
      <c r="B31" s="74" t="s">
        <v>94</v>
      </c>
      <c r="C31" s="59">
        <v>1460530.35</v>
      </c>
    </row>
    <row r="32" spans="2:3" ht="15">
      <c r="B32" s="74" t="s">
        <v>93</v>
      </c>
      <c r="C32" s="59">
        <v>1209292.78</v>
      </c>
    </row>
    <row r="33" spans="2:3" ht="15">
      <c r="B33" s="74" t="s">
        <v>92</v>
      </c>
      <c r="C33" s="59">
        <v>1174800</v>
      </c>
    </row>
    <row r="34" spans="2:3" ht="15">
      <c r="B34" s="74" t="s">
        <v>96</v>
      </c>
      <c r="C34" s="59">
        <v>728051.80</v>
      </c>
    </row>
    <row r="35" spans="2:3" ht="15">
      <c r="B35" s="74" t="s">
        <v>64</v>
      </c>
      <c r="C35" s="59">
        <v>724661.64</v>
      </c>
    </row>
    <row r="36" spans="2:3" ht="15">
      <c r="B36" s="74" t="s">
        <v>97</v>
      </c>
      <c r="C36" s="59">
        <v>600965.93000000005</v>
      </c>
    </row>
    <row r="37" spans="2:3" ht="15">
      <c r="B37" s="74" t="s">
        <v>58</v>
      </c>
      <c r="C37" s="59">
        <v>461600</v>
      </c>
    </row>
    <row r="38" spans="2:3" ht="15.75" thickBot="1">
      <c r="B38" s="76" t="s">
        <v>95</v>
      </c>
      <c r="C38" s="62">
        <v>460016.65</v>
      </c>
    </row>
  </sheetData>
  <mergeCells count="2">
    <mergeCell ref="B2:C2"/>
    <mergeCell ref="B21:C21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duben 2023.xlsx</vt:lpwstr>
  </property>
</Properties>
</file>