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activeTab="1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<sst xmlns="http://schemas.openxmlformats.org/spreadsheetml/2006/main" count="292" uniqueCount="150">
  <si>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</si>
  <si>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</si>
  <si>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</si>
  <si>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</si>
  <si>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</si>
  <si>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</si>
  <si>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</si>
  <si>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</si>
  <si>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</si>
  <si>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</si>
  <si>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</si>
  <si>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</si>
  <si>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</si>
  <si>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</si>
  <si>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</si>
  <si>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31, 32</t>
  </si>
  <si>
    <t>název</t>
  </si>
  <si>
    <t>v mil. Kč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</si>
  <si>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</si>
  <si>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</si>
  <si>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</si>
  <si>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</si>
  <si>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</si>
  <si>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</si>
  <si>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</si>
  <si>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</si>
  <si>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</si>
  <si>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</si>
  <si>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Přímé náklady na vzdělávání</t>
  </si>
  <si>
    <t>Dotace pro soukromé školy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</si>
  <si>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</si>
  <si>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</si>
  <si>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</si>
  <si>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</si>
  <si>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</si>
  <si>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</si>
  <si>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</si>
  <si>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</si>
  <si>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</si>
  <si>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</si>
  <si>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</si>
  <si>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</si>
  <si>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</si>
  <si>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</si>
  <si>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</si>
  <si>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</si>
  <si>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</si>
  <si>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</si>
  <si>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</si>
  <si>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</si>
  <si>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</si>
  <si>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</si>
  <si>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</si>
  <si>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</si>
  <si>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</si>
  <si>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Neinvestiční příspěvky zřízeným příspěvkovým organizacím</t>
  </si>
  <si>
    <t>Neinvestiční transfery zřízeným příspěvkovým organizacím</t>
  </si>
  <si>
    <t>Výdaje na věcné dary</t>
  </si>
  <si>
    <t>Nájemné</t>
  </si>
  <si>
    <t>Ostatní osobní výdaje</t>
  </si>
  <si>
    <t>Neinvestiční transfery spolkům</t>
  </si>
  <si>
    <t>Opravy a udržování</t>
  </si>
  <si>
    <t>Stavby</t>
  </si>
  <si>
    <t>Nejvýznamnější výdaje krajů na Ukrajinu</t>
  </si>
  <si>
    <t>Nejvýznamnější výdaje obcí na Ukrajinu</t>
  </si>
  <si>
    <t>Výdaje na náhrady za nezpůsobenou újmu</t>
  </si>
  <si>
    <t>Elektrická energie</t>
  </si>
  <si>
    <t>Národní plán obnovy</t>
  </si>
  <si>
    <t>2022</t>
  </si>
  <si>
    <t>OP Jan Amos Komenský</t>
  </si>
  <si>
    <t>Kompenzační příspěvek pro kraje - ubytování osob z Ukrajiny</t>
  </si>
  <si>
    <t>Nákup ostatních služeb</t>
  </si>
  <si>
    <t>2023-2022</t>
  </si>
  <si>
    <t>2023/2022</t>
  </si>
  <si>
    <t>2023-2021</t>
  </si>
  <si>
    <t>2023/2021</t>
  </si>
  <si>
    <t>2023-2020</t>
  </si>
  <si>
    <t>2023/2020</t>
  </si>
  <si>
    <t>Účelové dotace na výdaje spojené s volbou prezidenta ČR</t>
  </si>
  <si>
    <t xml:space="preserve">Revitalizace území se starou stavební zátěží (brownfieldů) pro jiné než hospodářské využití </t>
  </si>
  <si>
    <t>Převody vlastním fondům podnikatelské činnosti</t>
  </si>
  <si>
    <t>Plyn</t>
  </si>
  <si>
    <t>Platy zam. v prac. poměru vyjma zam. na služeb. místech</t>
  </si>
  <si>
    <t>Teplo</t>
  </si>
  <si>
    <t>Studená voda včetně stočného a úplaty za odvod dešťových vod</t>
  </si>
  <si>
    <t>Povinné poj. na soc. zabezp. a přísp. na stát. pol. zaměstn.</t>
  </si>
  <si>
    <t>v Kč</t>
  </si>
  <si>
    <t>březen 2023</t>
  </si>
  <si>
    <t>Národní plán obnovy - doučování</t>
  </si>
  <si>
    <t>Příspěvek na výkon sociální práce (s výjimkou sociálně-právní ochrany dětí)</t>
  </si>
  <si>
    <t>Podpora rozvoje a obnovy materiálně technického vybavení pro řešení krizových situací</t>
  </si>
  <si>
    <t>Pořízení a technická obnova investičního majetku ve správě ústavů sociální péče</t>
  </si>
  <si>
    <t>Financování dopravní infrastruktury</t>
  </si>
  <si>
    <t>Povinné pojistné na veřejné zdravotní pojištění</t>
  </si>
  <si>
    <t>23</t>
  </si>
  <si>
    <t>34</t>
  </si>
  <si>
    <t>33</t>
  </si>
  <si>
    <t>Kultura, církve a sdělovací prostředky</t>
  </si>
  <si>
    <t>37</t>
  </si>
  <si>
    <t>43</t>
  </si>
  <si>
    <t>Sociální služby a společné činnosti v sociálním zabezpečení a politice zaměstnanosti</t>
  </si>
  <si>
    <t>36</t>
  </si>
  <si>
    <t>Bydlení, komunální služby a územní rozvoj</t>
  </si>
  <si>
    <t>61</t>
  </si>
  <si>
    <t>Státní moc, státní správa, územní samospráva a politické strany</t>
  </si>
  <si>
    <t>62</t>
  </si>
  <si>
    <t>Jiné veřejné služby a činnosti</t>
  </si>
  <si>
    <t>35</t>
  </si>
  <si>
    <t>22</t>
  </si>
  <si>
    <t>Národní plán obnovy - prevence digitální propasti</t>
  </si>
  <si>
    <t>Národní plán obnovy - digitální učební pomůcky</t>
  </si>
  <si>
    <t>Služby elektronických komunikací</t>
  </si>
  <si>
    <t>květen 2013</t>
  </si>
  <si>
    <t>květen 2014</t>
  </si>
  <si>
    <t>květen 2015</t>
  </si>
  <si>
    <t>květen 2016</t>
  </si>
  <si>
    <t>květen 2017</t>
  </si>
  <si>
    <t>květen 2018</t>
  </si>
  <si>
    <t>květen 2019</t>
  </si>
  <si>
    <t>květen 2020</t>
  </si>
  <si>
    <t>květen 2021</t>
  </si>
  <si>
    <t>květen 2022</t>
  </si>
  <si>
    <t>květen 2023</t>
  </si>
  <si>
    <t xml:space="preserve">Odvětvové výdaje obcí květen 2023 </t>
  </si>
  <si>
    <t>Odvětvové výdaje krajů květen 2023</t>
  </si>
  <si>
    <t>53</t>
  </si>
  <si>
    <t>Bezpečnost a veřejný pořádek</t>
  </si>
  <si>
    <t>Neinvestiční tranfery přijaté kraji v květnu 2023</t>
  </si>
  <si>
    <t>Neinvestiční tranfery přijaté obcemi v květnu 2023</t>
  </si>
  <si>
    <t>Investiční tranfery přijaté obcemi v květnu2023</t>
  </si>
  <si>
    <t>Investiční tranfery přijaté kraji v květnu 2023</t>
  </si>
  <si>
    <t>OP Výzkum, vývoj a vzdělávání - PO3 Rovný přístup ke kvalitnímu předškolnímu, primárnímu a sekundárnímu vzdělávání</t>
  </si>
  <si>
    <t>OP Zaměstnanost plus 2021 - 2027 (poskytovatel MPSV)</t>
  </si>
  <si>
    <t>Neinvestiční nedávkové transfery podle zákona č. 108/2006 Sb., o sociálních službách (§ 101, § 102 a § 103)</t>
  </si>
  <si>
    <t>OP Zaměstnanost</t>
  </si>
  <si>
    <t xml:space="preserve">Národní plán obnovy </t>
  </si>
  <si>
    <t>Transfery na výkon činnosti obce s rozšířenou působností v oblasti sociálně-právní ochrany dětí</t>
  </si>
  <si>
    <t xml:space="preserve">Dotace pro jednotky SDH obcí </t>
  </si>
  <si>
    <t xml:space="preserve">Podpora výstavby a technického zhodnocení kanalizací pro veřejnou potřebu III </t>
  </si>
  <si>
    <t xml:space="preserve">Operační program životní prostředí 2014 - 2020 </t>
  </si>
  <si>
    <t xml:space="preserve">Podpora rozvoje regionů 2019+ </t>
  </si>
  <si>
    <t xml:space="preserve">Národní program Životní prostředí </t>
  </si>
  <si>
    <t>IROP - Integrovaný regionální OP</t>
  </si>
  <si>
    <t xml:space="preserve">Nová zelená úsporám </t>
  </si>
  <si>
    <t xml:space="preserve">OP životní prostředí 2014 - 2020 </t>
  </si>
  <si>
    <t>Operační program Podnikání a inovace pro konkurenceschopnosti</t>
  </si>
  <si>
    <t>OP Životní prostředí 2021-2027 - EU</t>
  </si>
  <si>
    <t>Neinvestiční transfery obcím</t>
  </si>
  <si>
    <t>Služby školení a vzdělávání</t>
  </si>
  <si>
    <t>Ostatní platby za provedenou práci jinde nezařazené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</si>
</sst>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00%"/>
    <numFmt numFmtId="166" formatCode="#,##0.00_ ;\-#,##0.00\ "/>
    <numFmt numFmtId="167" formatCode="#,##0.00;\-\ #,##0.00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7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/>
      <bottom/>
    </border>
    <border>
      <left style="dashed">
        <color auto="1"/>
      </left>
      <right style="medium">
        <color auto="1"/>
      </right>
      <top style="dashed">
        <color auto="1"/>
      </top>
      <bottom/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/>
    </border>
    <border>
      <left/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/>
    </border>
    <border>
      <left/>
      <right/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68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9" fontId="2" fillId="45" borderId="20" xfId="0" applyNumberFormat="1" applyFont="1" applyFill="1" applyBorder="1" applyAlignment="1">
      <alignment horizontal="center"/>
    </xf>
    <xf numFmtId="49" fontId="2" fillId="45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2" fillId="45" borderId="40" xfId="0" applyFont="1" applyFill="1" applyBorder="1" applyAlignment="1">
      <alignment horizontal="center"/>
    </xf>
    <xf numFmtId="4" fontId="2" fillId="45" borderId="41" xfId="0" applyNumberFormat="1" applyFont="1" applyFill="1" applyBorder="1" applyAlignment="1">
      <alignment horizontal="center" vertical="center"/>
    </xf>
    <xf numFmtId="4" fontId="2" fillId="45" borderId="41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2" xfId="0" applyBorder="1"/>
    <xf numFmtId="164" fontId="0" fillId="0" borderId="43" xfId="0" applyNumberFormat="1" applyBorder="1"/>
    <xf numFmtId="0" fontId="2" fillId="0" borderId="42" xfId="0" applyFont="1" applyBorder="1"/>
    <xf numFmtId="0" fontId="0" fillId="0" borderId="31" xfId="0" applyBorder="1"/>
    <xf numFmtId="0" fontId="0" fillId="0" borderId="34" xfId="0" applyBorder="1"/>
    <xf numFmtId="49" fontId="2" fillId="45" borderId="41" xfId="0" applyNumberFormat="1" applyFont="1" applyFill="1" applyBorder="1" applyAlignment="1">
      <alignment horizontal="center"/>
    </xf>
    <xf numFmtId="0" fontId="0" fillId="0" borderId="44" xfId="0" applyBorder="1"/>
    <xf numFmtId="4" fontId="0" fillId="0" borderId="45" xfId="0" applyNumberFormat="1" applyBorder="1"/>
    <xf numFmtId="10" fontId="0" fillId="0" borderId="46" xfId="0" applyNumberFormat="1" applyBorder="1" applyAlignment="1">
      <alignment horizontal="right" vertical="center"/>
    </xf>
    <xf numFmtId="10" fontId="0" fillId="0" borderId="47" xfId="0" applyNumberFormat="1" applyBorder="1" applyAlignment="1">
      <alignment horizontal="right" vertical="center"/>
    </xf>
    <xf numFmtId="10" fontId="0" fillId="0" borderId="48" xfId="0" applyNumberFormat="1" applyBorder="1" applyAlignment="1">
      <alignment horizontal="right" vertical="center"/>
    </xf>
    <xf numFmtId="10" fontId="0" fillId="0" borderId="49" xfId="0" applyNumberForma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4" fontId="0" fillId="0" borderId="46" xfId="0" applyNumberFormat="1" applyBorder="1" applyAlignment="1">
      <alignment horizontal="right" vertical="center"/>
    </xf>
    <xf numFmtId="4" fontId="0" fillId="0" borderId="47" xfId="0" applyNumberFormat="1" applyBorder="1" applyAlignment="1">
      <alignment horizontal="right" vertical="center"/>
    </xf>
    <xf numFmtId="4" fontId="0" fillId="0" borderId="48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48" xfId="0" applyNumberFormat="1" applyBorder="1"/>
    <xf numFmtId="4" fontId="0" fillId="0" borderId="50" xfId="0" applyNumberFormat="1" applyBorder="1"/>
    <xf numFmtId="4" fontId="0" fillId="0" borderId="49" xfId="0" applyNumberFormat="1" applyBorder="1"/>
    <xf numFmtId="4" fontId="0" fillId="0" borderId="16" xfId="0" applyNumberFormat="1" applyBorder="1"/>
    <xf numFmtId="0" fontId="2" fillId="0" borderId="51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53" xfId="0" applyBorder="1"/>
    <xf numFmtId="4" fontId="0" fillId="0" borderId="45" xfId="0" applyNumberFormat="1" applyFill="1" applyBorder="1"/>
    <xf numFmtId="49" fontId="2" fillId="0" borderId="54" xfId="0" applyNumberFormat="1" applyFont="1" applyBorder="1" applyAlignment="1">
      <alignment horizontal="center" vertical="center"/>
    </xf>
    <xf numFmtId="49" fontId="2" fillId="45" borderId="52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46" xfId="0" applyNumberFormat="1" applyBorder="1" applyAlignment="1">
      <alignment vertical="center"/>
    </xf>
    <xf numFmtId="10" fontId="0" fillId="0" borderId="46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47" xfId="0" applyNumberFormat="1" applyBorder="1" applyAlignment="1">
      <alignment vertical="center"/>
    </xf>
    <xf numFmtId="10" fontId="0" fillId="0" borderId="47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56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56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56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6" fontId="2" fillId="0" borderId="56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57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48" xfId="0" applyNumberFormat="1" applyBorder="1" applyAlignment="1">
      <alignment vertical="center"/>
    </xf>
    <xf numFmtId="10" fontId="0" fillId="0" borderId="48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0" fillId="0" borderId="14" xfId="0" applyNumberFormat="1" applyBorder="1"/>
    <xf numFmtId="0" fontId="4" fillId="47" borderId="58" xfId="0" applyFont="1" applyFill="1" applyBorder="1" applyAlignment="1">
      <alignment horizontal="center"/>
    </xf>
    <xf numFmtId="4" fontId="0" fillId="0" borderId="59" xfId="0" applyNumberFormat="1" applyBorder="1" applyAlignment="1">
      <alignment horizontal="right" vertical="center"/>
    </xf>
    <xf numFmtId="4" fontId="0" fillId="0" borderId="60" xfId="0" applyNumberFormat="1" applyBorder="1" applyAlignment="1">
      <alignment horizontal="right" vertical="center"/>
    </xf>
    <xf numFmtId="4" fontId="0" fillId="0" borderId="60" xfId="0" applyNumberFormat="1" applyFill="1" applyBorder="1" applyAlignment="1">
      <alignment horizontal="right" vertical="center"/>
    </xf>
    <xf numFmtId="4" fontId="2" fillId="0" borderId="60" xfId="0" applyNumberFormat="1" applyFont="1" applyBorder="1" applyAlignment="1">
      <alignment horizontal="right" vertical="center"/>
    </xf>
    <xf numFmtId="4" fontId="0" fillId="46" borderId="60" xfId="0" applyNumberFormat="1" applyFill="1" applyBorder="1" applyAlignment="1">
      <alignment horizontal="right" vertical="center"/>
    </xf>
    <xf numFmtId="4" fontId="2" fillId="0" borderId="61" xfId="0" applyNumberFormat="1" applyFont="1" applyBorder="1" applyAlignment="1">
      <alignment horizontal="right" vertical="center"/>
    </xf>
    <xf numFmtId="4" fontId="2" fillId="0" borderId="62" xfId="0" applyNumberFormat="1" applyFont="1" applyBorder="1" applyAlignment="1">
      <alignment horizontal="right" vertical="center"/>
    </xf>
    <xf numFmtId="49" fontId="2" fillId="0" borderId="54" xfId="0" applyNumberFormat="1" applyFont="1" applyBorder="1" applyAlignment="1">
      <alignment horizontal="center" vertical="center" wrapText="1"/>
    </xf>
    <xf numFmtId="4" fontId="0" fillId="0" borderId="63" xfId="0" applyNumberFormat="1" applyBorder="1"/>
    <xf numFmtId="4" fontId="0" fillId="0" borderId="64" xfId="0" applyNumberFormat="1" applyBorder="1"/>
    <xf numFmtId="4" fontId="0" fillId="0" borderId="65" xfId="0" applyNumberFormat="1" applyBorder="1"/>
    <xf numFmtId="0" fontId="0" fillId="0" borderId="66" xfId="0" applyBorder="1"/>
    <xf numFmtId="4" fontId="0" fillId="0" borderId="7" xfId="0" applyNumberFormat="1" applyBorder="1"/>
    <xf numFmtId="4" fontId="0" fillId="0" borderId="8" xfId="0" applyNumberFormat="1" applyBorder="1"/>
    <xf numFmtId="167" fontId="2" fillId="0" borderId="13" xfId="0" applyNumberFormat="1" applyFont="1" applyBorder="1" applyAlignment="1">
      <alignment horizontal="right" vertical="center"/>
    </xf>
    <xf numFmtId="167" fontId="2" fillId="0" borderId="60" xfId="0" applyNumberFormat="1" applyFont="1" applyBorder="1" applyAlignment="1">
      <alignment horizontal="right" vertical="center"/>
    </xf>
    <xf numFmtId="4" fontId="0" fillId="0" borderId="67" xfId="0" applyNumberFormat="1" applyBorder="1"/>
    <xf numFmtId="4" fontId="0" fillId="0" borderId="60" xfId="0" applyNumberFormat="1" applyBorder="1"/>
    <xf numFmtId="4" fontId="0" fillId="0" borderId="68" xfId="0" applyNumberFormat="1" applyBorder="1"/>
    <xf numFmtId="4" fontId="0" fillId="0" borderId="32" xfId="0" applyNumberFormat="1" applyBorder="1"/>
    <xf numFmtId="4" fontId="0" fillId="0" borderId="35" xfId="0" applyNumberFormat="1" applyBorder="1"/>
    <xf numFmtId="4" fontId="0" fillId="0" borderId="19" xfId="0" applyNumberFormat="1" applyBorder="1"/>
    <xf numFmtId="4" fontId="0" fillId="0" borderId="18" xfId="0" applyNumberFormat="1" applyBorder="1"/>
    <xf numFmtId="4" fontId="0" fillId="0" borderId="69" xfId="0" applyNumberFormat="1" applyBorder="1"/>
    <xf numFmtId="4" fontId="0" fillId="0" borderId="70" xfId="0" applyNumberFormat="1" applyBorder="1"/>
    <xf numFmtId="4" fontId="0" fillId="0" borderId="71" xfId="0" applyNumberFormat="1" applyBorder="1"/>
    <xf numFmtId="0" fontId="4" fillId="47" borderId="72" xfId="0" applyFont="1" applyFill="1" applyBorder="1" applyAlignment="1">
      <alignment horizontal="center"/>
    </xf>
    <xf numFmtId="0" fontId="4" fillId="47" borderId="73" xfId="0" applyFont="1" applyFill="1" applyBorder="1" applyAlignment="1">
      <alignment horizontal="center"/>
    </xf>
    <xf numFmtId="0" fontId="4" fillId="47" borderId="58" xfId="0" applyFont="1" applyFill="1" applyBorder="1" applyAlignment="1">
      <alignment horizontal="center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8"/>
  <sheetViews>
    <sheetView zoomScale="60" zoomScaleNormal="60" workbookViewId="0" topLeftCell="A1">
      <selection pane="topLeft" activeCell="K78" sqref="K78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3" width="12.5714285714286" customWidth="1"/>
    <col min="14" max="14" width="12" customWidth="1"/>
    <col min="15" max="15" width="11.4285714285714" customWidth="1"/>
    <col min="16" max="16" width="12.1428571428571" customWidth="1"/>
    <col min="17" max="18" width="12" customWidth="1"/>
    <col min="19" max="19" width="11.1428571428571" customWidth="1"/>
    <col min="21" max="21" width="9.71428571428571" bestFit="1" customWidth="1"/>
  </cols>
  <sheetData>
    <row r="1" ht="8.25" customHeight="1" thickBot="1">
      <c r="J1" s="4"/>
    </row>
    <row r="2" spans="2:19" ht="16.5" thickBot="1">
      <c r="B2" s="165" t="s">
        <v>30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7"/>
    </row>
    <row r="3" spans="2:19" ht="15.75" thickBot="1">
      <c r="B3" s="22" t="s">
        <v>17</v>
      </c>
      <c r="C3" s="46" t="s">
        <v>112</v>
      </c>
      <c r="D3" s="46" t="s">
        <v>113</v>
      </c>
      <c r="E3" s="46" t="s">
        <v>114</v>
      </c>
      <c r="F3" s="46" t="s">
        <v>115</v>
      </c>
      <c r="G3" s="46" t="s">
        <v>116</v>
      </c>
      <c r="H3" s="46" t="s">
        <v>117</v>
      </c>
      <c r="I3" s="46" t="s">
        <v>118</v>
      </c>
      <c r="J3" s="46" t="s">
        <v>119</v>
      </c>
      <c r="K3" s="46" t="s">
        <v>120</v>
      </c>
      <c r="L3" s="46" t="s">
        <v>121</v>
      </c>
      <c r="M3" s="46" t="s">
        <v>122</v>
      </c>
      <c r="N3" s="46" t="s">
        <v>72</v>
      </c>
      <c r="O3" s="47" t="s">
        <v>73</v>
      </c>
      <c r="P3" s="47" t="s">
        <v>74</v>
      </c>
      <c r="Q3" s="47" t="s">
        <v>75</v>
      </c>
      <c r="R3" s="47" t="s">
        <v>76</v>
      </c>
      <c r="S3" s="102" t="s">
        <v>77</v>
      </c>
    </row>
    <row r="4" spans="2:20" ht="15">
      <c r="B4" s="23" t="s">
        <v>0</v>
      </c>
      <c r="C4" s="28">
        <v>82462.355998429994</v>
      </c>
      <c r="D4" s="28">
        <v>85177.164325050006</v>
      </c>
      <c r="E4" s="28">
        <v>79294.359998950007</v>
      </c>
      <c r="F4" s="28">
        <v>87768.763458720001</v>
      </c>
      <c r="G4" s="28">
        <v>97984.09763135</v>
      </c>
      <c r="H4" s="28">
        <v>107113.61419601001</v>
      </c>
      <c r="I4" s="28">
        <v>117006.04400286</v>
      </c>
      <c r="J4" s="28">
        <v>110020.51522569</v>
      </c>
      <c r="K4" s="28">
        <v>113322.13997533001</v>
      </c>
      <c r="L4" s="28">
        <v>133927.84561026999</v>
      </c>
      <c r="M4" s="139">
        <v>153725.70687759001</v>
      </c>
      <c r="N4" s="43">
        <f>M4-L4</f>
        <v>19797.861267320026</v>
      </c>
      <c r="O4" s="29">
        <f>M4/L4-1</f>
        <v>0.14782483192428697</v>
      </c>
      <c r="P4" s="84">
        <f>M4-K4</f>
        <v>40403.566902260005</v>
      </c>
      <c r="Q4" s="79">
        <f>M4/K4-1</f>
        <v>0.35653727427893411</v>
      </c>
      <c r="R4" s="84">
        <f>M4-J4</f>
        <v>43705.191651900008</v>
      </c>
      <c r="S4" s="30">
        <f>M4/J4-1</f>
        <v>0.39724583694455151</v>
      </c>
      <c r="T4" s="1"/>
    </row>
    <row r="5" spans="2:19" ht="15">
      <c r="B5" s="24" t="s">
        <v>8</v>
      </c>
      <c r="C5" s="31">
        <v>13123.82066026</v>
      </c>
      <c r="D5" s="31">
        <v>16068.62370523</v>
      </c>
      <c r="E5" s="31">
        <v>12432.002027639999</v>
      </c>
      <c r="F5" s="31">
        <v>13276.408530389999</v>
      </c>
      <c r="G5" s="31">
        <v>13813.84450166</v>
      </c>
      <c r="H5" s="31">
        <v>14544.308855380001</v>
      </c>
      <c r="I5" s="31">
        <v>15689.13679011</v>
      </c>
      <c r="J5" s="31">
        <v>15898.86890403</v>
      </c>
      <c r="K5" s="31">
        <v>17297.714714329999</v>
      </c>
      <c r="L5" s="31">
        <v>21593.496934989998</v>
      </c>
      <c r="M5" s="140">
        <v>26668.66530072</v>
      </c>
      <c r="N5" s="44">
        <f t="shared" si="0" ref="N5:N18">M5-L5</f>
        <v>5075.1683657300018</v>
      </c>
      <c r="O5" s="32">
        <f t="shared" si="1" ref="O5:O18">M5/L5-1</f>
        <v>0.23503225906435854</v>
      </c>
      <c r="P5" s="85">
        <f t="shared" si="2" ref="P5:P18">M5-K5</f>
        <v>9370.9505863900013</v>
      </c>
      <c r="Q5" s="80">
        <f t="shared" si="3" ref="Q5:Q18">M5/K5-1</f>
        <v>0.54174500742729892</v>
      </c>
      <c r="R5" s="85">
        <f t="shared" si="4" ref="R5:R18">M5-J5</f>
        <v>10769.796396690001</v>
      </c>
      <c r="S5" s="33">
        <f t="shared" si="5" ref="S5:S18">M5/J5-1</f>
        <v>0.67739387384722094</v>
      </c>
    </row>
    <row r="6" spans="2:19" ht="15">
      <c r="B6" s="24" t="s">
        <v>1</v>
      </c>
      <c r="C6" s="31">
        <v>2616.85165246</v>
      </c>
      <c r="D6" s="31">
        <v>2261.3811387300002</v>
      </c>
      <c r="E6" s="31">
        <v>1913.68239522</v>
      </c>
      <c r="F6" s="31">
        <v>2942.2141359500001</v>
      </c>
      <c r="G6" s="31">
        <v>2693.32945664</v>
      </c>
      <c r="H6" s="31">
        <v>2688.0740510099999</v>
      </c>
      <c r="I6" s="31">
        <v>2683.7512189499998</v>
      </c>
      <c r="J6" s="31">
        <v>2097.3080828799998</v>
      </c>
      <c r="K6" s="31">
        <v>3355.4577927199998</v>
      </c>
      <c r="L6" s="31">
        <v>4302.1392954499997</v>
      </c>
      <c r="M6" s="140">
        <v>2423.4049935799999</v>
      </c>
      <c r="N6" s="44">
        <f t="shared" si="0"/>
        <v>-1878.7343018699999</v>
      </c>
      <c r="O6" s="32">
        <f t="shared" si="1"/>
        <v>-0.43669769220559052</v>
      </c>
      <c r="P6" s="85">
        <f t="shared" si="2"/>
        <v>-932.05279913999993</v>
      </c>
      <c r="Q6" s="80">
        <f t="shared" si="3"/>
        <v>-0.27777217200054827</v>
      </c>
      <c r="R6" s="85">
        <f t="shared" si="4"/>
        <v>326.09691070000008</v>
      </c>
      <c r="S6" s="33">
        <f t="shared" si="5"/>
        <v>0.15548355215997045</v>
      </c>
    </row>
    <row r="7" spans="2:19" ht="15">
      <c r="B7" s="25" t="s">
        <v>2</v>
      </c>
      <c r="C7" s="34">
        <v>57824.723899839999</v>
      </c>
      <c r="D7" s="34">
        <v>57729.133954270001</v>
      </c>
      <c r="E7" s="34">
        <v>68824.669738550001</v>
      </c>
      <c r="F7" s="34">
        <v>73355.785415470003</v>
      </c>
      <c r="G7" s="34">
        <v>67538.918831579998</v>
      </c>
      <c r="H7" s="34">
        <v>81964.630672529995</v>
      </c>
      <c r="I7" s="34">
        <v>99945.764365209994</v>
      </c>
      <c r="J7" s="34">
        <v>111895.69617546001</v>
      </c>
      <c r="K7" s="34">
        <v>127612.11482821</v>
      </c>
      <c r="L7" s="34">
        <v>134896.22319339999</v>
      </c>
      <c r="M7" s="141">
        <v>143875.14363563</v>
      </c>
      <c r="N7" s="44">
        <f t="shared" si="0"/>
        <v>8978.9204422300099</v>
      </c>
      <c r="O7" s="32">
        <f t="shared" si="1"/>
        <v>0.066561688901823235</v>
      </c>
      <c r="P7" s="85">
        <f t="shared" si="2"/>
        <v>16263.028807419993</v>
      </c>
      <c r="Q7" s="80">
        <f t="shared" si="3"/>
        <v>0.12744110407787779</v>
      </c>
      <c r="R7" s="85">
        <f t="shared" si="4"/>
        <v>31979.447460169991</v>
      </c>
      <c r="S7" s="33">
        <f t="shared" si="5"/>
        <v>0.28579693905317027</v>
      </c>
    </row>
    <row r="8" spans="2:19" ht="15">
      <c r="B8" s="25" t="s">
        <v>33</v>
      </c>
      <c r="C8" s="31">
        <v>52958.319612990002</v>
      </c>
      <c r="D8" s="31">
        <v>52318.357251610003</v>
      </c>
      <c r="E8" s="31">
        <v>60255.727744720003</v>
      </c>
      <c r="F8" s="31">
        <v>60202.455591209997</v>
      </c>
      <c r="G8" s="31">
        <v>65283.937124420001</v>
      </c>
      <c r="H8" s="31">
        <v>77789.356663440005</v>
      </c>
      <c r="I8" s="31">
        <v>90232.812832480005</v>
      </c>
      <c r="J8" s="31">
        <v>101961.71770425999</v>
      </c>
      <c r="K8" s="31">
        <v>117274.28092356</v>
      </c>
      <c r="L8" s="31">
        <v>126504.05013644999</v>
      </c>
      <c r="M8" s="140">
        <v>135499.09606876</v>
      </c>
      <c r="N8" s="44">
        <f t="shared" si="0"/>
        <v>8995.0459323100076</v>
      </c>
      <c r="O8" s="32">
        <f t="shared" si="1"/>
        <v>0.071104805914180336</v>
      </c>
      <c r="P8" s="85">
        <f t="shared" si="2"/>
        <v>18224.815145200002</v>
      </c>
      <c r="Q8" s="80">
        <f t="shared" si="3"/>
        <v>0.15540334165066461</v>
      </c>
      <c r="R8" s="85">
        <f t="shared" si="4"/>
        <v>33537.378364500008</v>
      </c>
      <c r="S8" s="33">
        <f t="shared" si="5"/>
        <v>0.32892127672638072</v>
      </c>
    </row>
    <row r="9" spans="2:19" ht="15">
      <c r="B9" s="25" t="s">
        <v>34</v>
      </c>
      <c r="C9" s="31">
        <v>4866.4042868500001</v>
      </c>
      <c r="D9" s="31">
        <v>5410.7767026600004</v>
      </c>
      <c r="E9" s="31">
        <v>8568.9419938299998</v>
      </c>
      <c r="F9" s="31">
        <v>13153.329824259999</v>
      </c>
      <c r="G9" s="31">
        <v>2254.98170716</v>
      </c>
      <c r="H9" s="31">
        <v>4175.2740090899997</v>
      </c>
      <c r="I9" s="31">
        <v>9712.9515327299996</v>
      </c>
      <c r="J9" s="31">
        <v>9933.9784712000001</v>
      </c>
      <c r="K9" s="31">
        <v>10337.83390465</v>
      </c>
      <c r="L9" s="31">
        <v>8392.1730569499996</v>
      </c>
      <c r="M9" s="140">
        <v>8376.0475668700001</v>
      </c>
      <c r="N9" s="44">
        <f t="shared" si="0"/>
        <v>-16.125490079999508</v>
      </c>
      <c r="O9" s="32">
        <f t="shared" si="1"/>
        <v>-0.0019214916054006714</v>
      </c>
      <c r="P9" s="85">
        <f t="shared" si="2"/>
        <v>-1961.7863377800004</v>
      </c>
      <c r="Q9" s="80">
        <f t="shared" si="3"/>
        <v>-0.18976763951465503</v>
      </c>
      <c r="R9" s="85">
        <f t="shared" si="4"/>
        <v>-1557.93090433</v>
      </c>
      <c r="S9" s="33">
        <f t="shared" si="5"/>
        <v>-0.15682849614045979</v>
      </c>
    </row>
    <row r="10" spans="2:20" ht="15">
      <c r="B10" s="26" t="s">
        <v>5</v>
      </c>
      <c r="C10" s="35">
        <v>155946.25543388</v>
      </c>
      <c r="D10" s="35">
        <v>161163.27920021999</v>
      </c>
      <c r="E10" s="35">
        <v>162341.13571741999</v>
      </c>
      <c r="F10" s="35">
        <v>177319.0456824</v>
      </c>
      <c r="G10" s="35">
        <v>182048.16925547001</v>
      </c>
      <c r="H10" s="35">
        <v>206287.57401285</v>
      </c>
      <c r="I10" s="35">
        <v>235318.99659254999</v>
      </c>
      <c r="J10" s="35">
        <v>239913.96849403001</v>
      </c>
      <c r="K10" s="35">
        <v>261620.07865951001</v>
      </c>
      <c r="L10" s="35">
        <v>294620.18977027002</v>
      </c>
      <c r="M10" s="142">
        <v>326643.98367617</v>
      </c>
      <c r="N10" s="44">
        <f t="shared" si="0"/>
        <v>32023.793905899976</v>
      </c>
      <c r="O10" s="32">
        <f t="shared" si="1"/>
        <v>0.10869517778421955</v>
      </c>
      <c r="P10" s="85">
        <f t="shared" si="2"/>
        <v>65023.905016659992</v>
      </c>
      <c r="Q10" s="80">
        <f t="shared" si="3"/>
        <v>0.24854325153417012</v>
      </c>
      <c r="R10" s="85">
        <f t="shared" si="4"/>
        <v>86730.015182139992</v>
      </c>
      <c r="S10" s="33">
        <f t="shared" si="5"/>
        <v>0.36150464988160191</v>
      </c>
      <c r="T10" s="1"/>
    </row>
    <row r="11" spans="2:19" ht="15">
      <c r="B11" s="25" t="s">
        <v>3</v>
      </c>
      <c r="C11" s="36">
        <v>121282.42248414</v>
      </c>
      <c r="D11" s="36">
        <v>122783.95066536</v>
      </c>
      <c r="E11" s="36">
        <v>129935.45910122999</v>
      </c>
      <c r="F11" s="36">
        <v>134425.54974200999</v>
      </c>
      <c r="G11" s="36">
        <v>145334.67509979001</v>
      </c>
      <c r="H11" s="36">
        <v>166624.01296272999</v>
      </c>
      <c r="I11" s="36">
        <v>184296.27708964999</v>
      </c>
      <c r="J11" s="36">
        <v>203760.42982575999</v>
      </c>
      <c r="K11" s="36">
        <v>219912.93829133999</v>
      </c>
      <c r="L11" s="36">
        <v>239670.27094779001</v>
      </c>
      <c r="M11" s="143">
        <v>269274.97038776003</v>
      </c>
      <c r="N11" s="44">
        <f t="shared" si="0"/>
        <v>29604.69943997002</v>
      </c>
      <c r="O11" s="32">
        <f t="shared" si="1"/>
        <v>0.12352261848287038</v>
      </c>
      <c r="P11" s="85">
        <f t="shared" si="2"/>
        <v>49362.032096420036</v>
      </c>
      <c r="Q11" s="80">
        <f t="shared" si="3"/>
        <v>0.22446170052543879</v>
      </c>
      <c r="R11" s="85">
        <f t="shared" si="4"/>
        <v>65514.540562000038</v>
      </c>
      <c r="S11" s="33">
        <f t="shared" si="5"/>
        <v>0.32152729859287676</v>
      </c>
    </row>
    <row r="12" spans="2:19" ht="15">
      <c r="B12" s="25" t="s">
        <v>4</v>
      </c>
      <c r="C12" s="31">
        <v>17648.599446249998</v>
      </c>
      <c r="D12" s="31">
        <v>25660.880655540001</v>
      </c>
      <c r="E12" s="31">
        <v>23007.34092088</v>
      </c>
      <c r="F12" s="31">
        <v>13966.801781120001</v>
      </c>
      <c r="G12" s="31">
        <v>16703.893667150001</v>
      </c>
      <c r="H12" s="31">
        <v>25661.751169169998</v>
      </c>
      <c r="I12" s="31">
        <v>31153.445740210002</v>
      </c>
      <c r="J12" s="31">
        <v>32957.946700369997</v>
      </c>
      <c r="K12" s="31">
        <v>32022.53293591</v>
      </c>
      <c r="L12" s="31">
        <v>36227.056468759998</v>
      </c>
      <c r="M12" s="140">
        <v>40596.80699787</v>
      </c>
      <c r="N12" s="44">
        <f t="shared" si="0"/>
        <v>4369.7505291100024</v>
      </c>
      <c r="O12" s="32">
        <f t="shared" si="1"/>
        <v>0.12062118634668018</v>
      </c>
      <c r="P12" s="85">
        <f t="shared" si="2"/>
        <v>8574.2740619600008</v>
      </c>
      <c r="Q12" s="80">
        <f t="shared" si="3"/>
        <v>0.26775752184002988</v>
      </c>
      <c r="R12" s="85">
        <f t="shared" si="4"/>
        <v>7638.8602975000031</v>
      </c>
      <c r="S12" s="33">
        <f t="shared" si="5"/>
        <v>0.23177597703361319</v>
      </c>
    </row>
    <row r="13" spans="2:19" ht="15">
      <c r="B13" s="26" t="s">
        <v>6</v>
      </c>
      <c r="C13" s="35">
        <v>138931.02193039001</v>
      </c>
      <c r="D13" s="35">
        <v>148444.8313209</v>
      </c>
      <c r="E13" s="35">
        <v>152942.80002210999</v>
      </c>
      <c r="F13" s="35">
        <v>148392.35152313</v>
      </c>
      <c r="G13" s="35">
        <v>162038.56876694001</v>
      </c>
      <c r="H13" s="35">
        <v>192285.76413190001</v>
      </c>
      <c r="I13" s="35">
        <v>215449.72282985999</v>
      </c>
      <c r="J13" s="35">
        <v>236718.37652613001</v>
      </c>
      <c r="K13" s="35">
        <v>251935.47122725</v>
      </c>
      <c r="L13" s="35">
        <v>275897.32741655002</v>
      </c>
      <c r="M13" s="142">
        <v>309871.77738563</v>
      </c>
      <c r="N13" s="44">
        <f t="shared" si="0"/>
        <v>33974.449969079986</v>
      </c>
      <c r="O13" s="32">
        <f t="shared" si="1"/>
        <v>0.12314164217250756</v>
      </c>
      <c r="P13" s="85">
        <f t="shared" si="2"/>
        <v>57936.306158380001</v>
      </c>
      <c r="Q13" s="80">
        <f t="shared" si="3"/>
        <v>0.22996486313005327</v>
      </c>
      <c r="R13" s="85">
        <f t="shared" si="4"/>
        <v>73153.40085949999</v>
      </c>
      <c r="S13" s="33">
        <f t="shared" si="5"/>
        <v>0.30903135587965225</v>
      </c>
    </row>
    <row r="14" spans="2:21" ht="15">
      <c r="B14" s="26" t="s">
        <v>7</v>
      </c>
      <c r="C14" s="35">
        <v>17015.233503489999</v>
      </c>
      <c r="D14" s="35">
        <v>12718.44787932</v>
      </c>
      <c r="E14" s="35">
        <v>9398.3356953099992</v>
      </c>
      <c r="F14" s="35">
        <v>28926.694159269999</v>
      </c>
      <c r="G14" s="35">
        <v>20009.600488529999</v>
      </c>
      <c r="H14" s="35">
        <v>14001.809880950001</v>
      </c>
      <c r="I14" s="35">
        <v>19869.273762690002</v>
      </c>
      <c r="J14" s="35">
        <v>3195.5919678999999</v>
      </c>
      <c r="K14" s="35">
        <v>9684.6074322599998</v>
      </c>
      <c r="L14" s="35">
        <v>18722.86235372</v>
      </c>
      <c r="M14" s="142">
        <v>16772.206290540002</v>
      </c>
      <c r="N14" s="44">
        <f t="shared" si="0"/>
        <v>-1950.6560631799985</v>
      </c>
      <c r="O14" s="32">
        <f t="shared" si="1"/>
        <v>-0.10418578240481624</v>
      </c>
      <c r="P14" s="85">
        <f t="shared" si="2"/>
        <v>7087.5988582800019</v>
      </c>
      <c r="Q14" s="80">
        <f t="shared" si="3"/>
        <v>0.73184162681398846</v>
      </c>
      <c r="R14" s="85">
        <f t="shared" si="4"/>
        <v>13576.614322640002</v>
      </c>
      <c r="S14" s="33">
        <f t="shared" si="5"/>
        <v>4.2485443883381473</v>
      </c>
      <c r="T14" s="1"/>
      <c r="U14" s="1"/>
    </row>
    <row r="15" spans="2:21" ht="17.25">
      <c r="B15" s="26" t="s">
        <v>39</v>
      </c>
      <c r="C15" s="35">
        <v>27262.073787539994</v>
      </c>
      <c r="D15" s="35">
        <v>30780.194616530003</v>
      </c>
      <c r="E15" s="35">
        <v>22046.63067008002</v>
      </c>
      <c r="F15" s="35">
        <v>26822.077838310011</v>
      </c>
      <c r="G15" s="35">
        <v>31747.204157639993</v>
      </c>
      <c r="H15" s="35">
        <v>32823.266752100026</v>
      </c>
      <c r="I15" s="35">
        <v>38631.71653580002</v>
      </c>
      <c r="J15" s="35">
        <v>24120.672008220019</v>
      </c>
      <c r="K15" s="35">
        <v>27981.197321879998</v>
      </c>
      <c r="L15" s="35">
        <v>42355.12173391995</v>
      </c>
      <c r="M15" s="142">
        <v>46618.497859309951</v>
      </c>
      <c r="N15" s="44">
        <f t="shared" si="0"/>
        <v>4263.3761253900011</v>
      </c>
      <c r="O15" s="32">
        <f t="shared" si="1"/>
        <v>0.10065786499618756</v>
      </c>
      <c r="P15" s="85">
        <f t="shared" si="2"/>
        <v>18637.300537429954</v>
      </c>
      <c r="Q15" s="80">
        <f t="shared" si="3"/>
        <v>0.66606515521966059</v>
      </c>
      <c r="R15" s="85">
        <f t="shared" si="4"/>
        <v>22497.825851089932</v>
      </c>
      <c r="S15" s="33">
        <f t="shared" si="5"/>
        <v>0.93271969551358103</v>
      </c>
      <c r="U15" s="1"/>
    </row>
    <row r="16" spans="2:19" ht="15">
      <c r="B16" s="26" t="s">
        <v>27</v>
      </c>
      <c r="C16" s="153">
        <v>9762.7722327600004</v>
      </c>
      <c r="D16" s="153">
        <v>5681.8142297599998</v>
      </c>
      <c r="E16" s="153">
        <v>4750.8864648099998</v>
      </c>
      <c r="F16" s="153">
        <v>7138.3941707200001</v>
      </c>
      <c r="G16" s="153">
        <v>4682.0079695200002</v>
      </c>
      <c r="H16" s="153">
        <v>4802.00332299</v>
      </c>
      <c r="I16" s="153">
        <v>5070.8083197200003</v>
      </c>
      <c r="J16" s="153">
        <v>5119.8513227399999</v>
      </c>
      <c r="K16" s="153">
        <v>9981.3559798999995</v>
      </c>
      <c r="L16" s="153">
        <v>5839.1408738</v>
      </c>
      <c r="M16" s="154">
        <v>4384.1528133499996</v>
      </c>
      <c r="N16" s="44">
        <f t="shared" si="0"/>
        <v>-1454.9880604500004</v>
      </c>
      <c r="O16" s="32">
        <f t="shared" si="1"/>
        <v>-0.24917844797656374</v>
      </c>
      <c r="P16" s="85">
        <f t="shared" si="2"/>
        <v>-5597.2031665499999</v>
      </c>
      <c r="Q16" s="80">
        <f t="shared" si="3"/>
        <v>-0.56076580955747823</v>
      </c>
      <c r="R16" s="85">
        <f t="shared" si="4"/>
        <v>-735.69850939000025</v>
      </c>
      <c r="S16" s="33">
        <f t="shared" si="5"/>
        <v>-0.1436952878147788</v>
      </c>
    </row>
    <row r="17" spans="2:19" ht="17.25">
      <c r="B17" s="26" t="s">
        <v>41</v>
      </c>
      <c r="C17" s="87">
        <v>17499.301554779995</v>
      </c>
      <c r="D17" s="87">
        <v>25098.380386770004</v>
      </c>
      <c r="E17" s="87">
        <v>17295.744205270021</v>
      </c>
      <c r="F17" s="87">
        <v>19683.683667590012</v>
      </c>
      <c r="G17" s="87">
        <v>27065.196188119993</v>
      </c>
      <c r="H17" s="87">
        <v>28021.263429110026</v>
      </c>
      <c r="I17" s="87">
        <v>33560.908216080017</v>
      </c>
      <c r="J17" s="87">
        <v>19000.820685480019</v>
      </c>
      <c r="K17" s="87">
        <v>17999.841341979998</v>
      </c>
      <c r="L17" s="145">
        <v>36515.980860119947</v>
      </c>
      <c r="M17" s="87">
        <v>42234.345045959955</v>
      </c>
      <c r="N17" s="88">
        <f t="shared" si="0"/>
        <v>5718.3641858400078</v>
      </c>
      <c r="O17" s="89">
        <f t="shared" si="1"/>
        <v>0.15659894794405438</v>
      </c>
      <c r="P17" s="85">
        <f t="shared" si="2"/>
        <v>24234.503703979957</v>
      </c>
      <c r="Q17" s="80">
        <f t="shared" si="3"/>
        <v>1.3463731842713087</v>
      </c>
      <c r="R17" s="85">
        <f t="shared" si="4"/>
        <v>23233.524360479936</v>
      </c>
      <c r="S17" s="33">
        <f t="shared" si="5"/>
        <v>1.2227642555584164</v>
      </c>
    </row>
    <row r="18" spans="2:19" ht="18" thickBot="1">
      <c r="B18" s="27" t="s">
        <v>42</v>
      </c>
      <c r="C18" s="37">
        <v>98203.028311149988</v>
      </c>
      <c r="D18" s="37">
        <v>103507.16916901</v>
      </c>
      <c r="E18" s="37">
        <v>93640.044421810017</v>
      </c>
      <c r="F18" s="37">
        <v>103987.38612506</v>
      </c>
      <c r="G18" s="37">
        <v>114491.27158965</v>
      </c>
      <c r="H18" s="37">
        <v>124345.99710240001</v>
      </c>
      <c r="I18" s="37">
        <v>135378.93201192</v>
      </c>
      <c r="J18" s="37">
        <v>128016.6922126</v>
      </c>
      <c r="K18" s="37">
        <v>133975.31248237999</v>
      </c>
      <c r="L18" s="37">
        <v>159823.48184070998</v>
      </c>
      <c r="M18" s="144">
        <v>182817.77717189002</v>
      </c>
      <c r="N18" s="45">
        <f t="shared" si="0"/>
        <v>22994.295331180037</v>
      </c>
      <c r="O18" s="38">
        <f t="shared" si="1"/>
        <v>0.14387307213152556</v>
      </c>
      <c r="P18" s="86">
        <f t="shared" si="2"/>
        <v>48842.46468951003</v>
      </c>
      <c r="Q18" s="81">
        <f t="shared" si="3"/>
        <v>0.36456317051646092</v>
      </c>
      <c r="R18" s="86">
        <f t="shared" si="4"/>
        <v>54801.084959290019</v>
      </c>
      <c r="S18" s="39">
        <f t="shared" si="5"/>
        <v>0.42807765153219801</v>
      </c>
    </row>
    <row r="19" spans="2:19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/>
      <c r="P19" s="4"/>
      <c r="Q19" s="4"/>
      <c r="R19" s="4"/>
      <c r="S19" s="4"/>
    </row>
    <row r="20" spans="2:19" ht="15">
      <c r="B20" s="18" t="s">
        <v>40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ht="15">
      <c r="B21" s="42" t="s">
        <v>46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/>
      <c r="P21" s="4"/>
      <c r="Q21" s="4"/>
      <c r="R21" s="4"/>
      <c r="S21" s="4"/>
    </row>
    <row r="22" spans="2:19" ht="15">
      <c r="B22" s="19" t="s">
        <v>44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/>
      <c r="P22" s="4"/>
      <c r="Q22" s="4"/>
      <c r="R22" s="4"/>
      <c r="S22" s="4"/>
    </row>
    <row r="23" spans="2:19" ht="15.75" thickBot="1">
      <c r="B23" s="2"/>
      <c r="I23" s="1"/>
      <c r="J23" s="1"/>
      <c r="K23" s="1"/>
      <c r="L23" s="1"/>
      <c r="M23" s="1"/>
      <c r="N23" s="1"/>
      <c r="O23" s="4"/>
      <c r="P23" s="4"/>
      <c r="Q23" s="4"/>
      <c r="R23" s="4"/>
      <c r="S23" s="4"/>
    </row>
    <row r="24" spans="2:19" ht="16.5" thickBot="1">
      <c r="B24" s="165" t="s">
        <v>31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7"/>
    </row>
    <row r="25" spans="2:19" ht="15.75" thickBot="1">
      <c r="B25" s="40" t="s">
        <v>17</v>
      </c>
      <c r="C25" s="46" t="s">
        <v>112</v>
      </c>
      <c r="D25" s="46" t="s">
        <v>113</v>
      </c>
      <c r="E25" s="46" t="s">
        <v>114</v>
      </c>
      <c r="F25" s="46" t="s">
        <v>115</v>
      </c>
      <c r="G25" s="46" t="s">
        <v>116</v>
      </c>
      <c r="H25" s="46" t="s">
        <v>117</v>
      </c>
      <c r="I25" s="46" t="s">
        <v>118</v>
      </c>
      <c r="J25" s="46" t="s">
        <v>119</v>
      </c>
      <c r="K25" s="46" t="s">
        <v>120</v>
      </c>
      <c r="L25" s="46" t="s">
        <v>121</v>
      </c>
      <c r="M25" s="46" t="s">
        <v>122</v>
      </c>
      <c r="N25" s="46" t="s">
        <v>72</v>
      </c>
      <c r="O25" s="47" t="s">
        <v>73</v>
      </c>
      <c r="P25" s="47" t="s">
        <v>74</v>
      </c>
      <c r="Q25" s="47" t="s">
        <v>75</v>
      </c>
      <c r="R25" s="47" t="s">
        <v>76</v>
      </c>
      <c r="S25" s="102" t="s">
        <v>77</v>
      </c>
    </row>
    <row r="26" spans="2:19" ht="15">
      <c r="B26" s="23" t="s">
        <v>0</v>
      </c>
      <c r="C26" s="28">
        <v>63357.944925509997</v>
      </c>
      <c r="D26" s="28">
        <v>65655.962879650004</v>
      </c>
      <c r="E26" s="28">
        <v>61098.955009650002</v>
      </c>
      <c r="F26" s="28">
        <v>66903.322916110003</v>
      </c>
      <c r="G26" s="28">
        <v>74460.897039939999</v>
      </c>
      <c r="H26" s="28">
        <v>81821.901563620006</v>
      </c>
      <c r="I26" s="28">
        <v>89389.445347489993</v>
      </c>
      <c r="J26" s="28">
        <v>83655.972099129998</v>
      </c>
      <c r="K26" s="28">
        <v>85968.890887779999</v>
      </c>
      <c r="L26" s="28">
        <v>102259.87209735</v>
      </c>
      <c r="M26" s="139">
        <v>117355.57456442001</v>
      </c>
      <c r="N26" s="43">
        <f>M26-L26</f>
        <v>15095.702467070005</v>
      </c>
      <c r="O26" s="29">
        <f>M26/L26-1</f>
        <v>0.14762097934856699</v>
      </c>
      <c r="P26" s="84">
        <f>M26-K26</f>
        <v>31386.683676640008</v>
      </c>
      <c r="Q26" s="79">
        <f>M26/K26-1</f>
        <v>0.36509350478431557</v>
      </c>
      <c r="R26" s="84">
        <f>M26-J26</f>
        <v>33699.602465290009</v>
      </c>
      <c r="S26" s="82">
        <f>M26/J26-1</f>
        <v>0.4028355850716423</v>
      </c>
    </row>
    <row r="27" spans="2:19" ht="15">
      <c r="B27" s="24" t="s">
        <v>35</v>
      </c>
      <c r="C27" s="31">
        <v>14924.18112462</v>
      </c>
      <c r="D27" s="31">
        <v>14866.588664729999</v>
      </c>
      <c r="E27" s="31">
        <v>13877.82679519</v>
      </c>
      <c r="F27" s="31">
        <v>16225.66848875</v>
      </c>
      <c r="G27" s="31">
        <v>17727.0181361</v>
      </c>
      <c r="H27" s="31">
        <v>20151.161672030001</v>
      </c>
      <c r="I27" s="31">
        <v>23220.562143660001</v>
      </c>
      <c r="J27" s="31">
        <v>21169.293010640002</v>
      </c>
      <c r="K27" s="31">
        <v>16598.752796339999</v>
      </c>
      <c r="L27" s="31">
        <v>17900.174749229998</v>
      </c>
      <c r="M27" s="140">
        <v>22849.764123649999</v>
      </c>
      <c r="N27" s="44">
        <f t="shared" si="6" ref="N27:N45">M27-L27</f>
        <v>4949.5893744200002</v>
      </c>
      <c r="O27" s="32">
        <f t="shared" si="7" ref="O27:O45">M27/L27-1</f>
        <v>0.27651067342976154</v>
      </c>
      <c r="P27" s="85">
        <f t="shared" si="8" ref="P27:P45">M27-K27</f>
        <v>6251.0113273099996</v>
      </c>
      <c r="Q27" s="80">
        <f t="shared" si="9" ref="Q27:Q45">M27/K27-1</f>
        <v>0.3765952420647134</v>
      </c>
      <c r="R27" s="85">
        <f t="shared" si="10" ref="R27:R45">M27-J27</f>
        <v>1680.4711130099968</v>
      </c>
      <c r="S27" s="82">
        <f t="shared" si="11" ref="S27:S45">M27/J27-1</f>
        <v>0.079382486328918311</v>
      </c>
    </row>
    <row r="28" spans="2:19" ht="15">
      <c r="B28" s="24" t="s">
        <v>36</v>
      </c>
      <c r="C28" s="31">
        <v>13650.58963463</v>
      </c>
      <c r="D28" s="31">
        <v>12479.64524862</v>
      </c>
      <c r="E28" s="31">
        <v>11193.98451774</v>
      </c>
      <c r="F28" s="31">
        <v>12810.36004227</v>
      </c>
      <c r="G28" s="31">
        <v>13503.41253876</v>
      </c>
      <c r="H28" s="31">
        <v>13898.79482915</v>
      </c>
      <c r="I28" s="31">
        <v>16562.607645249998</v>
      </c>
      <c r="J28" s="31">
        <v>13900.01651739</v>
      </c>
      <c r="K28" s="31">
        <v>17013.74977885</v>
      </c>
      <c r="L28" s="31">
        <v>18243.53303138</v>
      </c>
      <c r="M28" s="140">
        <v>21998.518402919999</v>
      </c>
      <c r="N28" s="44">
        <f t="shared" si="6"/>
        <v>3754.9853715399986</v>
      </c>
      <c r="O28" s="32">
        <f t="shared" si="7"/>
        <v>0.20582555829954607</v>
      </c>
      <c r="P28" s="85">
        <f t="shared" si="8"/>
        <v>4984.7686240699986</v>
      </c>
      <c r="Q28" s="80">
        <f t="shared" si="9"/>
        <v>0.29298471464924369</v>
      </c>
      <c r="R28" s="85">
        <f t="shared" si="10"/>
        <v>8098.5018855299986</v>
      </c>
      <c r="S28" s="82">
        <f t="shared" si="11"/>
        <v>0.58262534259568288</v>
      </c>
    </row>
    <row r="29" spans="2:19" ht="15">
      <c r="B29" s="41" t="s">
        <v>37</v>
      </c>
      <c r="C29" s="31">
        <v>26896.858634730001</v>
      </c>
      <c r="D29" s="31">
        <v>30068.735722500001</v>
      </c>
      <c r="E29" s="31">
        <v>27645.220903699999</v>
      </c>
      <c r="F29" s="31">
        <v>29126.665282400001</v>
      </c>
      <c r="G29" s="31">
        <v>33763.356439440002</v>
      </c>
      <c r="H29" s="31">
        <v>38797.962428480001</v>
      </c>
      <c r="I29" s="31">
        <v>40689.15501925</v>
      </c>
      <c r="J29" s="31">
        <v>40443.821813050003</v>
      </c>
      <c r="K29" s="31">
        <v>44549.969190379998</v>
      </c>
      <c r="L29" s="31">
        <v>54853.280089619999</v>
      </c>
      <c r="M29" s="140">
        <v>59898.551470240003</v>
      </c>
      <c r="N29" s="44">
        <f t="shared" si="6"/>
        <v>5045.2713806200045</v>
      </c>
      <c r="O29" s="32">
        <f t="shared" si="7"/>
        <v>0.091977569479472887</v>
      </c>
      <c r="P29" s="85">
        <f t="shared" si="8"/>
        <v>15348.582279860006</v>
      </c>
      <c r="Q29" s="80">
        <f t="shared" si="9"/>
        <v>0.34452509303136258</v>
      </c>
      <c r="R29" s="85">
        <f t="shared" si="10"/>
        <v>19454.729657190001</v>
      </c>
      <c r="S29" s="82">
        <f t="shared" si="11"/>
        <v>0.48103094082252507</v>
      </c>
    </row>
    <row r="30" spans="2:19" ht="15">
      <c r="B30" s="41" t="s">
        <v>38</v>
      </c>
      <c r="C30" s="31">
        <v>7886.0953730299998</v>
      </c>
      <c r="D30" s="31">
        <v>8240.8100996499998</v>
      </c>
      <c r="E30" s="31">
        <v>8381.7420707099991</v>
      </c>
      <c r="F30" s="31">
        <v>8740.4239971200004</v>
      </c>
      <c r="G30" s="31">
        <v>9466.6185262599993</v>
      </c>
      <c r="H30" s="31">
        <v>8972.7599370099997</v>
      </c>
      <c r="I30" s="31">
        <v>8916.4199529499983</v>
      </c>
      <c r="J30" s="31">
        <v>8142.5870789000001</v>
      </c>
      <c r="K30" s="31">
        <v>7806.2002343200002</v>
      </c>
      <c r="L30" s="31">
        <v>11262.61961557</v>
      </c>
      <c r="M30" s="140">
        <v>12608.576950839999</v>
      </c>
      <c r="N30" s="44">
        <f t="shared" si="6"/>
        <v>1345.957335269999</v>
      </c>
      <c r="O30" s="32">
        <f t="shared" si="7"/>
        <v>0.11950659626373961</v>
      </c>
      <c r="P30" s="85">
        <f t="shared" si="8"/>
        <v>4802.3767165199988</v>
      </c>
      <c r="Q30" s="80">
        <f t="shared" si="9"/>
        <v>0.61520029878382121</v>
      </c>
      <c r="R30" s="85">
        <f t="shared" si="10"/>
        <v>4465.9898719399989</v>
      </c>
      <c r="S30" s="82">
        <f t="shared" si="11"/>
        <v>0.54847308707484155</v>
      </c>
    </row>
    <row r="31" spans="2:19" ht="15">
      <c r="B31" s="24" t="s">
        <v>8</v>
      </c>
      <c r="C31" s="36">
        <v>11353.121373600001</v>
      </c>
      <c r="D31" s="31">
        <v>14383.11170779</v>
      </c>
      <c r="E31" s="31">
        <v>10694.826425740001</v>
      </c>
      <c r="F31" s="31">
        <v>11130.81957793</v>
      </c>
      <c r="G31" s="31">
        <v>12120.90537427</v>
      </c>
      <c r="H31" s="31">
        <v>12632.90018714</v>
      </c>
      <c r="I31" s="31">
        <v>12823.612647399999</v>
      </c>
      <c r="J31" s="31">
        <v>12971.9519853</v>
      </c>
      <c r="K31" s="31">
        <v>13908.811436370001</v>
      </c>
      <c r="L31" s="31">
        <v>17356.634825689998</v>
      </c>
      <c r="M31" s="140">
        <v>21790.791390490002</v>
      </c>
      <c r="N31" s="44">
        <f t="shared" si="6"/>
        <v>4434.1565648000033</v>
      </c>
      <c r="O31" s="32">
        <f t="shared" si="7"/>
        <v>0.25547328784246215</v>
      </c>
      <c r="P31" s="85">
        <f t="shared" si="8"/>
        <v>7881.9799541200009</v>
      </c>
      <c r="Q31" s="80">
        <f t="shared" si="9"/>
        <v>0.56668968374317719</v>
      </c>
      <c r="R31" s="85">
        <f t="shared" si="10"/>
        <v>8818.8394051900013</v>
      </c>
      <c r="S31" s="82">
        <f t="shared" si="11"/>
        <v>0.67983904158631137</v>
      </c>
    </row>
    <row r="32" spans="2:19" ht="15">
      <c r="B32" s="24" t="s">
        <v>1</v>
      </c>
      <c r="C32" s="31">
        <v>2427.8408838199998</v>
      </c>
      <c r="D32" s="31">
        <v>2075.0416008100001</v>
      </c>
      <c r="E32" s="31">
        <v>1761.4171002200001</v>
      </c>
      <c r="F32" s="31">
        <v>2710.5436551799999</v>
      </c>
      <c r="G32" s="31">
        <v>2544.39900519</v>
      </c>
      <c r="H32" s="31">
        <v>2540.5400374699998</v>
      </c>
      <c r="I32" s="31">
        <v>2442.9005730499998</v>
      </c>
      <c r="J32" s="31">
        <v>1993.3937692300001</v>
      </c>
      <c r="K32" s="31">
        <v>3169.1346427899998</v>
      </c>
      <c r="L32" s="31">
        <v>4018.20706608</v>
      </c>
      <c r="M32" s="140">
        <v>2254.9331573300001</v>
      </c>
      <c r="N32" s="44">
        <f t="shared" si="6"/>
        <v>-1763.2739087499999</v>
      </c>
      <c r="O32" s="32">
        <f t="shared" si="7"/>
        <v>-0.43882106615032623</v>
      </c>
      <c r="P32" s="85">
        <f t="shared" si="8"/>
        <v>-914.20148545999973</v>
      </c>
      <c r="Q32" s="80">
        <f t="shared" si="9"/>
        <v>-0.28847038340257058</v>
      </c>
      <c r="R32" s="85">
        <f t="shared" si="10"/>
        <v>261.5393881</v>
      </c>
      <c r="S32" s="82">
        <f t="shared" si="11"/>
        <v>0.13120307293878342</v>
      </c>
    </row>
    <row r="33" spans="2:19" ht="15">
      <c r="B33" s="25" t="s">
        <v>2</v>
      </c>
      <c r="C33" s="34">
        <v>17398.600536940001</v>
      </c>
      <c r="D33" s="34">
        <v>17883.563027920001</v>
      </c>
      <c r="E33" s="34">
        <v>20786.115321090001</v>
      </c>
      <c r="F33" s="34">
        <v>21037.382834010001</v>
      </c>
      <c r="G33" s="34">
        <v>17182.942243810001</v>
      </c>
      <c r="H33" s="34">
        <v>21883.214248910001</v>
      </c>
      <c r="I33" s="34">
        <v>26826.98052705</v>
      </c>
      <c r="J33" s="34">
        <v>29021.608216069999</v>
      </c>
      <c r="K33" s="34">
        <v>33096.379364289998</v>
      </c>
      <c r="L33" s="34">
        <v>34402.786849399999</v>
      </c>
      <c r="M33" s="141">
        <v>36447.821971400001</v>
      </c>
      <c r="N33" s="44">
        <f t="shared" si="6"/>
        <v>2045.0351220000011</v>
      </c>
      <c r="O33" s="32">
        <f t="shared" si="7"/>
        <v>0.059443879676150946</v>
      </c>
      <c r="P33" s="85">
        <f t="shared" si="8"/>
        <v>3351.4426071100024</v>
      </c>
      <c r="Q33" s="80">
        <f t="shared" si="9"/>
        <v>0.10126311915333286</v>
      </c>
      <c r="R33" s="85">
        <f t="shared" si="10"/>
        <v>7426.2137553300017</v>
      </c>
      <c r="S33" s="82">
        <f t="shared" si="11"/>
        <v>0.25588567318670918</v>
      </c>
    </row>
    <row r="34" spans="2:19" ht="15">
      <c r="B34" s="24" t="s">
        <v>33</v>
      </c>
      <c r="C34" s="36">
        <v>13646.147924389999</v>
      </c>
      <c r="D34" s="36">
        <v>13980.697590870001</v>
      </c>
      <c r="E34" s="36">
        <v>15314.66565184</v>
      </c>
      <c r="F34" s="36">
        <v>14245.875230240001</v>
      </c>
      <c r="G34" s="36">
        <v>15839.66360258</v>
      </c>
      <c r="H34" s="36">
        <v>18946.820432550001</v>
      </c>
      <c r="I34" s="36">
        <v>21198.735018920001</v>
      </c>
      <c r="J34" s="36">
        <v>22920.33662953</v>
      </c>
      <c r="K34" s="36">
        <v>27082.670937179999</v>
      </c>
      <c r="L34" s="36">
        <v>28569.228112690002</v>
      </c>
      <c r="M34" s="143">
        <v>31410.236241179999</v>
      </c>
      <c r="N34" s="44">
        <f t="shared" si="6"/>
        <v>2841.008128489997</v>
      </c>
      <c r="O34" s="32">
        <f t="shared" si="7"/>
        <v>0.099442943200417355</v>
      </c>
      <c r="P34" s="85">
        <f t="shared" si="8"/>
        <v>4327.5653039999997</v>
      </c>
      <c r="Q34" s="80">
        <f t="shared" si="9"/>
        <v>0.15979093472863393</v>
      </c>
      <c r="R34" s="85">
        <f t="shared" si="10"/>
        <v>8489.8996116499984</v>
      </c>
      <c r="S34" s="82">
        <f t="shared" si="11"/>
        <v>0.37040902796828123</v>
      </c>
    </row>
    <row r="35" spans="2:19" ht="15">
      <c r="B35" s="24" t="s">
        <v>34</v>
      </c>
      <c r="C35" s="36">
        <v>3752.4526125500001</v>
      </c>
      <c r="D35" s="36">
        <v>3902.8654370499999</v>
      </c>
      <c r="E35" s="36">
        <v>5471.4496692499997</v>
      </c>
      <c r="F35" s="36">
        <v>6791.5076037700001</v>
      </c>
      <c r="G35" s="36">
        <v>1343.2786412299999</v>
      </c>
      <c r="H35" s="36">
        <v>2936.3938163600001</v>
      </c>
      <c r="I35" s="36">
        <v>5628.2455081300004</v>
      </c>
      <c r="J35" s="36">
        <v>6101.2715865399996</v>
      </c>
      <c r="K35" s="36">
        <v>6013.7084271100002</v>
      </c>
      <c r="L35" s="36">
        <v>5833.5587367099997</v>
      </c>
      <c r="M35" s="143">
        <v>5037.5857302200002</v>
      </c>
      <c r="N35" s="44">
        <f t="shared" si="6"/>
        <v>-795.97300648999953</v>
      </c>
      <c r="O35" s="32">
        <f t="shared" si="7"/>
        <v>-0.13644724299783273</v>
      </c>
      <c r="P35" s="85">
        <f t="shared" si="8"/>
        <v>-976.12269689000004</v>
      </c>
      <c r="Q35" s="80">
        <f t="shared" si="9"/>
        <v>-0.16231626603139027</v>
      </c>
      <c r="R35" s="85">
        <f t="shared" si="10"/>
        <v>-1063.6858563199994</v>
      </c>
      <c r="S35" s="82">
        <f t="shared" si="11"/>
        <v>-0.17433838851995942</v>
      </c>
    </row>
    <row r="36" spans="2:19" ht="15">
      <c r="B36" s="26" t="s">
        <v>5</v>
      </c>
      <c r="C36" s="35">
        <v>94505.206719869995</v>
      </c>
      <c r="D36" s="35">
        <v>99996.67921617</v>
      </c>
      <c r="E36" s="35">
        <v>94349.379814309999</v>
      </c>
      <c r="F36" s="35">
        <v>101782.00609205999</v>
      </c>
      <c r="G36" s="35">
        <v>106307.90225421</v>
      </c>
      <c r="H36" s="35">
        <v>118869.39203714</v>
      </c>
      <c r="I36" s="35">
        <v>131482.80456498999</v>
      </c>
      <c r="J36" s="35">
        <v>127644.51546973</v>
      </c>
      <c r="K36" s="35">
        <v>136140.4902568</v>
      </c>
      <c r="L36" s="35">
        <v>158037.40444965</v>
      </c>
      <c r="M36" s="142">
        <v>177833.70388364</v>
      </c>
      <c r="N36" s="44">
        <f t="shared" si="6"/>
        <v>19796.299433990003</v>
      </c>
      <c r="O36" s="32">
        <f t="shared" si="7"/>
        <v>0.12526337991267766</v>
      </c>
      <c r="P36" s="85">
        <f t="shared" si="8"/>
        <v>41693.213626840006</v>
      </c>
      <c r="Q36" s="80">
        <f t="shared" si="9"/>
        <v>0.30625138449402267</v>
      </c>
      <c r="R36" s="85">
        <f t="shared" si="10"/>
        <v>50189.18841391</v>
      </c>
      <c r="S36" s="82">
        <f t="shared" si="11"/>
        <v>0.39319502470759904</v>
      </c>
    </row>
    <row r="37" spans="2:19" ht="15">
      <c r="B37" s="25" t="s">
        <v>3</v>
      </c>
      <c r="C37" s="34">
        <v>67943.853736839999</v>
      </c>
      <c r="D37" s="34">
        <v>68470.93977949</v>
      </c>
      <c r="E37" s="34">
        <v>69020.197308510003</v>
      </c>
      <c r="F37" s="34">
        <v>72562.651427289995</v>
      </c>
      <c r="G37" s="34">
        <v>78415.091863509995</v>
      </c>
      <c r="H37" s="34">
        <v>88800.811572530001</v>
      </c>
      <c r="I37" s="34">
        <v>94880.902869590005</v>
      </c>
      <c r="J37" s="34">
        <v>100456.77084524999</v>
      </c>
      <c r="K37" s="34">
        <v>104455.53911436</v>
      </c>
      <c r="L37" s="34">
        <v>115093.52203495</v>
      </c>
      <c r="M37" s="141">
        <v>132352.55400169</v>
      </c>
      <c r="N37" s="44">
        <f t="shared" si="6"/>
        <v>17259.031966740004</v>
      </c>
      <c r="O37" s="32">
        <f t="shared" si="7"/>
        <v>0.14995658888168362</v>
      </c>
      <c r="P37" s="85">
        <f t="shared" si="8"/>
        <v>27897.014887330006</v>
      </c>
      <c r="Q37" s="80">
        <f t="shared" si="9"/>
        <v>0.26707070897205165</v>
      </c>
      <c r="R37" s="85">
        <f t="shared" si="10"/>
        <v>31895.783156440011</v>
      </c>
      <c r="S37" s="82">
        <f t="shared" si="11"/>
        <v>0.3175075496461488</v>
      </c>
    </row>
    <row r="38" spans="2:19" ht="15">
      <c r="B38" s="24" t="s">
        <v>4</v>
      </c>
      <c r="C38" s="31">
        <v>13451.373709089999</v>
      </c>
      <c r="D38" s="31">
        <v>21686.319653549999</v>
      </c>
      <c r="E38" s="31">
        <v>16675.3103854</v>
      </c>
      <c r="F38" s="31">
        <v>10989.755105939999</v>
      </c>
      <c r="G38" s="31">
        <v>13718.23436527</v>
      </c>
      <c r="H38" s="31">
        <v>20164.076140450001</v>
      </c>
      <c r="I38" s="31">
        <v>23308.530740620001</v>
      </c>
      <c r="J38" s="31">
        <v>24920.263703780001</v>
      </c>
      <c r="K38" s="31">
        <v>23637.340341899999</v>
      </c>
      <c r="L38" s="31">
        <v>28254.645418610002</v>
      </c>
      <c r="M38" s="140">
        <v>29149.054884329998</v>
      </c>
      <c r="N38" s="44">
        <f t="shared" si="6"/>
        <v>894.40946571999666</v>
      </c>
      <c r="O38" s="32">
        <f t="shared" si="7"/>
        <v>0.031655306675018258</v>
      </c>
      <c r="P38" s="85">
        <f t="shared" si="8"/>
        <v>5511.7145424299997</v>
      </c>
      <c r="Q38" s="80">
        <f t="shared" si="9"/>
        <v>0.23317828751908398</v>
      </c>
      <c r="R38" s="85">
        <f t="shared" si="10"/>
        <v>4228.7911805499971</v>
      </c>
      <c r="S38" s="82">
        <f t="shared" si="11"/>
        <v>0.16969287447421988</v>
      </c>
    </row>
    <row r="39" spans="2:19" ht="15">
      <c r="B39" s="26" t="s">
        <v>6</v>
      </c>
      <c r="C39" s="35">
        <v>81395.227445929995</v>
      </c>
      <c r="D39" s="35">
        <v>90157.259433040002</v>
      </c>
      <c r="E39" s="35">
        <v>85695.507693909996</v>
      </c>
      <c r="F39" s="35">
        <v>83552.406533229994</v>
      </c>
      <c r="G39" s="35">
        <v>92133.326228780003</v>
      </c>
      <c r="H39" s="35">
        <v>108964.88771297999</v>
      </c>
      <c r="I39" s="35">
        <v>118189.43361021001</v>
      </c>
      <c r="J39" s="35">
        <v>125377.03454903</v>
      </c>
      <c r="K39" s="35">
        <v>128092.87945625999</v>
      </c>
      <c r="L39" s="35">
        <v>143348.16745355999</v>
      </c>
      <c r="M39" s="142">
        <v>161501.60888602</v>
      </c>
      <c r="N39" s="44">
        <f t="shared" si="6"/>
        <v>18153.441432460007</v>
      </c>
      <c r="O39" s="32">
        <f t="shared" si="7"/>
        <v>0.12663881063105409</v>
      </c>
      <c r="P39" s="85">
        <f t="shared" si="8"/>
        <v>33408.729429760002</v>
      </c>
      <c r="Q39" s="80">
        <f t="shared" si="9"/>
        <v>0.26081644484514932</v>
      </c>
      <c r="R39" s="85">
        <f t="shared" si="10"/>
        <v>36124.574336990001</v>
      </c>
      <c r="S39" s="82">
        <f t="shared" si="11"/>
        <v>0.28812752245199347</v>
      </c>
    </row>
    <row r="40" spans="2:19" ht="15">
      <c r="B40" s="26" t="s">
        <v>7</v>
      </c>
      <c r="C40" s="35">
        <v>13109.97927394</v>
      </c>
      <c r="D40" s="35">
        <v>9839.4197831300007</v>
      </c>
      <c r="E40" s="35">
        <v>8653.8721203999994</v>
      </c>
      <c r="F40" s="35">
        <v>18229.599558829999</v>
      </c>
      <c r="G40" s="35">
        <v>14174.57602543</v>
      </c>
      <c r="H40" s="35">
        <v>9904.5043241599997</v>
      </c>
      <c r="I40" s="35">
        <v>13293.370954780001</v>
      </c>
      <c r="J40" s="35">
        <v>2267.4809206999998</v>
      </c>
      <c r="K40" s="35">
        <v>8047.6108005400001</v>
      </c>
      <c r="L40" s="35">
        <v>14689.23699609</v>
      </c>
      <c r="M40" s="142">
        <v>16332.094997620001</v>
      </c>
      <c r="N40" s="44">
        <f t="shared" si="6"/>
        <v>1642.8580015300013</v>
      </c>
      <c r="O40" s="32">
        <f t="shared" si="7"/>
        <v>0.1118409350987597</v>
      </c>
      <c r="P40" s="85">
        <f t="shared" si="8"/>
        <v>8284.4841970800007</v>
      </c>
      <c r="Q40" s="80">
        <f t="shared" si="9"/>
        <v>1.0294340025146478</v>
      </c>
      <c r="R40" s="85">
        <f t="shared" si="10"/>
        <v>14064.614076920001</v>
      </c>
      <c r="S40" s="82">
        <f t="shared" si="11"/>
        <v>6.2027485869993901</v>
      </c>
    </row>
    <row r="41" spans="2:19" ht="17.25">
      <c r="B41" s="26" t="s">
        <v>39</v>
      </c>
      <c r="C41" s="35">
        <v>20413.360486659993</v>
      </c>
      <c r="D41" s="35">
        <v>25548.832398819999</v>
      </c>
      <c r="E41" s="35">
        <v>18088.249778719997</v>
      </c>
      <c r="F41" s="35">
        <v>19717.366296990003</v>
      </c>
      <c r="G41" s="35">
        <v>24006.374153280005</v>
      </c>
      <c r="H41" s="35">
        <v>24600.810610779998</v>
      </c>
      <c r="I41" s="35">
        <v>28530.89014422</v>
      </c>
      <c r="J41" s="35">
        <v>19091.489868709992</v>
      </c>
      <c r="K41" s="35">
        <v>22504.834146969995</v>
      </c>
      <c r="L41" s="35">
        <v>33092.213000780001</v>
      </c>
      <c r="M41" s="142">
        <v>38204.048194399977</v>
      </c>
      <c r="N41" s="44">
        <f t="shared" si="6"/>
        <v>5111.8351936199761</v>
      </c>
      <c r="O41" s="32">
        <f t="shared" si="7"/>
        <v>0.15447244925866666</v>
      </c>
      <c r="P41" s="85">
        <f t="shared" si="8"/>
        <v>15699.214047429981</v>
      </c>
      <c r="Q41" s="80">
        <f t="shared" si="9"/>
        <v>0.69759296802210335</v>
      </c>
      <c r="R41" s="85">
        <f t="shared" si="10"/>
        <v>19112.558325689984</v>
      </c>
      <c r="S41" s="82">
        <f t="shared" si="11"/>
        <v>1.0011035522698792</v>
      </c>
    </row>
    <row r="42" spans="2:19" ht="15">
      <c r="B42" s="26" t="s">
        <v>27</v>
      </c>
      <c r="C42" s="153">
        <v>9268.3270298499992</v>
      </c>
      <c r="D42" s="153">
        <v>4828.8422297500001</v>
      </c>
      <c r="E42" s="153">
        <v>4118.0619308799996</v>
      </c>
      <c r="F42" s="153">
        <v>4139.8109354400003</v>
      </c>
      <c r="G42" s="153">
        <v>4084.19239715</v>
      </c>
      <c r="H42" s="153">
        <v>4009.6477407000002</v>
      </c>
      <c r="I42" s="153">
        <v>4077.1279598199999</v>
      </c>
      <c r="J42" s="153">
        <v>4026.6605238100001</v>
      </c>
      <c r="K42" s="153">
        <v>8782.2131407300003</v>
      </c>
      <c r="L42" s="153">
        <v>3844.84230944</v>
      </c>
      <c r="M42" s="154">
        <v>3475.9767005099998</v>
      </c>
      <c r="N42" s="44">
        <f t="shared" si="6"/>
        <v>-368.86560893000023</v>
      </c>
      <c r="O42" s="32">
        <f t="shared" si="7"/>
        <v>-0.095937773058819009</v>
      </c>
      <c r="P42" s="85">
        <f t="shared" si="8"/>
        <v>-5306.2364402200001</v>
      </c>
      <c r="Q42" s="80">
        <f t="shared" si="9"/>
        <v>-0.60420264860241502</v>
      </c>
      <c r="R42" s="85">
        <f t="shared" si="10"/>
        <v>-550.68382330000031</v>
      </c>
      <c r="S42" s="82">
        <f t="shared" si="11"/>
        <v>-0.13675943627324882</v>
      </c>
    </row>
    <row r="43" spans="2:19" ht="17.25">
      <c r="B43" s="26" t="s">
        <v>41</v>
      </c>
      <c r="C43" s="35">
        <v>11145.033456809993</v>
      </c>
      <c r="D43" s="35">
        <v>20719.990169069999</v>
      </c>
      <c r="E43" s="35">
        <v>13970.187847839998</v>
      </c>
      <c r="F43" s="35">
        <v>15577.555361550003</v>
      </c>
      <c r="G43" s="35">
        <v>19922.181756130005</v>
      </c>
      <c r="H43" s="35">
        <v>20591.162870079999</v>
      </c>
      <c r="I43" s="35">
        <v>24453.762184400002</v>
      </c>
      <c r="J43" s="35">
        <v>15064.829344899992</v>
      </c>
      <c r="K43" s="35">
        <v>13722.621006239995</v>
      </c>
      <c r="L43" s="35">
        <v>29247.370691340002</v>
      </c>
      <c r="M43" s="142">
        <v>34728.071493889976</v>
      </c>
      <c r="N43" s="44">
        <f t="shared" si="6"/>
        <v>5480.7008025499745</v>
      </c>
      <c r="O43" s="32">
        <f t="shared" si="7"/>
        <v>0.18739123117733048</v>
      </c>
      <c r="P43" s="85">
        <f t="shared" si="8"/>
        <v>21005.450487649981</v>
      </c>
      <c r="Q43" s="80">
        <f t="shared" si="9"/>
        <v>1.5307170895485864</v>
      </c>
      <c r="R43" s="85">
        <f t="shared" si="10"/>
        <v>19663.242148989986</v>
      </c>
      <c r="S43" s="82">
        <f t="shared" si="11"/>
        <v>1.3052416126868858</v>
      </c>
    </row>
    <row r="44" spans="2:19" ht="17.25">
      <c r="B44" s="26" t="s">
        <v>42</v>
      </c>
      <c r="C44" s="35">
        <v>77138.907182929994</v>
      </c>
      <c r="D44" s="35">
        <v>82114.116188250002</v>
      </c>
      <c r="E44" s="35">
        <v>73555.198535610005</v>
      </c>
      <c r="F44" s="35">
        <v>80744.686149219997</v>
      </c>
      <c r="G44" s="35">
        <v>89126.201419400008</v>
      </c>
      <c r="H44" s="35">
        <v>96995.341788229998</v>
      </c>
      <c r="I44" s="35">
        <v>104655.95856794</v>
      </c>
      <c r="J44" s="35">
        <v>98621.317853659988</v>
      </c>
      <c r="K44" s="35">
        <v>103046.83696694</v>
      </c>
      <c r="L44" s="35">
        <v>123634.71398911999</v>
      </c>
      <c r="M44" s="142">
        <v>141401.29911224</v>
      </c>
      <c r="N44" s="44">
        <f t="shared" si="6"/>
        <v>17766.585123120007</v>
      </c>
      <c r="O44" s="32">
        <f t="shared" si="7"/>
        <v>0.14370223822965689</v>
      </c>
      <c r="P44" s="85">
        <f t="shared" si="8"/>
        <v>38354.4621453</v>
      </c>
      <c r="Q44" s="80">
        <f t="shared" si="9"/>
        <v>0.37220416729147221</v>
      </c>
      <c r="R44" s="85">
        <f t="shared" si="10"/>
        <v>42779.98125858001</v>
      </c>
      <c r="S44" s="82">
        <f t="shared" si="11"/>
        <v>0.43378026363488087</v>
      </c>
    </row>
    <row r="45" spans="2:19" ht="18" thickBot="1">
      <c r="B45" s="27" t="s">
        <v>43</v>
      </c>
      <c r="C45" s="37">
        <v>9698.9210965399998</v>
      </c>
      <c r="D45" s="37">
        <v>17783.454216499998</v>
      </c>
      <c r="E45" s="37">
        <v>11203.86071615</v>
      </c>
      <c r="F45" s="37">
        <v>4198.2475021699993</v>
      </c>
      <c r="G45" s="37">
        <v>12374.955724040001</v>
      </c>
      <c r="H45" s="37">
        <v>17227.682324090001</v>
      </c>
      <c r="I45" s="37">
        <v>17680.285232490001</v>
      </c>
      <c r="J45" s="37">
        <v>18818.992117240003</v>
      </c>
      <c r="K45" s="37">
        <v>17623.631914789999</v>
      </c>
      <c r="L45" s="37">
        <v>22421.0866819</v>
      </c>
      <c r="M45" s="144">
        <v>24111.469154109996</v>
      </c>
      <c r="N45" s="45">
        <f t="shared" si="6"/>
        <v>1690.3824722099962</v>
      </c>
      <c r="O45" s="38">
        <f t="shared" si="7"/>
        <v>0.075392530977305361</v>
      </c>
      <c r="P45" s="86">
        <f t="shared" si="8"/>
        <v>6487.837239319997</v>
      </c>
      <c r="Q45" s="81">
        <f t="shared" si="9"/>
        <v>0.36813281568116007</v>
      </c>
      <c r="R45" s="86">
        <f t="shared" si="10"/>
        <v>5292.4770368699938</v>
      </c>
      <c r="S45" s="39">
        <f t="shared" si="11"/>
        <v>0.28123063147582572</v>
      </c>
    </row>
    <row r="46" spans="2:19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3"/>
      <c r="O46" s="14"/>
      <c r="P46" s="14"/>
      <c r="Q46" s="14"/>
      <c r="R46" s="14"/>
      <c r="S46" s="14"/>
    </row>
    <row r="47" spans="2:19" ht="15">
      <c r="B47" s="18" t="s">
        <v>40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3"/>
      <c r="O47" s="14"/>
      <c r="P47" s="14"/>
      <c r="Q47" s="14"/>
      <c r="R47" s="14"/>
      <c r="S47" s="14"/>
    </row>
    <row r="48" spans="2:19" ht="15">
      <c r="B48" s="19" t="s">
        <v>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4"/>
      <c r="P48" s="4"/>
      <c r="Q48" s="4"/>
      <c r="R48" s="4"/>
      <c r="S48" s="4"/>
    </row>
    <row r="49" spans="2:19" ht="15">
      <c r="B49" s="19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4"/>
      <c r="P49" s="4"/>
      <c r="Q49" s="4"/>
      <c r="R49" s="4"/>
      <c r="S49" s="4"/>
    </row>
    <row r="50" spans="2:19" ht="15">
      <c r="B50" s="19" t="s">
        <v>45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4"/>
      <c r="P50" s="4"/>
      <c r="Q50" s="4"/>
      <c r="R50" s="4"/>
      <c r="S50" s="4"/>
    </row>
    <row r="51" ht="15.75" thickBot="1"/>
    <row r="52" spans="2:19" ht="16.5" thickBot="1">
      <c r="B52" s="165" t="s">
        <v>32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7"/>
    </row>
    <row r="53" spans="2:19" ht="15.75" thickBot="1">
      <c r="B53" s="40" t="s">
        <v>17</v>
      </c>
      <c r="C53" s="46" t="s">
        <v>112</v>
      </c>
      <c r="D53" s="46" t="s">
        <v>113</v>
      </c>
      <c r="E53" s="46" t="s">
        <v>114</v>
      </c>
      <c r="F53" s="46" t="s">
        <v>115</v>
      </c>
      <c r="G53" s="46" t="s">
        <v>116</v>
      </c>
      <c r="H53" s="46" t="s">
        <v>117</v>
      </c>
      <c r="I53" s="46" t="s">
        <v>118</v>
      </c>
      <c r="J53" s="46" t="s">
        <v>119</v>
      </c>
      <c r="K53" s="46" t="s">
        <v>120</v>
      </c>
      <c r="L53" s="46" t="s">
        <v>121</v>
      </c>
      <c r="M53" s="46" t="s">
        <v>122</v>
      </c>
      <c r="N53" s="46" t="s">
        <v>72</v>
      </c>
      <c r="O53" s="47" t="s">
        <v>73</v>
      </c>
      <c r="P53" s="47" t="s">
        <v>74</v>
      </c>
      <c r="Q53" s="47" t="s">
        <v>75</v>
      </c>
      <c r="R53" s="47" t="s">
        <v>76</v>
      </c>
      <c r="S53" s="102" t="s">
        <v>77</v>
      </c>
    </row>
    <row r="54" spans="2:19" ht="15">
      <c r="B54" s="132" t="s">
        <v>0</v>
      </c>
      <c r="C54" s="103">
        <v>19104.41107292</v>
      </c>
      <c r="D54" s="103">
        <v>19521.201445399998</v>
      </c>
      <c r="E54" s="103">
        <v>18195.404989300001</v>
      </c>
      <c r="F54" s="103">
        <v>20865.440542609998</v>
      </c>
      <c r="G54" s="103">
        <v>23523.200591410001</v>
      </c>
      <c r="H54" s="103">
        <v>25291.712632390001</v>
      </c>
      <c r="I54" s="103">
        <v>27616.598655369999</v>
      </c>
      <c r="J54" s="103">
        <v>26364.543126559998</v>
      </c>
      <c r="K54" s="103">
        <v>27353.249087550001</v>
      </c>
      <c r="L54" s="28">
        <v>31667.973512920002</v>
      </c>
      <c r="M54" s="104">
        <v>36370.132313169997</v>
      </c>
      <c r="N54" s="105">
        <f>M54-L54</f>
        <v>4702.1588002499957</v>
      </c>
      <c r="O54" s="106">
        <f>M54/L54-1</f>
        <v>0.14848309754748268</v>
      </c>
      <c r="P54" s="107">
        <f>M54-K54</f>
        <v>9016.8832256199967</v>
      </c>
      <c r="Q54" s="108">
        <f>M54/K54-1</f>
        <v>0.32964578345919748</v>
      </c>
      <c r="R54" s="107">
        <f>M54-J54</f>
        <v>10005.589186609999</v>
      </c>
      <c r="S54" s="109">
        <f>M54/J54-1</f>
        <v>0.37950929544196166</v>
      </c>
    </row>
    <row r="55" spans="2:19" ht="15">
      <c r="B55" s="133" t="s">
        <v>35</v>
      </c>
      <c r="C55" s="110">
        <v>4918.7305430699998</v>
      </c>
      <c r="D55" s="110">
        <v>4926.2679947200004</v>
      </c>
      <c r="E55" s="110">
        <v>4847.0893520299996</v>
      </c>
      <c r="F55" s="110">
        <v>5456.9802767600004</v>
      </c>
      <c r="G55" s="110">
        <v>6030.20738729</v>
      </c>
      <c r="H55" s="110">
        <v>6905.4419692499996</v>
      </c>
      <c r="I55" s="110">
        <v>7930.1200252099998</v>
      </c>
      <c r="J55" s="110">
        <v>7256.5834783800001</v>
      </c>
      <c r="K55" s="110">
        <v>5732.4819672399999</v>
      </c>
      <c r="L55" s="31">
        <v>6194.5689954199997</v>
      </c>
      <c r="M55" s="111">
        <v>7917.43638302</v>
      </c>
      <c r="N55" s="112">
        <f t="shared" si="12" ref="N55:N73">M55-L55</f>
        <v>1722.8673876000003</v>
      </c>
      <c r="O55" s="113">
        <f t="shared" si="13" ref="O55:O73">M55/L55-1</f>
        <v>0.27812546585142806</v>
      </c>
      <c r="P55" s="114">
        <f t="shared" si="14" ref="P55:P73">M55-K55</f>
        <v>2184.9544157800001</v>
      </c>
      <c r="Q55" s="115">
        <f t="shared" si="15" ref="Q55:Q73">M55/K55-1</f>
        <v>0.38115329943758791</v>
      </c>
      <c r="R55" s="114">
        <f t="shared" si="16" ref="R55:R73">M55-J55</f>
        <v>660.85290463999991</v>
      </c>
      <c r="S55" s="116">
        <f t="shared" si="17" ref="S55:S73">M55/J55-1</f>
        <v>0.091069427728478702</v>
      </c>
    </row>
    <row r="56" spans="2:19" ht="15">
      <c r="B56" s="133" t="s">
        <v>36</v>
      </c>
      <c r="C56" s="110">
        <v>4283.4599260599998</v>
      </c>
      <c r="D56" s="110">
        <v>3702.60436441</v>
      </c>
      <c r="E56" s="110">
        <v>3242.8269088500001</v>
      </c>
      <c r="F56" s="110">
        <v>3743.1841925099998</v>
      </c>
      <c r="G56" s="110">
        <v>3932.91802594</v>
      </c>
      <c r="H56" s="110">
        <v>4313.5827626800001</v>
      </c>
      <c r="I56" s="110">
        <v>4930.5387957499997</v>
      </c>
      <c r="J56" s="110">
        <v>4111.6135886700004</v>
      </c>
      <c r="K56" s="110">
        <v>5123.5093766099999</v>
      </c>
      <c r="L56" s="31">
        <v>5224.6047000199997</v>
      </c>
      <c r="M56" s="111">
        <v>6469.2306261900003</v>
      </c>
      <c r="N56" s="112">
        <f t="shared" si="12"/>
        <v>1244.6259261700006</v>
      </c>
      <c r="O56" s="113">
        <f t="shared" si="13"/>
        <v>0.23822394183530027</v>
      </c>
      <c r="P56" s="114">
        <f t="shared" si="14"/>
        <v>1345.7212495800004</v>
      </c>
      <c r="Q56" s="115">
        <f t="shared" si="15"/>
        <v>0.26265615043538859</v>
      </c>
      <c r="R56" s="114">
        <f t="shared" si="16"/>
        <v>2357.6170375199999</v>
      </c>
      <c r="S56" s="116">
        <f t="shared" si="17"/>
        <v>0.57340433060554874</v>
      </c>
    </row>
    <row r="57" spans="2:19" ht="15">
      <c r="B57" s="133" t="s">
        <v>37</v>
      </c>
      <c r="C57" s="110">
        <v>9893.8016847899999</v>
      </c>
      <c r="D57" s="110">
        <v>10876.36669427</v>
      </c>
      <c r="E57" s="110">
        <v>10095.50123342</v>
      </c>
      <c r="F57" s="110">
        <v>11654.71301134</v>
      </c>
      <c r="G57" s="110">
        <v>13536.88580726</v>
      </c>
      <c r="H57" s="110">
        <v>14032.6155753</v>
      </c>
      <c r="I57" s="110">
        <v>14710.82094577</v>
      </c>
      <c r="J57" s="110">
        <v>14650.592831579999</v>
      </c>
      <c r="K57" s="110">
        <v>16139.49866909</v>
      </c>
      <c r="L57" s="31">
        <v>19882.368862650001</v>
      </c>
      <c r="M57" s="111">
        <v>21689.516883280001</v>
      </c>
      <c r="N57" s="112">
        <f t="shared" si="12"/>
        <v>1807.1480206300002</v>
      </c>
      <c r="O57" s="113">
        <f t="shared" si="13"/>
        <v>0.090891987424336351</v>
      </c>
      <c r="P57" s="114">
        <f t="shared" si="14"/>
        <v>5550.0182141900004</v>
      </c>
      <c r="Q57" s="115">
        <f t="shared" si="15"/>
        <v>0.34387798084579102</v>
      </c>
      <c r="R57" s="114">
        <f t="shared" si="16"/>
        <v>7038.9240517000017</v>
      </c>
      <c r="S57" s="116">
        <f t="shared" si="17"/>
        <v>0.48045318934311587</v>
      </c>
    </row>
    <row r="58" spans="2:19" ht="15">
      <c r="B58" s="133" t="s">
        <v>38</v>
      </c>
      <c r="C58" s="110">
        <v>8.4189190000000007</v>
      </c>
      <c r="D58" s="110">
        <v>15.962391999999999</v>
      </c>
      <c r="E58" s="110">
        <v>9.9874949999999991</v>
      </c>
      <c r="F58" s="110">
        <v>10.563062</v>
      </c>
      <c r="G58" s="110">
        <v>23.189370920000002</v>
      </c>
      <c r="H58" s="110">
        <v>40.072325159999998</v>
      </c>
      <c r="I58" s="110">
        <v>45.118888640000002</v>
      </c>
      <c r="J58" s="110">
        <v>345.75322792999998</v>
      </c>
      <c r="K58" s="110">
        <v>357.75907461000003</v>
      </c>
      <c r="L58" s="31">
        <v>366.43095483000002</v>
      </c>
      <c r="M58" s="111">
        <v>293.94842068000003</v>
      </c>
      <c r="N58" s="112">
        <f t="shared" si="12"/>
        <v>-72.482534149999992</v>
      </c>
      <c r="O58" s="113">
        <f t="shared" si="13"/>
        <v>-0.19780679878321727</v>
      </c>
      <c r="P58" s="114">
        <f t="shared" si="14"/>
        <v>-63.810653930000001</v>
      </c>
      <c r="Q58" s="115">
        <f t="shared" si="15"/>
        <v>-0.17836208347632054</v>
      </c>
      <c r="R58" s="114">
        <f t="shared" si="16"/>
        <v>-51.804807249999953</v>
      </c>
      <c r="S58" s="116">
        <f t="shared" si="17"/>
        <v>-0.14983173854992371</v>
      </c>
    </row>
    <row r="59" spans="2:19" ht="15">
      <c r="B59" s="133" t="s">
        <v>8</v>
      </c>
      <c r="C59" s="110">
        <v>1625.0195905</v>
      </c>
      <c r="D59" s="110">
        <v>1601.69250379</v>
      </c>
      <c r="E59" s="110">
        <v>1542.6317895699999</v>
      </c>
      <c r="F59" s="110">
        <v>1887.5795111299999</v>
      </c>
      <c r="G59" s="110">
        <v>1170.6754846199999</v>
      </c>
      <c r="H59" s="110">
        <v>1515.6675218400001</v>
      </c>
      <c r="I59" s="110">
        <v>2451.9517362699999</v>
      </c>
      <c r="J59" s="110">
        <v>2466.05648281</v>
      </c>
      <c r="K59" s="110">
        <v>2965.0201877300001</v>
      </c>
      <c r="L59" s="31">
        <v>3785.6791515199998</v>
      </c>
      <c r="M59" s="111">
        <v>4376.21730665</v>
      </c>
      <c r="N59" s="112">
        <f t="shared" si="12"/>
        <v>590.53815513000018</v>
      </c>
      <c r="O59" s="113">
        <f t="shared" si="13"/>
        <v>0.15599265851489053</v>
      </c>
      <c r="P59" s="114">
        <f t="shared" si="14"/>
        <v>1411.1971189199999</v>
      </c>
      <c r="Q59" s="115">
        <f t="shared" si="15"/>
        <v>0.47594857018508296</v>
      </c>
      <c r="R59" s="114">
        <f t="shared" si="16"/>
        <v>1910.1608238399999</v>
      </c>
      <c r="S59" s="116">
        <f t="shared" si="17"/>
        <v>0.77458113273359697</v>
      </c>
    </row>
    <row r="60" spans="2:19" ht="15">
      <c r="B60" s="133" t="s">
        <v>1</v>
      </c>
      <c r="C60" s="117">
        <v>140.51136600000001</v>
      </c>
      <c r="D60" s="117">
        <v>174.94594001999999</v>
      </c>
      <c r="E60" s="117">
        <v>147.32401870000001</v>
      </c>
      <c r="F60" s="117">
        <v>228.72023322000001</v>
      </c>
      <c r="G60" s="117">
        <v>142.29142245</v>
      </c>
      <c r="H60" s="117">
        <v>117.77539597000001</v>
      </c>
      <c r="I60" s="117">
        <v>231.43402589999999</v>
      </c>
      <c r="J60" s="117">
        <v>94.406891520000002</v>
      </c>
      <c r="K60" s="117">
        <v>166.54157165999999</v>
      </c>
      <c r="L60" s="31">
        <v>277.94711663999999</v>
      </c>
      <c r="M60" s="118">
        <v>165.98560125</v>
      </c>
      <c r="N60" s="112">
        <f t="shared" si="12"/>
        <v>-111.96151538999999</v>
      </c>
      <c r="O60" s="113">
        <f t="shared" si="13"/>
        <v>-0.40281589081930902</v>
      </c>
      <c r="P60" s="114">
        <f t="shared" si="14"/>
        <v>-0.55597040999998626</v>
      </c>
      <c r="Q60" s="115">
        <f t="shared" si="15"/>
        <v>-0.0033383281090623163</v>
      </c>
      <c r="R60" s="114">
        <f t="shared" si="16"/>
        <v>71.57870973</v>
      </c>
      <c r="S60" s="116">
        <f t="shared" si="17"/>
        <v>0.75819369304025996</v>
      </c>
    </row>
    <row r="61" spans="2:19" ht="15">
      <c r="B61" s="134" t="s">
        <v>2</v>
      </c>
      <c r="C61" s="117">
        <v>41619.593831539998</v>
      </c>
      <c r="D61" s="117">
        <v>40788.200377920002</v>
      </c>
      <c r="E61" s="117">
        <v>48844.406862470001</v>
      </c>
      <c r="F61" s="117">
        <v>53620.573349699996</v>
      </c>
      <c r="G61" s="117">
        <v>51840.131135110001</v>
      </c>
      <c r="H61" s="117">
        <v>62107.325902290002</v>
      </c>
      <c r="I61" s="117">
        <v>75667.174275509999</v>
      </c>
      <c r="J61" s="117">
        <v>85642.590715779996</v>
      </c>
      <c r="K61" s="117">
        <v>97619.375130440007</v>
      </c>
      <c r="L61" s="34">
        <v>104436.00205890001</v>
      </c>
      <c r="M61" s="118">
        <v>111579.75785581001</v>
      </c>
      <c r="N61" s="112">
        <f t="shared" si="12"/>
        <v>7143.7557969100017</v>
      </c>
      <c r="O61" s="113">
        <f t="shared" si="13"/>
        <v>0.068403191007647468</v>
      </c>
      <c r="P61" s="114">
        <f t="shared" si="14"/>
        <v>13960.38272537</v>
      </c>
      <c r="Q61" s="115">
        <f t="shared" si="15"/>
        <v>0.14300831885797249</v>
      </c>
      <c r="R61" s="114">
        <f t="shared" si="16"/>
        <v>25937.167140030011</v>
      </c>
      <c r="S61" s="116">
        <f t="shared" si="17"/>
        <v>0.30285360266724148</v>
      </c>
    </row>
    <row r="62" spans="2:19" ht="15">
      <c r="B62" s="133" t="s">
        <v>33</v>
      </c>
      <c r="C62" s="117">
        <v>40449.869537949999</v>
      </c>
      <c r="D62" s="117">
        <v>39349.891172980002</v>
      </c>
      <c r="E62" s="117">
        <v>46028.168094519999</v>
      </c>
      <c r="F62" s="117">
        <v>47154.178068380003</v>
      </c>
      <c r="G62" s="117">
        <v>50673.71853197</v>
      </c>
      <c r="H62" s="117">
        <v>60654.086838299998</v>
      </c>
      <c r="I62" s="117">
        <v>71289.034652350005</v>
      </c>
      <c r="J62" s="117">
        <v>81574.623717509996</v>
      </c>
      <c r="K62" s="117">
        <v>93166.182515270004</v>
      </c>
      <c r="L62" s="36">
        <v>101653.69736017</v>
      </c>
      <c r="M62" s="118">
        <v>108131.84021348</v>
      </c>
      <c r="N62" s="112">
        <f t="shared" si="12"/>
        <v>6478.142853309997</v>
      </c>
      <c r="O62" s="113">
        <f t="shared" si="13"/>
        <v>0.063727567432763754</v>
      </c>
      <c r="P62" s="114">
        <f t="shared" si="14"/>
        <v>14965.657698209994</v>
      </c>
      <c r="Q62" s="115">
        <f t="shared" si="15"/>
        <v>0.16063401219382478</v>
      </c>
      <c r="R62" s="114">
        <f t="shared" si="16"/>
        <v>26557.216495970002</v>
      </c>
      <c r="S62" s="116">
        <f t="shared" si="17"/>
        <v>0.32555732758187994</v>
      </c>
    </row>
    <row r="63" spans="2:19" ht="15">
      <c r="B63" s="133" t="s">
        <v>34</v>
      </c>
      <c r="C63" s="117">
        <v>1169.7242935899999</v>
      </c>
      <c r="D63" s="117">
        <v>1438.30920494</v>
      </c>
      <c r="E63" s="117">
        <v>2816.2387679499998</v>
      </c>
      <c r="F63" s="117">
        <v>6466.3952813200003</v>
      </c>
      <c r="G63" s="117">
        <v>1166.4126031400001</v>
      </c>
      <c r="H63" s="117">
        <v>1453.23906399</v>
      </c>
      <c r="I63" s="117">
        <v>4378.1396231600002</v>
      </c>
      <c r="J63" s="117">
        <v>4067.9669982700002</v>
      </c>
      <c r="K63" s="117">
        <v>4453.19261517</v>
      </c>
      <c r="L63" s="36">
        <v>2782.3046987299999</v>
      </c>
      <c r="M63" s="118">
        <v>3447.91764233</v>
      </c>
      <c r="N63" s="112">
        <f t="shared" si="12"/>
        <v>665.61294360000011</v>
      </c>
      <c r="O63" s="113">
        <f t="shared" si="13"/>
        <v>0.23923078730515135</v>
      </c>
      <c r="P63" s="114">
        <f t="shared" si="14"/>
        <v>-1005.2749728399999</v>
      </c>
      <c r="Q63" s="115">
        <f t="shared" si="15"/>
        <v>-0.22574253119334786</v>
      </c>
      <c r="R63" s="114">
        <f t="shared" si="16"/>
        <v>-620.04935594000017</v>
      </c>
      <c r="S63" s="116">
        <f t="shared" si="17"/>
        <v>-0.15242241547281254</v>
      </c>
    </row>
    <row r="64" spans="2:19" ht="15">
      <c r="B64" s="135" t="s">
        <v>5</v>
      </c>
      <c r="C64" s="119">
        <v>62489.535860960001</v>
      </c>
      <c r="D64" s="119">
        <v>62086.040267130003</v>
      </c>
      <c r="E64" s="119">
        <v>68729.767660040001</v>
      </c>
      <c r="F64" s="119">
        <v>76602.313636659994</v>
      </c>
      <c r="G64" s="119">
        <v>76676.298633590006</v>
      </c>
      <c r="H64" s="119">
        <v>89032.481452489999</v>
      </c>
      <c r="I64" s="119">
        <v>105967.15869305001</v>
      </c>
      <c r="J64" s="119">
        <v>114567.59721666999</v>
      </c>
      <c r="K64" s="119">
        <v>128104.18597738</v>
      </c>
      <c r="L64" s="35">
        <v>140167.60183997999</v>
      </c>
      <c r="M64" s="120">
        <v>152492.09307688</v>
      </c>
      <c r="N64" s="112">
        <f t="shared" si="12"/>
        <v>12324.491236900009</v>
      </c>
      <c r="O64" s="113">
        <f t="shared" si="13"/>
        <v>0.087926818145680041</v>
      </c>
      <c r="P64" s="114">
        <f t="shared" si="14"/>
        <v>24387.907099500007</v>
      </c>
      <c r="Q64" s="115">
        <f t="shared" si="15"/>
        <v>0.19037556746042861</v>
      </c>
      <c r="R64" s="114">
        <f t="shared" si="16"/>
        <v>37924.495860210009</v>
      </c>
      <c r="S64" s="116">
        <f t="shared" si="17"/>
        <v>0.33102287890778825</v>
      </c>
    </row>
    <row r="65" spans="2:19" ht="15">
      <c r="B65" s="134" t="s">
        <v>3</v>
      </c>
      <c r="C65" s="117">
        <v>54582.963820290002</v>
      </c>
      <c r="D65" s="117">
        <v>55350.512309320002</v>
      </c>
      <c r="E65" s="117">
        <v>62103.033610259998</v>
      </c>
      <c r="F65" s="117">
        <v>63151.913023360001</v>
      </c>
      <c r="G65" s="117">
        <v>68204.557151450004</v>
      </c>
      <c r="H65" s="117">
        <v>79738.966569180004</v>
      </c>
      <c r="I65" s="117">
        <v>91744.462209909994</v>
      </c>
      <c r="J65" s="117">
        <v>105971.61052538001</v>
      </c>
      <c r="K65" s="117">
        <v>118500.72827456</v>
      </c>
      <c r="L65" s="34">
        <v>128538.88899034999</v>
      </c>
      <c r="M65" s="118">
        <v>141120.79939152999</v>
      </c>
      <c r="N65" s="112">
        <f t="shared" si="12"/>
        <v>12581.910401179994</v>
      </c>
      <c r="O65" s="113">
        <f t="shared" si="13"/>
        <v>0.097884076173434087</v>
      </c>
      <c r="P65" s="114">
        <f t="shared" si="14"/>
        <v>22620.071116969993</v>
      </c>
      <c r="Q65" s="115">
        <f t="shared" si="15"/>
        <v>0.19088550295286355</v>
      </c>
      <c r="R65" s="114">
        <f t="shared" si="16"/>
        <v>35149.188866149983</v>
      </c>
      <c r="S65" s="116">
        <f t="shared" si="17"/>
        <v>0.33168495497887918</v>
      </c>
    </row>
    <row r="66" spans="2:19" ht="15">
      <c r="B66" s="134" t="s">
        <v>4</v>
      </c>
      <c r="C66" s="117">
        <v>4057.5646324300001</v>
      </c>
      <c r="D66" s="117">
        <v>3745.4367033799999</v>
      </c>
      <c r="E66" s="117">
        <v>5842.3099517399996</v>
      </c>
      <c r="F66" s="117">
        <v>3190.8866919400002</v>
      </c>
      <c r="G66" s="117">
        <v>3166.6941155</v>
      </c>
      <c r="H66" s="117">
        <v>5527.7289355700004</v>
      </c>
      <c r="I66" s="117">
        <v>7957.2235428399999</v>
      </c>
      <c r="J66" s="117">
        <v>7932.9116448300001</v>
      </c>
      <c r="K66" s="117">
        <v>8259.9005080400002</v>
      </c>
      <c r="L66" s="31">
        <v>7809.6328620800005</v>
      </c>
      <c r="M66" s="118">
        <v>11514.22480254</v>
      </c>
      <c r="N66" s="112">
        <f t="shared" si="12"/>
        <v>3704.5919404599999</v>
      </c>
      <c r="O66" s="113">
        <f t="shared" si="13"/>
        <v>0.47436185616968007</v>
      </c>
      <c r="P66" s="114">
        <f t="shared" si="14"/>
        <v>3254.3242945000002</v>
      </c>
      <c r="Q66" s="115">
        <f t="shared" si="15"/>
        <v>0.39399073770105519</v>
      </c>
      <c r="R66" s="114">
        <f t="shared" si="16"/>
        <v>3581.3131577100003</v>
      </c>
      <c r="S66" s="116">
        <f t="shared" si="17"/>
        <v>0.45145002466326423</v>
      </c>
    </row>
    <row r="67" spans="2:19" ht="15">
      <c r="B67" s="136" t="s">
        <v>6</v>
      </c>
      <c r="C67" s="119">
        <v>58640.528452719998</v>
      </c>
      <c r="D67" s="119">
        <v>59095.949012700003</v>
      </c>
      <c r="E67" s="119">
        <v>67945.343561999995</v>
      </c>
      <c r="F67" s="119">
        <v>66342.799715300003</v>
      </c>
      <c r="G67" s="119">
        <v>71371.251266949999</v>
      </c>
      <c r="H67" s="119">
        <v>85266.695504749994</v>
      </c>
      <c r="I67" s="119">
        <v>99701.685752749996</v>
      </c>
      <c r="J67" s="119">
        <v>113904.52217021</v>
      </c>
      <c r="K67" s="119">
        <v>126760.6287826</v>
      </c>
      <c r="L67" s="35">
        <v>136348.52185243001</v>
      </c>
      <c r="M67" s="120">
        <v>152635.02419406999</v>
      </c>
      <c r="N67" s="112">
        <f t="shared" si="12"/>
        <v>16286.502341639978</v>
      </c>
      <c r="O67" s="113">
        <f t="shared" si="13"/>
        <v>0.11944759004624084</v>
      </c>
      <c r="P67" s="114">
        <f t="shared" si="14"/>
        <v>25874.395411469988</v>
      </c>
      <c r="Q67" s="115">
        <f t="shared" si="15"/>
        <v>0.20412012515215361</v>
      </c>
      <c r="R67" s="114">
        <f t="shared" si="16"/>
        <v>38730.502023859997</v>
      </c>
      <c r="S67" s="116">
        <f t="shared" si="17"/>
        <v>0.34002602606052967</v>
      </c>
    </row>
    <row r="68" spans="2:19" ht="15">
      <c r="B68" s="136" t="s">
        <v>7</v>
      </c>
      <c r="C68" s="119">
        <v>3849.0074082400001</v>
      </c>
      <c r="D68" s="119">
        <v>2990.0912544299999</v>
      </c>
      <c r="E68" s="119">
        <v>784.42409803999999</v>
      </c>
      <c r="F68" s="119">
        <v>10259.51392136</v>
      </c>
      <c r="G68" s="119">
        <v>5305.0473666400003</v>
      </c>
      <c r="H68" s="119">
        <v>3765.7859477400002</v>
      </c>
      <c r="I68" s="119">
        <v>6265.4729403000001</v>
      </c>
      <c r="J68" s="119">
        <v>663.07504645999995</v>
      </c>
      <c r="K68" s="119">
        <v>1343.5571947799999</v>
      </c>
      <c r="L68" s="35">
        <v>3819.0799875500002</v>
      </c>
      <c r="M68" s="120">
        <v>-142.93111719000001</v>
      </c>
      <c r="N68" s="112">
        <f t="shared" si="12"/>
        <v>-3962.0111047400001</v>
      </c>
      <c r="O68" s="113">
        <f t="shared" si="13"/>
        <v>-1.0374255364265603</v>
      </c>
      <c r="P68" s="114">
        <f t="shared" si="14"/>
        <v>-1486.4883119699998</v>
      </c>
      <c r="Q68" s="115">
        <f t="shared" si="15"/>
        <v>-1.106382607115884</v>
      </c>
      <c r="R68" s="114">
        <f t="shared" si="16"/>
        <v>-806.00616364999996</v>
      </c>
      <c r="S68" s="116">
        <f t="shared" si="17"/>
        <v>-1.2155579793766562</v>
      </c>
    </row>
    <row r="69" spans="2:19" ht="17.25">
      <c r="B69" s="26" t="s">
        <v>39</v>
      </c>
      <c r="C69" s="121">
        <v>6596.3363810800001</v>
      </c>
      <c r="D69" s="121">
        <v>5122.2728128499948</v>
      </c>
      <c r="E69" s="121">
        <v>3663.1712631300034</v>
      </c>
      <c r="F69" s="121">
        <v>6755.2850987599959</v>
      </c>
      <c r="G69" s="121">
        <v>7163.0374565499951</v>
      </c>
      <c r="H69" s="121">
        <v>7722.5004233499931</v>
      </c>
      <c r="I69" s="121">
        <v>9613.1228340800008</v>
      </c>
      <c r="J69" s="121">
        <v>4433.6128014999849</v>
      </c>
      <c r="K69" s="121">
        <v>4983.723515990001</v>
      </c>
      <c r="L69" s="35">
        <v>8568.4610342600063</v>
      </c>
      <c r="M69" s="122">
        <v>7757.3904417700251</v>
      </c>
      <c r="N69" s="112">
        <f t="shared" si="12"/>
        <v>-811.07059248998121</v>
      </c>
      <c r="O69" s="113">
        <f t="shared" si="13"/>
        <v>-0.094657674143234005</v>
      </c>
      <c r="P69" s="114">
        <f t="shared" si="14"/>
        <v>2773.666925780024</v>
      </c>
      <c r="Q69" s="115">
        <f t="shared" si="15"/>
        <v>0.556545104655358</v>
      </c>
      <c r="R69" s="114">
        <f t="shared" si="16"/>
        <v>3323.7776402700401</v>
      </c>
      <c r="S69" s="116">
        <f t="shared" si="17"/>
        <v>0.74967702167079997</v>
      </c>
    </row>
    <row r="70" spans="2:19" ht="15">
      <c r="B70" s="26" t="s">
        <v>27</v>
      </c>
      <c r="C70" s="123">
        <v>298.95</v>
      </c>
      <c r="D70" s="123">
        <v>580.45000000000005</v>
      </c>
      <c r="E70" s="123">
        <v>416.46</v>
      </c>
      <c r="F70" s="123">
        <v>2302.39</v>
      </c>
      <c r="G70" s="123">
        <v>409.44</v>
      </c>
      <c r="H70" s="123">
        <v>441.39</v>
      </c>
      <c r="I70" s="123">
        <v>711.28</v>
      </c>
      <c r="J70" s="123">
        <v>842.51</v>
      </c>
      <c r="K70" s="123">
        <v>892.58</v>
      </c>
      <c r="L70" s="83">
        <v>1636.90</v>
      </c>
      <c r="M70" s="124">
        <v>608.74</v>
      </c>
      <c r="N70" s="112">
        <f t="shared" si="12"/>
        <v>-1028.1600000000001</v>
      </c>
      <c r="O70" s="113">
        <f t="shared" si="13"/>
        <v>-0.62811411815016194</v>
      </c>
      <c r="P70" s="114">
        <f t="shared" si="14"/>
        <v>-283.84000000000003</v>
      </c>
      <c r="Q70" s="115">
        <f t="shared" si="15"/>
        <v>-0.31799950704698743</v>
      </c>
      <c r="R70" s="114">
        <f t="shared" si="16"/>
        <v>-233.76999999999998</v>
      </c>
      <c r="S70" s="116">
        <f t="shared" si="17"/>
        <v>-0.27746851669416384</v>
      </c>
    </row>
    <row r="71" spans="2:19" ht="17.25">
      <c r="B71" s="26" t="s">
        <v>41</v>
      </c>
      <c r="C71" s="121">
        <v>6297.3863810800003</v>
      </c>
      <c r="D71" s="121">
        <v>4541.822812849995</v>
      </c>
      <c r="E71" s="121">
        <v>3246.7112631300033</v>
      </c>
      <c r="F71" s="121">
        <v>4452.8950987599965</v>
      </c>
      <c r="G71" s="121">
        <v>6753.5974565499955</v>
      </c>
      <c r="H71" s="121">
        <v>7281.1104233499927</v>
      </c>
      <c r="I71" s="121">
        <v>8901.8428340800001</v>
      </c>
      <c r="J71" s="121">
        <v>3591.1028014999847</v>
      </c>
      <c r="K71" s="121">
        <v>4091.1435159900011</v>
      </c>
      <c r="L71" s="35">
        <v>6931.5610342600066</v>
      </c>
      <c r="M71" s="122">
        <v>7148.6504417700253</v>
      </c>
      <c r="N71" s="112">
        <f t="shared" si="12"/>
        <v>217.08940751001865</v>
      </c>
      <c r="O71" s="113">
        <f t="shared" si="13"/>
        <v>0.03131897799601413</v>
      </c>
      <c r="P71" s="114">
        <f t="shared" si="14"/>
        <v>3057.5069257800242</v>
      </c>
      <c r="Q71" s="115">
        <f t="shared" si="15"/>
        <v>0.74734775590979208</v>
      </c>
      <c r="R71" s="114">
        <f t="shared" si="16"/>
        <v>3557.5476402700406</v>
      </c>
      <c r="S71" s="116">
        <f t="shared" si="17"/>
        <v>0.99065602877870051</v>
      </c>
    </row>
    <row r="72" spans="2:19" ht="17.25">
      <c r="B72" s="26" t="s">
        <v>42</v>
      </c>
      <c r="C72" s="121">
        <v>20869.942029419999</v>
      </c>
      <c r="D72" s="121">
        <v>21297.839889209998</v>
      </c>
      <c r="E72" s="121">
        <v>19885.360797570003</v>
      </c>
      <c r="F72" s="121">
        <v>22981.740286959997</v>
      </c>
      <c r="G72" s="121">
        <v>24836.167498479997</v>
      </c>
      <c r="H72" s="121">
        <v>26925.155550200001</v>
      </c>
      <c r="I72" s="121">
        <v>30299.984417539996</v>
      </c>
      <c r="J72" s="121">
        <v>28925.006500889998</v>
      </c>
      <c r="K72" s="121">
        <v>30484.810846939999</v>
      </c>
      <c r="L72" s="35">
        <v>35731.599781080004</v>
      </c>
      <c r="M72" s="122">
        <v>40912.335221070003</v>
      </c>
      <c r="N72" s="112">
        <f t="shared" si="12"/>
        <v>5180.7354399899996</v>
      </c>
      <c r="O72" s="113">
        <f t="shared" si="13"/>
        <v>0.14499030191010975</v>
      </c>
      <c r="P72" s="114">
        <f t="shared" si="14"/>
        <v>10427.524374130004</v>
      </c>
      <c r="Q72" s="115">
        <f t="shared" si="15"/>
        <v>0.34205639085264972</v>
      </c>
      <c r="R72" s="114">
        <f t="shared" si="16"/>
        <v>11987.328720180005</v>
      </c>
      <c r="S72" s="116">
        <f t="shared" si="17"/>
        <v>0.41442786606845416</v>
      </c>
    </row>
    <row r="73" spans="2:19" ht="18" thickBot="1">
      <c r="B73" s="27" t="s">
        <v>43</v>
      </c>
      <c r="C73" s="125">
        <v>2887.8403388400002</v>
      </c>
      <c r="D73" s="125">
        <v>2307.1274984399997</v>
      </c>
      <c r="E73" s="125">
        <v>3026.0711837899998</v>
      </c>
      <c r="F73" s="125">
        <v>-3275.5085893800001</v>
      </c>
      <c r="G73" s="125">
        <v>2000.2815123599999</v>
      </c>
      <c r="H73" s="125">
        <v>4074.4898715800005</v>
      </c>
      <c r="I73" s="125">
        <v>3579.0839196799998</v>
      </c>
      <c r="J73" s="125">
        <v>3864.9446465599999</v>
      </c>
      <c r="K73" s="125">
        <v>3806.7078928700003</v>
      </c>
      <c r="L73" s="37">
        <v>5027.328163350001</v>
      </c>
      <c r="M73" s="126">
        <v>8066.3071602100008</v>
      </c>
      <c r="N73" s="127">
        <f t="shared" si="12"/>
        <v>3038.9789968599998</v>
      </c>
      <c r="O73" s="128">
        <f t="shared" si="13"/>
        <v>0.60449186886478312</v>
      </c>
      <c r="P73" s="129">
        <f t="shared" si="14"/>
        <v>4259.5992673400006</v>
      </c>
      <c r="Q73" s="130">
        <f t="shared" si="15"/>
        <v>1.1189719272440817</v>
      </c>
      <c r="R73" s="129">
        <f t="shared" si="16"/>
        <v>4201.3625136500013</v>
      </c>
      <c r="S73" s="131">
        <f t="shared" si="17"/>
        <v>1.0870433855733044</v>
      </c>
    </row>
    <row r="75" spans="2:19" ht="15">
      <c r="B75" s="18" t="s">
        <v>40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"/>
      <c r="O75" s="14"/>
      <c r="P75" s="14"/>
      <c r="Q75" s="14"/>
      <c r="R75" s="14"/>
      <c r="S75" s="14"/>
    </row>
    <row r="76" spans="2:19" ht="15">
      <c r="B76" s="19" t="s">
        <v>47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4"/>
      <c r="P76" s="4"/>
      <c r="Q76" s="4"/>
      <c r="R76" s="4"/>
      <c r="S76" s="4"/>
    </row>
    <row r="77" spans="2:19" ht="15">
      <c r="B77" s="19" t="s">
        <v>44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O77" s="4"/>
      <c r="P77" s="4"/>
      <c r="Q77" s="4"/>
      <c r="R77" s="4"/>
      <c r="S77" s="4"/>
    </row>
    <row r="78" spans="2:19" ht="15">
      <c r="B78" s="19" t="s">
        <v>45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O78" s="4"/>
      <c r="P78" s="4"/>
      <c r="Q78" s="4"/>
      <c r="R78" s="4"/>
      <c r="S78" s="4"/>
    </row>
  </sheetData>
  <mergeCells count="3">
    <mergeCell ref="B2:S2"/>
    <mergeCell ref="B24:S24"/>
    <mergeCell ref="B52:S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tabSelected="1" workbookViewId="0" topLeftCell="A101">
      <selection pane="topLeft" activeCell="F120" sqref="F120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65" t="s">
        <v>123</v>
      </c>
      <c r="C102" s="166"/>
      <c r="D102" s="167"/>
    </row>
    <row r="103" spans="2:4" ht="15.75" thickBot="1">
      <c r="B103" s="22" t="s">
        <v>48</v>
      </c>
      <c r="C103" s="66" t="s">
        <v>16</v>
      </c>
      <c r="D103" s="67" t="s">
        <v>17</v>
      </c>
    </row>
    <row r="104" spans="2:4" ht="15">
      <c r="B104" s="54" t="s">
        <v>125</v>
      </c>
      <c r="C104" s="55" t="s">
        <v>126</v>
      </c>
      <c r="D104" s="56">
        <v>3509.09</v>
      </c>
    </row>
    <row r="105" spans="2:4" ht="15">
      <c r="B105" s="48" t="s">
        <v>94</v>
      </c>
      <c r="C105" s="49" t="s">
        <v>10</v>
      </c>
      <c r="D105" s="50">
        <v>5615.45</v>
      </c>
    </row>
    <row r="106" spans="2:4" ht="15">
      <c r="B106" s="48" t="s">
        <v>95</v>
      </c>
      <c r="C106" s="49" t="s">
        <v>12</v>
      </c>
      <c r="D106" s="50">
        <v>8273.84</v>
      </c>
    </row>
    <row r="107" spans="2:5" ht="15">
      <c r="B107" s="48" t="s">
        <v>96</v>
      </c>
      <c r="C107" s="49" t="s">
        <v>97</v>
      </c>
      <c r="D107" s="50">
        <v>9518.02</v>
      </c>
      <c r="E107" s="1"/>
    </row>
    <row r="108" spans="2:4" ht="15">
      <c r="B108" s="48" t="s">
        <v>98</v>
      </c>
      <c r="C108" s="49" t="s">
        <v>14</v>
      </c>
      <c r="D108" s="50">
        <v>10462.43</v>
      </c>
    </row>
    <row r="109" spans="2:4" ht="15">
      <c r="B109" s="48" t="s">
        <v>99</v>
      </c>
      <c r="C109" s="49" t="s">
        <v>100</v>
      </c>
      <c r="D109" s="50">
        <v>11264.33</v>
      </c>
    </row>
    <row r="110" spans="2:4" ht="15">
      <c r="B110" s="48" t="s">
        <v>101</v>
      </c>
      <c r="C110" s="49" t="s">
        <v>102</v>
      </c>
      <c r="D110" s="50">
        <v>18218.349999999999</v>
      </c>
    </row>
    <row r="111" spans="2:4" ht="15">
      <c r="B111" s="48" t="s">
        <v>108</v>
      </c>
      <c r="C111" s="49" t="s">
        <v>9</v>
      </c>
      <c r="D111" s="50">
        <v>25140.92</v>
      </c>
    </row>
    <row r="112" spans="2:4" ht="15">
      <c r="B112" s="48" t="s">
        <v>103</v>
      </c>
      <c r="C112" s="49" t="s">
        <v>104</v>
      </c>
      <c r="D112" s="50">
        <v>26189.24</v>
      </c>
    </row>
    <row r="113" spans="2:4" ht="15.75" thickBot="1">
      <c r="B113" s="51" t="s">
        <v>15</v>
      </c>
      <c r="C113" s="52" t="s">
        <v>11</v>
      </c>
      <c r="D113" s="53">
        <v>28708.02</v>
      </c>
    </row>
    <row r="114" ht="15.75" thickBot="1"/>
    <row r="115" spans="2:4" ht="16.5" thickBot="1">
      <c r="B115" s="165" t="s">
        <v>124</v>
      </c>
      <c r="C115" s="166"/>
      <c r="D115" s="167"/>
    </row>
    <row r="116" spans="2:4" ht="15.75" thickBot="1">
      <c r="B116" s="22" t="s">
        <v>48</v>
      </c>
      <c r="C116" s="66" t="s">
        <v>16</v>
      </c>
      <c r="D116" s="68" t="s">
        <v>17</v>
      </c>
    </row>
    <row r="117" spans="2:4" ht="15">
      <c r="B117" s="48" t="s">
        <v>98</v>
      </c>
      <c r="C117" s="49" t="s">
        <v>14</v>
      </c>
      <c r="D117" s="65">
        <v>1077.82</v>
      </c>
    </row>
    <row r="118" spans="2:4" ht="15">
      <c r="B118" s="63" t="s">
        <v>101</v>
      </c>
      <c r="C118" s="64" t="s">
        <v>102</v>
      </c>
      <c r="D118" s="65">
        <v>1180.02</v>
      </c>
    </row>
    <row r="119" spans="2:4" ht="15">
      <c r="B119" s="57" t="s">
        <v>96</v>
      </c>
      <c r="C119" s="58" t="s">
        <v>97</v>
      </c>
      <c r="D119" s="59">
        <v>2628.48</v>
      </c>
    </row>
    <row r="120" spans="2:4" ht="15">
      <c r="B120" s="57" t="s">
        <v>105</v>
      </c>
      <c r="C120" s="58" t="s">
        <v>106</v>
      </c>
      <c r="D120" s="59">
        <v>3166.59</v>
      </c>
    </row>
    <row r="121" spans="2:4" ht="15">
      <c r="B121" s="57" t="s">
        <v>103</v>
      </c>
      <c r="C121" s="58" t="s">
        <v>104</v>
      </c>
      <c r="D121" s="59">
        <v>3209.72</v>
      </c>
    </row>
    <row r="122" spans="2:4" ht="15">
      <c r="B122" s="57" t="s">
        <v>107</v>
      </c>
      <c r="C122" s="58" t="s">
        <v>13</v>
      </c>
      <c r="D122" s="59">
        <v>5830.66</v>
      </c>
    </row>
    <row r="123" spans="2:4" ht="15">
      <c r="B123" s="57" t="s">
        <v>99</v>
      </c>
      <c r="C123" s="58" t="s">
        <v>100</v>
      </c>
      <c r="D123" s="59">
        <v>15421.06</v>
      </c>
    </row>
    <row r="124" spans="2:4" ht="15">
      <c r="B124" s="57" t="s">
        <v>108</v>
      </c>
      <c r="C124" s="58" t="s">
        <v>9</v>
      </c>
      <c r="D124" s="59">
        <v>18818.48</v>
      </c>
    </row>
    <row r="125" spans="2:4" ht="15.75" thickBot="1">
      <c r="B125" s="60" t="s">
        <v>15</v>
      </c>
      <c r="C125" s="61" t="s">
        <v>11</v>
      </c>
      <c r="D125" s="62">
        <v>93297.62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2"/>
  <sheetViews>
    <sheetView workbookViewId="0" topLeftCell="C1">
      <selection pane="topLeft" activeCell="O13" sqref="O13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3" width="10.4285714285714" customWidth="1"/>
    <col min="14" max="14" width="9.71428571428571" bestFit="1" customWidth="1"/>
  </cols>
  <sheetData>
    <row r="1" ht="7.5" customHeight="1" thickBot="1"/>
    <row r="2" spans="2:13" ht="16.5" thickBot="1">
      <c r="B2" s="165" t="s">
        <v>49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2:13" ht="30.75" thickBot="1">
      <c r="B3" s="97" t="s">
        <v>17</v>
      </c>
      <c r="C3" s="95" t="s">
        <v>18</v>
      </c>
      <c r="D3" s="95" t="s">
        <v>19</v>
      </c>
      <c r="E3" s="95" t="s">
        <v>20</v>
      </c>
      <c r="F3" s="95" t="s">
        <v>21</v>
      </c>
      <c r="G3" s="95" t="s">
        <v>22</v>
      </c>
      <c r="H3" s="95" t="s">
        <v>23</v>
      </c>
      <c r="I3" s="95" t="s">
        <v>24</v>
      </c>
      <c r="J3" s="95" t="s">
        <v>25</v>
      </c>
      <c r="K3" s="101" t="s">
        <v>26</v>
      </c>
      <c r="L3" s="146" t="s">
        <v>68</v>
      </c>
      <c r="M3" s="96" t="s">
        <v>87</v>
      </c>
    </row>
    <row r="4" spans="2:15" ht="17.25">
      <c r="B4" s="73" t="s">
        <v>53</v>
      </c>
      <c r="C4" s="72">
        <v>25981.210189780002</v>
      </c>
      <c r="D4" s="72">
        <v>28982.189216409999</v>
      </c>
      <c r="E4" s="72">
        <v>27749.15612747</v>
      </c>
      <c r="F4" s="72">
        <v>36244.193857110004</v>
      </c>
      <c r="G4" s="72">
        <v>45129.771183119999</v>
      </c>
      <c r="H4" s="72">
        <v>46425.12357535</v>
      </c>
      <c r="I4" s="72">
        <v>53007.561921739994</v>
      </c>
      <c r="J4" s="72">
        <v>52111.668683039999</v>
      </c>
      <c r="K4" s="91">
        <v>64101.20</v>
      </c>
      <c r="L4" s="91">
        <v>71238.38</v>
      </c>
      <c r="M4" s="92">
        <v>86290.17</v>
      </c>
      <c r="N4" s="7"/>
      <c r="O4" s="4"/>
    </row>
    <row r="5" spans="2:15" ht="18" thickBot="1">
      <c r="B5" s="21" t="s">
        <v>54</v>
      </c>
      <c r="C5" s="70">
        <v>26838.97273895</v>
      </c>
      <c r="D5" s="70">
        <v>27612.847659679999</v>
      </c>
      <c r="E5" s="70">
        <v>26432.474827369999</v>
      </c>
      <c r="F5" s="70">
        <v>21293.660640510003</v>
      </c>
      <c r="G5" s="70">
        <v>19691.147260029997</v>
      </c>
      <c r="H5" s="70">
        <v>20769.169998900001</v>
      </c>
      <c r="I5" s="70">
        <v>19315.325001140001</v>
      </c>
      <c r="J5" s="70">
        <v>21848.026367140003</v>
      </c>
      <c r="K5" s="90">
        <v>24783.10</v>
      </c>
      <c r="L5" s="90">
        <v>25339.41</v>
      </c>
      <c r="M5" s="93">
        <v>25423.07</v>
      </c>
      <c r="N5" s="7"/>
      <c r="O5" s="4"/>
    </row>
    <row r="6" ht="15">
      <c r="O6" s="4"/>
    </row>
    <row r="7" ht="15">
      <c r="B7" s="42" t="s">
        <v>51</v>
      </c>
    </row>
    <row r="8" ht="15">
      <c r="B8" s="42" t="s">
        <v>52</v>
      </c>
    </row>
    <row r="10" ht="15.75" thickBot="1"/>
    <row r="11" spans="2:13" ht="16.5" thickBot="1">
      <c r="B11" s="165" t="s">
        <v>50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38"/>
    </row>
    <row r="12" spans="2:13" ht="30.75" thickBot="1">
      <c r="B12" s="94" t="s">
        <v>17</v>
      </c>
      <c r="C12" s="95" t="s">
        <v>18</v>
      </c>
      <c r="D12" s="95" t="s">
        <v>19</v>
      </c>
      <c r="E12" s="95" t="s">
        <v>20</v>
      </c>
      <c r="F12" s="95" t="s">
        <v>21</v>
      </c>
      <c r="G12" s="95" t="s">
        <v>22</v>
      </c>
      <c r="H12" s="95" t="s">
        <v>23</v>
      </c>
      <c r="I12" s="95" t="s">
        <v>24</v>
      </c>
      <c r="J12" s="95" t="s">
        <v>25</v>
      </c>
      <c r="K12" s="101" t="s">
        <v>26</v>
      </c>
      <c r="L12" s="146" t="s">
        <v>68</v>
      </c>
      <c r="M12" s="96" t="s">
        <v>87</v>
      </c>
    </row>
    <row r="13" spans="2:15" ht="17.25">
      <c r="B13" s="73" t="s">
        <v>53</v>
      </c>
      <c r="C13" s="72">
        <v>111030.81910542001</v>
      </c>
      <c r="D13" s="72">
        <v>122050.3701728</v>
      </c>
      <c r="E13" s="72">
        <v>129826.34139623</v>
      </c>
      <c r="F13" s="72">
        <v>173464.91998372</v>
      </c>
      <c r="G13" s="72">
        <v>201388.89385489002</v>
      </c>
      <c r="H13" s="72">
        <v>209961.09849251001</v>
      </c>
      <c r="I13" s="72">
        <v>243664.30035020001</v>
      </c>
      <c r="J13" s="72">
        <v>265600.86361165001</v>
      </c>
      <c r="K13" s="91">
        <v>300721.30</v>
      </c>
      <c r="L13" s="91">
        <v>331473.24</v>
      </c>
      <c r="M13" s="92">
        <v>348995.49</v>
      </c>
      <c r="N13" s="7"/>
      <c r="O13" s="4"/>
    </row>
    <row r="14" spans="2:15" ht="18" thickBot="1">
      <c r="B14" s="21" t="s">
        <v>54</v>
      </c>
      <c r="C14" s="70">
        <v>92231.421203830003</v>
      </c>
      <c r="D14" s="70">
        <v>88894.530272229997</v>
      </c>
      <c r="E14" s="70">
        <v>86932.86527337</v>
      </c>
      <c r="F14" s="70">
        <v>71893.688073030004</v>
      </c>
      <c r="G14" s="70">
        <v>68987.78749391</v>
      </c>
      <c r="H14" s="70">
        <v>68623.414894650006</v>
      </c>
      <c r="I14" s="70">
        <v>69954.765735759996</v>
      </c>
      <c r="J14" s="70">
        <v>71118.432693430004</v>
      </c>
      <c r="K14" s="90">
        <v>69559.20</v>
      </c>
      <c r="L14" s="90">
        <v>71109.63</v>
      </c>
      <c r="M14" s="93">
        <v>70296.95</v>
      </c>
      <c r="N14" s="7"/>
      <c r="O14" s="4"/>
    </row>
    <row r="16" ht="15">
      <c r="B16" s="42" t="s">
        <v>51</v>
      </c>
    </row>
    <row r="17" ht="15">
      <c r="B17" s="42" t="s">
        <v>52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11:L11"/>
    <mergeCell ref="B2:M2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7"/>
  <sheetViews>
    <sheetView workbookViewId="0" topLeftCell="A1">
      <selection pane="topLeft" activeCell="J19" sqref="J19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65" t="s">
        <v>127</v>
      </c>
      <c r="C2" s="166"/>
      <c r="D2" s="167"/>
      <c r="G2" s="165" t="s">
        <v>130</v>
      </c>
      <c r="H2" s="166"/>
      <c r="I2" s="167"/>
    </row>
    <row r="3" spans="2:9" ht="15.75" thickBot="1">
      <c r="B3" s="22" t="s">
        <v>16</v>
      </c>
      <c r="C3" s="66">
        <v>2019</v>
      </c>
      <c r="D3" s="76" t="s">
        <v>17</v>
      </c>
      <c r="G3" s="22" t="s">
        <v>16</v>
      </c>
      <c r="H3" s="66">
        <v>2019</v>
      </c>
      <c r="I3" s="76" t="s">
        <v>17</v>
      </c>
    </row>
    <row r="4" spans="2:9" ht="15">
      <c r="B4" s="99" t="s">
        <v>88</v>
      </c>
      <c r="C4" s="1">
        <v>343.49759999999998</v>
      </c>
      <c r="D4" s="100">
        <v>343.49759999999998</v>
      </c>
      <c r="G4" s="74" t="s">
        <v>131</v>
      </c>
      <c r="H4" s="158">
        <v>9.5420669500000006</v>
      </c>
      <c r="I4" s="59">
        <v>9.5420669500000006</v>
      </c>
    </row>
    <row r="5" spans="2:9" ht="15">
      <c r="B5" s="71" t="s">
        <v>109</v>
      </c>
      <c r="C5" s="155">
        <v>371.101</v>
      </c>
      <c r="D5" s="65">
        <v>371.101</v>
      </c>
      <c r="G5" s="74" t="s">
        <v>90</v>
      </c>
      <c r="H5" s="158">
        <v>15.953728999999999</v>
      </c>
      <c r="I5" s="59">
        <v>15.953728999999999</v>
      </c>
    </row>
    <row r="6" spans="2:9" ht="15">
      <c r="B6" s="20" t="s">
        <v>131</v>
      </c>
      <c r="C6" s="156">
        <v>437.83884777999998</v>
      </c>
      <c r="D6" s="59">
        <v>437.83884777999998</v>
      </c>
      <c r="G6" s="74" t="s">
        <v>143</v>
      </c>
      <c r="H6" s="158">
        <v>18.24798131</v>
      </c>
      <c r="I6" s="59">
        <v>18.24798131</v>
      </c>
    </row>
    <row r="7" spans="2:9" ht="15">
      <c r="B7" s="20" t="s">
        <v>132</v>
      </c>
      <c r="C7" s="156">
        <v>513.02075009999999</v>
      </c>
      <c r="D7" s="59">
        <v>513.02075009999999</v>
      </c>
      <c r="G7" s="74" t="s">
        <v>91</v>
      </c>
      <c r="H7" s="156">
        <v>37.369651150000003</v>
      </c>
      <c r="I7" s="59">
        <v>37.369651150000003</v>
      </c>
    </row>
    <row r="8" spans="2:9" ht="15">
      <c r="B8" s="20" t="s">
        <v>110</v>
      </c>
      <c r="C8" s="156">
        <v>551.65800000000002</v>
      </c>
      <c r="D8" s="59">
        <v>551.65800000000002</v>
      </c>
      <c r="G8" s="74" t="s">
        <v>144</v>
      </c>
      <c r="H8" s="161">
        <v>66.345154500000007</v>
      </c>
      <c r="I8" s="137">
        <v>66.345154500000007</v>
      </c>
    </row>
    <row r="9" spans="2:9" ht="15">
      <c r="B9" s="20" t="s">
        <v>69</v>
      </c>
      <c r="C9" s="156">
        <v>1357.484471</v>
      </c>
      <c r="D9" s="59">
        <v>1357.484471</v>
      </c>
      <c r="G9" s="74" t="s">
        <v>142</v>
      </c>
      <c r="H9" s="161">
        <v>76.935680820000002</v>
      </c>
      <c r="I9" s="137">
        <v>76.935680820000002</v>
      </c>
    </row>
    <row r="10" spans="2:9" ht="15">
      <c r="B10" s="20" t="s">
        <v>70</v>
      </c>
      <c r="C10" s="156">
        <v>3009.3027867599999</v>
      </c>
      <c r="D10" s="59">
        <v>3009.3027867599999</v>
      </c>
      <c r="G10" s="150" t="s">
        <v>145</v>
      </c>
      <c r="H10" s="162">
        <v>293.82615435999998</v>
      </c>
      <c r="I10" s="147">
        <v>293.82615435999998</v>
      </c>
    </row>
    <row r="11" spans="2:9" ht="15">
      <c r="B11" s="20" t="s">
        <v>29</v>
      </c>
      <c r="C11" s="156">
        <v>4454.3798379999998</v>
      </c>
      <c r="D11" s="59">
        <v>4454.3798379999998</v>
      </c>
      <c r="G11" s="74" t="s">
        <v>146</v>
      </c>
      <c r="H11" s="163">
        <v>302.24921526999998</v>
      </c>
      <c r="I11" s="148">
        <v>302.24921526999998</v>
      </c>
    </row>
    <row r="12" spans="2:9" ht="15">
      <c r="B12" s="20" t="s">
        <v>133</v>
      </c>
      <c r="C12" s="156">
        <v>13719.151644</v>
      </c>
      <c r="D12" s="59">
        <v>13719.151644</v>
      </c>
      <c r="G12" s="74" t="s">
        <v>92</v>
      </c>
      <c r="H12" s="163">
        <v>593.26877575000003</v>
      </c>
      <c r="I12" s="148">
        <v>593.26877575000003</v>
      </c>
    </row>
    <row r="13" spans="2:9" ht="15.75" thickBot="1">
      <c r="B13" s="69" t="s">
        <v>28</v>
      </c>
      <c r="C13" s="156">
        <v>80918.952839000005</v>
      </c>
      <c r="D13" s="62">
        <v>80918.952839000005</v>
      </c>
      <c r="G13" s="75" t="s">
        <v>142</v>
      </c>
      <c r="H13" s="164">
        <v>1964.05357368</v>
      </c>
      <c r="I13" s="149">
        <v>1964.05357368</v>
      </c>
    </row>
    <row r="15" ht="15.75" thickBot="1"/>
    <row r="16" spans="2:9" ht="16.5" thickBot="1">
      <c r="B16" s="165" t="s">
        <v>128</v>
      </c>
      <c r="C16" s="166"/>
      <c r="D16" s="167"/>
      <c r="G16" s="165" t="s">
        <v>129</v>
      </c>
      <c r="H16" s="166"/>
      <c r="I16" s="167"/>
    </row>
    <row r="17" spans="2:9" ht="15.75" thickBot="1">
      <c r="B17" s="22" t="s">
        <v>16</v>
      </c>
      <c r="C17" s="66">
        <v>2019</v>
      </c>
      <c r="D17" s="76" t="s">
        <v>17</v>
      </c>
      <c r="G17" s="22" t="s">
        <v>16</v>
      </c>
      <c r="H17" s="66">
        <v>2019</v>
      </c>
      <c r="I17" s="76" t="s">
        <v>17</v>
      </c>
    </row>
    <row r="18" spans="2:9" ht="15">
      <c r="B18" s="77" t="s">
        <v>134</v>
      </c>
      <c r="C18" s="157">
        <v>174.18061041999999</v>
      </c>
      <c r="D18" s="78">
        <v>174.18061041999999</v>
      </c>
      <c r="G18" s="77" t="s">
        <v>137</v>
      </c>
      <c r="H18" s="157">
        <v>81.778188159999999</v>
      </c>
      <c r="I18" s="78">
        <v>81.778188159999999</v>
      </c>
    </row>
    <row r="19" spans="2:9" ht="15">
      <c r="B19" s="74" t="s">
        <v>135</v>
      </c>
      <c r="C19" s="158">
        <v>217.99704209999999</v>
      </c>
      <c r="D19" s="59">
        <v>217.99704209999999</v>
      </c>
      <c r="G19" s="74" t="s">
        <v>79</v>
      </c>
      <c r="H19" s="158">
        <v>102.97814261000001</v>
      </c>
      <c r="I19" s="59">
        <v>102.97814261000001</v>
      </c>
    </row>
    <row r="20" spans="2:9" ht="15">
      <c r="B20" s="74" t="s">
        <v>70</v>
      </c>
      <c r="C20" s="158">
        <v>355.91359999999997</v>
      </c>
      <c r="D20" s="59">
        <v>355.91359999999997</v>
      </c>
      <c r="G20" s="74" t="s">
        <v>67</v>
      </c>
      <c r="H20" s="158">
        <v>110.26338592</v>
      </c>
      <c r="I20" s="59">
        <v>110.26338592</v>
      </c>
    </row>
    <row r="21" spans="2:9" ht="15">
      <c r="B21" s="74" t="s">
        <v>89</v>
      </c>
      <c r="C21" s="158">
        <v>471.38865199999998</v>
      </c>
      <c r="D21" s="59">
        <v>471.38865199999998</v>
      </c>
      <c r="G21" s="74" t="s">
        <v>138</v>
      </c>
      <c r="H21" s="158">
        <v>198.76959249999999</v>
      </c>
      <c r="I21" s="59">
        <v>198.76959249999999</v>
      </c>
    </row>
    <row r="22" spans="2:9" ht="15">
      <c r="B22" s="74" t="s">
        <v>78</v>
      </c>
      <c r="C22" s="158">
        <v>549.73598360999995</v>
      </c>
      <c r="D22" s="59">
        <v>549.73598360999995</v>
      </c>
      <c r="G22" s="74" t="s">
        <v>67</v>
      </c>
      <c r="H22" s="158">
        <v>205.61171913999999</v>
      </c>
      <c r="I22" s="59">
        <v>205.61171913999999</v>
      </c>
    </row>
    <row r="23" spans="2:9" ht="15">
      <c r="B23" s="74" t="s">
        <v>133</v>
      </c>
      <c r="C23" s="158">
        <v>1217.4810769999999</v>
      </c>
      <c r="D23" s="59">
        <v>1217.4810769999999</v>
      </c>
      <c r="G23" s="74" t="s">
        <v>92</v>
      </c>
      <c r="H23" s="158">
        <v>241.10512847000001</v>
      </c>
      <c r="I23" s="59">
        <v>241.10512847000001</v>
      </c>
    </row>
    <row r="24" spans="2:9" ht="15">
      <c r="B24" s="74" t="s">
        <v>29</v>
      </c>
      <c r="C24" s="158">
        <v>1705.529188</v>
      </c>
      <c r="D24" s="59">
        <v>1705.529188</v>
      </c>
      <c r="G24" s="74" t="s">
        <v>139</v>
      </c>
      <c r="H24" s="158">
        <v>315.50737163000002</v>
      </c>
      <c r="I24" s="59">
        <v>315.50737163000002</v>
      </c>
    </row>
    <row r="25" spans="2:9" ht="15">
      <c r="B25" s="74" t="s">
        <v>136</v>
      </c>
      <c r="C25" s="158">
        <v>1798.429584</v>
      </c>
      <c r="D25" s="59">
        <v>1798.429584</v>
      </c>
      <c r="G25" s="74" t="s">
        <v>140</v>
      </c>
      <c r="H25" s="158">
        <v>361.13035523999997</v>
      </c>
      <c r="I25" s="59">
        <v>361.13035523999997</v>
      </c>
    </row>
    <row r="26" spans="2:9" ht="15">
      <c r="B26" s="74" t="s">
        <v>69</v>
      </c>
      <c r="C26" s="158">
        <v>2385.5393936800001</v>
      </c>
      <c r="D26" s="59">
        <v>2385.5393936800001</v>
      </c>
      <c r="G26" s="74" t="s">
        <v>141</v>
      </c>
      <c r="H26" s="158">
        <v>600.58133224999995</v>
      </c>
      <c r="I26" s="59">
        <v>600.58133224999995</v>
      </c>
    </row>
    <row r="27" spans="2:9" ht="15.75" thickBot="1">
      <c r="B27" s="75" t="s">
        <v>28</v>
      </c>
      <c r="C27" s="159">
        <v>10395.499470000001</v>
      </c>
      <c r="D27" s="62">
        <v>10395.499470000001</v>
      </c>
      <c r="G27" s="75" t="s">
        <v>142</v>
      </c>
      <c r="H27" s="160">
        <v>1373.5611175700001</v>
      </c>
      <c r="I27" s="93">
        <v>1373.5611175700001</v>
      </c>
    </row>
  </sheetData>
  <mergeCells count="4">
    <mergeCell ref="B2:D2"/>
    <mergeCell ref="G2:I2"/>
    <mergeCell ref="B16:D16"/>
    <mergeCell ref="G16:I16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37"/>
  <sheetViews>
    <sheetView workbookViewId="0" topLeftCell="A1">
      <selection pane="topLeft" activeCell="B42" sqref="B42"/>
    </sheetView>
  </sheetViews>
  <sheetFormatPr defaultRowHeight="15"/>
  <cols>
    <col min="1" max="1" width="2.42857142857143" customWidth="1"/>
    <col min="2" max="2" width="96.8571428571429" customWidth="1"/>
    <col min="3" max="3" width="15.4285714285714" customWidth="1"/>
  </cols>
  <sheetData>
    <row r="1" ht="15.75" thickBot="1"/>
    <row r="2" spans="2:3" ht="16.5" thickBot="1">
      <c r="B2" s="165" t="s">
        <v>63</v>
      </c>
      <c r="C2" s="167"/>
    </row>
    <row r="3" spans="2:3" ht="15.75" thickBot="1">
      <c r="B3" s="98" t="s">
        <v>122</v>
      </c>
      <c r="C3" s="76" t="s">
        <v>86</v>
      </c>
    </row>
    <row r="4" spans="2:3" ht="15">
      <c r="B4" s="71" t="s">
        <v>65</v>
      </c>
      <c r="C4" s="65">
        <v>484321043.57999998</v>
      </c>
    </row>
    <row r="5" spans="2:3" ht="15">
      <c r="B5" s="151" t="s">
        <v>71</v>
      </c>
      <c r="C5" s="59">
        <v>18751119.82</v>
      </c>
    </row>
    <row r="6" spans="2:3" ht="15">
      <c r="B6" s="151" t="s">
        <v>55</v>
      </c>
      <c r="C6" s="59">
        <v>14598540</v>
      </c>
    </row>
    <row r="7" spans="2:3" ht="15">
      <c r="B7" s="151" t="s">
        <v>56</v>
      </c>
      <c r="C7" s="59">
        <v>6751500</v>
      </c>
    </row>
    <row r="8" spans="2:3" ht="15">
      <c r="B8" s="151" t="s">
        <v>81</v>
      </c>
      <c r="C8" s="59">
        <v>454793.15</v>
      </c>
    </row>
    <row r="9" spans="2:3" ht="15">
      <c r="B9" s="151" t="s">
        <v>147</v>
      </c>
      <c r="C9" s="59">
        <v>269831.36</v>
      </c>
    </row>
    <row r="10" spans="2:3" ht="15">
      <c r="B10" s="151" t="s">
        <v>82</v>
      </c>
      <c r="C10" s="59">
        <v>72623</v>
      </c>
    </row>
    <row r="11" spans="2:3" ht="15">
      <c r="B11" s="151" t="s">
        <v>84</v>
      </c>
      <c r="C11" s="59">
        <v>64358.50</v>
      </c>
    </row>
    <row r="12" spans="2:3" ht="15">
      <c r="B12" s="151" t="s">
        <v>59</v>
      </c>
      <c r="C12" s="59">
        <v>45650</v>
      </c>
    </row>
    <row r="13" spans="2:3" ht="15">
      <c r="B13" s="151" t="s">
        <v>85</v>
      </c>
      <c r="C13" s="59">
        <v>27198</v>
      </c>
    </row>
    <row r="14" spans="2:3" ht="15">
      <c r="B14" s="151" t="s">
        <v>66</v>
      </c>
      <c r="C14" s="59">
        <v>26446.55</v>
      </c>
    </row>
    <row r="15" spans="2:3" ht="15">
      <c r="B15" s="151" t="s">
        <v>93</v>
      </c>
      <c r="C15" s="59">
        <v>9869</v>
      </c>
    </row>
    <row r="16" spans="2:3" ht="15">
      <c r="B16" s="151" t="s">
        <v>57</v>
      </c>
      <c r="C16" s="59">
        <v>7938</v>
      </c>
    </row>
    <row r="17" spans="2:3" ht="15">
      <c r="B17" s="151" t="s">
        <v>148</v>
      </c>
      <c r="C17" s="59">
        <v>6037.90</v>
      </c>
    </row>
    <row r="18" spans="2:3" ht="15.75" thickBot="1">
      <c r="B18" s="152" t="s">
        <v>111</v>
      </c>
      <c r="C18" s="62">
        <v>3260.04</v>
      </c>
    </row>
    <row r="19" ht="15.75" thickBot="1"/>
    <row r="20" spans="2:3" ht="16.5" thickBot="1">
      <c r="B20" s="165" t="s">
        <v>64</v>
      </c>
      <c r="C20" s="167"/>
    </row>
    <row r="21" spans="2:3" ht="15.75" thickBot="1">
      <c r="B21" s="98" t="s">
        <v>122</v>
      </c>
      <c r="C21" s="76" t="s">
        <v>86</v>
      </c>
    </row>
    <row r="22" spans="2:3" ht="15">
      <c r="B22" s="77" t="s">
        <v>71</v>
      </c>
      <c r="C22" s="78">
        <v>61242075.259999998</v>
      </c>
    </row>
    <row r="23" spans="2:3" ht="15">
      <c r="B23" s="74" t="s">
        <v>55</v>
      </c>
      <c r="C23" s="59">
        <v>18787392</v>
      </c>
    </row>
    <row r="24" spans="2:3" ht="15">
      <c r="B24" s="74" t="s">
        <v>56</v>
      </c>
      <c r="C24" s="59">
        <v>6523189</v>
      </c>
    </row>
    <row r="25" spans="2:3" ht="15">
      <c r="B25" s="74" t="s">
        <v>59</v>
      </c>
      <c r="C25" s="59">
        <v>2208063</v>
      </c>
    </row>
    <row r="26" spans="2:3" ht="15">
      <c r="B26" s="74" t="s">
        <v>66</v>
      </c>
      <c r="C26" s="59">
        <v>1758677.53</v>
      </c>
    </row>
    <row r="27" spans="2:3" ht="15">
      <c r="B27" s="74" t="s">
        <v>82</v>
      </c>
      <c r="C27" s="59">
        <v>1314913.3799999999</v>
      </c>
    </row>
    <row r="28" spans="2:3" ht="15">
      <c r="B28" s="74" t="s">
        <v>81</v>
      </c>
      <c r="C28" s="59">
        <v>1249024.8999999999</v>
      </c>
    </row>
    <row r="29" spans="2:3" ht="15">
      <c r="B29" s="74" t="s">
        <v>62</v>
      </c>
      <c r="C29" s="59">
        <v>1068016.99</v>
      </c>
    </row>
    <row r="30" spans="2:3" ht="15">
      <c r="B30" s="74" t="s">
        <v>80</v>
      </c>
      <c r="C30" s="59">
        <v>1013100</v>
      </c>
    </row>
    <row r="31" spans="2:3" ht="15">
      <c r="B31" s="74" t="s">
        <v>58</v>
      </c>
      <c r="C31" s="59">
        <v>732057.27</v>
      </c>
    </row>
    <row r="32" spans="2:3" ht="15">
      <c r="B32" s="74" t="s">
        <v>84</v>
      </c>
      <c r="C32" s="59">
        <v>652571.21</v>
      </c>
    </row>
    <row r="33" spans="2:3" ht="15">
      <c r="B33" s="74" t="s">
        <v>60</v>
      </c>
      <c r="C33" s="59">
        <v>602120</v>
      </c>
    </row>
    <row r="34" spans="2:3" ht="15">
      <c r="B34" s="74" t="s">
        <v>85</v>
      </c>
      <c r="C34" s="59">
        <v>581856.46</v>
      </c>
    </row>
    <row r="35" spans="2:3" ht="15">
      <c r="B35" s="74" t="s">
        <v>83</v>
      </c>
      <c r="C35" s="59">
        <v>558649.52</v>
      </c>
    </row>
    <row r="36" spans="2:3" ht="15">
      <c r="B36" s="74" t="s">
        <v>61</v>
      </c>
      <c r="C36" s="59">
        <v>524418.54</v>
      </c>
    </row>
    <row r="37" spans="2:3" ht="15.75" thickBot="1">
      <c r="B37" s="75" t="s">
        <v>149</v>
      </c>
      <c r="C37" s="62">
        <v>241768</v>
      </c>
    </row>
  </sheetData>
  <mergeCells count="2">
    <mergeCell ref="B2:C2"/>
    <mergeCell ref="B20:C20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duben 2023.xlsx</vt:lpwstr>
  </property>
</Properties>
</file>