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<sst xmlns="http://schemas.openxmlformats.org/spreadsheetml/2006/main" count="540" uniqueCount="170">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</sst>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78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49" fontId="2" fillId="44" borderId="8" xfId="0" applyNumberFormat="1" applyFont="1" applyFill="1" applyBorder="1" applyAlignment="1">
      <alignment horizontal="center" vertical="center"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  <xf numFmtId="49" fontId="2" fillId="44" borderId="23" xfId="0" applyNumberFormat="1" applyFont="1" applyFill="1" applyBorder="1" applyAlignment="1">
      <alignment horizontal="center" vertical="center"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81189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14</xdr:col>
      <xdr:colOff>300264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54"/>
  <sheetViews>
    <sheetView tabSelected="1" zoomScale="70" zoomScaleNormal="70" workbookViewId="0" topLeftCell="A1">
      <selection pane="topLeft" activeCell="T44" sqref="T44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8" width="20.5714285714286" customWidth="1"/>
    <col min="19" max="19" width="13.5714285714286" bestFit="1" customWidth="1"/>
    <col min="20" max="20" width="5.71428571428571" customWidth="1"/>
    <col min="21" max="21" width="13.5714285714286" bestFit="1" customWidth="1"/>
  </cols>
  <sheetData>
    <row r="1" ht="15.75" thickBot="1"/>
    <row r="2" spans="2:18" ht="16.5" thickBot="1">
      <c r="B2" s="70" t="s">
        <v>143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2:18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43</v>
      </c>
    </row>
    <row r="4" spans="2:23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f>M4+N4+O4+P4+Q4</f>
        <v>992436869.1400001</v>
      </c>
      <c r="S4" s="1"/>
      <c r="T4" s="1"/>
      <c r="U4" s="1"/>
      <c r="W4" s="1"/>
    </row>
    <row r="5" spans="2:23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f>M5+N5+O5+P5+Q5</f>
        <v>419650970.72000003</v>
      </c>
      <c r="S5" s="1"/>
      <c r="T5" s="1"/>
      <c r="U5" s="1"/>
      <c r="W5" s="1"/>
    </row>
    <row r="6" spans="2:23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f t="shared" si="1" ref="R6:R16">M6+N6+O6+P6+Q6</f>
        <v>486651048.06999993</v>
      </c>
      <c r="S6" s="1"/>
      <c r="T6" s="1"/>
      <c r="U6" s="1"/>
      <c r="W6" s="1"/>
    </row>
    <row r="7" spans="2:23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f t="shared" si="1"/>
        <v>583680486.46000004</v>
      </c>
      <c r="S7" s="1"/>
      <c r="T7" s="1"/>
      <c r="U7" s="1"/>
      <c r="W7" s="1"/>
    </row>
    <row r="8" spans="2:23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f t="shared" si="1"/>
        <v>563821309.63999999</v>
      </c>
      <c r="S8" s="1"/>
      <c r="T8" s="1"/>
      <c r="U8" s="1"/>
      <c r="W8" s="1"/>
    </row>
    <row r="9" spans="2:23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f t="shared" si="1"/>
        <v>631127599.96000004</v>
      </c>
      <c r="S9" s="1"/>
      <c r="T9" s="1"/>
      <c r="U9" s="1"/>
      <c r="W9" s="1"/>
    </row>
    <row r="10" spans="2:23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f t="shared" si="1"/>
        <v>365694685.81</v>
      </c>
      <c r="S10" s="1"/>
      <c r="T10" s="1"/>
      <c r="U10" s="1"/>
      <c r="W10" s="1"/>
    </row>
    <row r="11" spans="2:23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f t="shared" si="1"/>
        <v>358529351.59999996</v>
      </c>
      <c r="S11" s="1"/>
      <c r="T11" s="1"/>
      <c r="U11" s="1"/>
      <c r="W11" s="1"/>
    </row>
    <row r="12" spans="2:23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f t="shared" si="1"/>
        <v>215786424.48000002</v>
      </c>
      <c r="S12" s="1"/>
      <c r="T12" s="1"/>
      <c r="U12" s="1"/>
      <c r="W12" s="1"/>
    </row>
    <row r="13" spans="2:23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f t="shared" si="1"/>
        <v>687082246.29000008</v>
      </c>
      <c r="S13" s="1"/>
      <c r="T13" s="1"/>
      <c r="U13" s="1"/>
      <c r="W13" s="1"/>
    </row>
    <row r="14" spans="2:23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f>M14+N14+O14+P14+Q14</f>
        <v>267805783.60000002</v>
      </c>
      <c r="S14" s="1"/>
      <c r="T14" s="1"/>
      <c r="U14" s="1"/>
      <c r="W14" s="1"/>
    </row>
    <row r="15" spans="2:23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f t="shared" si="1"/>
        <v>231969992.89999998</v>
      </c>
      <c r="S15" s="1"/>
      <c r="T15" s="1"/>
      <c r="U15" s="1"/>
      <c r="W15" s="1"/>
    </row>
    <row r="16" spans="2:23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9">
        <f t="shared" si="1"/>
        <v>861240512.12000012</v>
      </c>
      <c r="S16" s="1"/>
      <c r="T16" s="1"/>
      <c r="U16" s="1"/>
      <c r="W16" s="1"/>
    </row>
    <row r="17" spans="2:20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R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 t="shared" si="3"/>
        <v>525222951.74999988</v>
      </c>
      <c r="R17" s="15">
        <f>SUM(R4:R16)</f>
        <v>6665477280.7900009</v>
      </c>
      <c r="T17" s="1"/>
    </row>
    <row r="18" spans="2:17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5"/>
      <c r="P18" s="65"/>
      <c r="Q18" s="65"/>
    </row>
    <row r="19" spans="2:18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43</v>
      </c>
    </row>
    <row r="20" spans="2:21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f>M20+N20+O20+P20+Q20</f>
        <v>1412134801.3399999</v>
      </c>
      <c r="S20" s="1"/>
      <c r="T20" s="1"/>
      <c r="U20" s="1"/>
    </row>
    <row r="21" spans="2:21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f>M21+N21+O21+P21+Q21</f>
        <v>165669744.08999997</v>
      </c>
      <c r="S21" s="1"/>
      <c r="T21" s="1"/>
      <c r="U21" s="1"/>
    </row>
    <row r="22" spans="2:21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f t="shared" si="5" ref="R22:R33">M22+N22+O22+P22+Q22</f>
        <v>72788953.109999985</v>
      </c>
      <c r="S22" s="1"/>
      <c r="T22" s="1"/>
      <c r="U22" s="1"/>
    </row>
    <row r="23" spans="2:21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f t="shared" si="5"/>
        <v>69718499.00999999</v>
      </c>
      <c r="S23" s="1"/>
      <c r="T23" s="1"/>
      <c r="U23" s="1"/>
    </row>
    <row r="24" spans="2:21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f t="shared" si="5"/>
        <v>14315017.059999999</v>
      </c>
      <c r="S24" s="1"/>
      <c r="T24" s="1"/>
      <c r="U24" s="1"/>
    </row>
    <row r="25" spans="2:21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f t="shared" si="5"/>
        <v>35318857.079999998</v>
      </c>
      <c r="S25" s="1"/>
      <c r="T25" s="1"/>
      <c r="U25" s="1"/>
    </row>
    <row r="26" spans="2:21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f t="shared" si="5"/>
        <v>47251915.089999996</v>
      </c>
      <c r="S26" s="1"/>
      <c r="T26" s="1"/>
      <c r="U26" s="1"/>
    </row>
    <row r="27" spans="2:21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f t="shared" si="5"/>
        <v>28489573.869999994</v>
      </c>
      <c r="S27" s="1"/>
      <c r="T27" s="1"/>
      <c r="U27" s="1"/>
    </row>
    <row r="28" spans="2:21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f t="shared" si="5"/>
        <v>59739773.869999997</v>
      </c>
      <c r="S28" s="1"/>
      <c r="T28" s="1"/>
      <c r="U28" s="1"/>
    </row>
    <row r="29" spans="2:21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f t="shared" si="5"/>
        <v>20532112.909999993</v>
      </c>
      <c r="S29" s="1"/>
      <c r="T29" s="1"/>
      <c r="U29" s="1"/>
    </row>
    <row r="30" spans="2:21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f t="shared" si="5"/>
        <v>90360930.629999995</v>
      </c>
      <c r="S30" s="1"/>
      <c r="T30" s="1"/>
      <c r="U30" s="1"/>
    </row>
    <row r="31" spans="2:21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f t="shared" si="5"/>
        <v>28751214.229999997</v>
      </c>
      <c r="S31" s="1"/>
      <c r="T31" s="1"/>
      <c r="U31" s="1"/>
    </row>
    <row r="32" spans="2:21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f t="shared" si="5"/>
        <v>25255154.510000002</v>
      </c>
      <c r="S32" s="1"/>
      <c r="T32" s="1"/>
      <c r="U32" s="1"/>
    </row>
    <row r="33" spans="2:21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9">
        <f t="shared" si="5"/>
        <v>196326317.40999997</v>
      </c>
      <c r="S33" s="1"/>
      <c r="T33" s="1"/>
      <c r="U33" s="1"/>
    </row>
    <row r="34" spans="2:18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7" ref="Q34:R34">SUM(Q20:Q33)</f>
        <v>76531033.049999982</v>
      </c>
      <c r="R34" s="15">
        <f t="shared" si="7"/>
        <v>2266652864.2099996</v>
      </c>
    </row>
    <row r="35" ht="15.75" thickBot="1"/>
    <row r="36" spans="2:18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43</v>
      </c>
    </row>
    <row r="37" spans="2:18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8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f>M37+N37+O37+P37+Q37</f>
        <v>1412134801.3399999</v>
      </c>
    </row>
    <row r="38" spans="2:18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8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f>M38+N38+O38+P38+Q38</f>
        <v>1156804364</v>
      </c>
    </row>
    <row r="39" spans="2:18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f t="shared" si="9" ref="R39:R50">M39+N39+O39+P39+Q39</f>
        <v>492439923.83000004</v>
      </c>
    </row>
    <row r="40" spans="2:18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8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f t="shared" si="9"/>
        <v>555502347.07999992</v>
      </c>
    </row>
    <row r="41" spans="2:18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8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f t="shared" si="9"/>
        <v>597995503.5200001</v>
      </c>
    </row>
    <row r="42" spans="2:18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8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f t="shared" si="9"/>
        <v>598921891.72000015</v>
      </c>
    </row>
    <row r="43" spans="2:18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8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f t="shared" si="9"/>
        <v>678379515.04999995</v>
      </c>
    </row>
    <row r="44" spans="2:18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8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f t="shared" si="9"/>
        <v>394184259.68000001</v>
      </c>
    </row>
    <row r="45" spans="2:18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8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f t="shared" si="9"/>
        <v>418209125.47000003</v>
      </c>
    </row>
    <row r="46" spans="2:18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8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f t="shared" si="9"/>
        <v>236318537.39000002</v>
      </c>
    </row>
    <row r="47" spans="2:18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8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f t="shared" si="9"/>
        <v>777443176.91999984</v>
      </c>
    </row>
    <row r="48" spans="2:18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8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f t="shared" si="9"/>
        <v>296556997.82999998</v>
      </c>
    </row>
    <row r="49" spans="2:18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8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f t="shared" si="9"/>
        <v>257225147.40999997</v>
      </c>
    </row>
    <row r="50" spans="2:18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8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9">
        <f t="shared" si="9"/>
        <v>955436597.52999997</v>
      </c>
    </row>
    <row r="51" spans="2:18" ht="18" thickBot="1">
      <c r="B51" s="35" t="s">
        <v>142</v>
      </c>
      <c r="C51" s="36">
        <f>SUM(C37:C50)</f>
        <v>2378801.60</v>
      </c>
      <c r="D51" s="37">
        <f t="shared" si="10" ref="D51:G51">SUM(D37:D50)</f>
        <v>237942009.63999999</v>
      </c>
      <c r="E51" s="37">
        <f t="shared" si="10"/>
        <v>184104995.20000005</v>
      </c>
      <c r="F51" s="37">
        <f t="shared" si="10"/>
        <v>443576070.84000003</v>
      </c>
      <c r="G51" s="37">
        <f t="shared" si="10"/>
        <v>549452402.25000012</v>
      </c>
      <c r="H51" s="15">
        <f t="shared" si="11" ref="H51:L51">SUM(H37:H50)</f>
        <v>997016419.50999987</v>
      </c>
      <c r="I51" s="15">
        <f t="shared" si="11"/>
        <v>635508720.47000003</v>
      </c>
      <c r="J51" s="15">
        <f t="shared" si="11"/>
        <v>473371127.85000002</v>
      </c>
      <c r="K51" s="15">
        <f t="shared" si="11"/>
        <v>577658292.5200001</v>
      </c>
      <c r="L51" s="15">
        <f t="shared" si="11"/>
        <v>1023977713.61</v>
      </c>
      <c r="M51" s="45">
        <f>SUM(M37:M50)</f>
        <v>5124986553.4899998</v>
      </c>
      <c r="N51" s="45">
        <f t="shared" si="12" ref="N51:R51">SUM(N37:N50)</f>
        <v>1375582838.74</v>
      </c>
      <c r="O51" s="45">
        <f t="shared" si="12"/>
        <v>939566131.37</v>
      </c>
      <c r="P51" s="45">
        <f t="shared" si="12"/>
        <v>785932511.73000002</v>
      </c>
      <c r="Q51" s="45">
        <f t="shared" si="12"/>
        <v>601484153.44000006</v>
      </c>
      <c r="R51" s="45">
        <f>SUM(R37:R50)</f>
        <v>8827552188.7700005</v>
      </c>
    </row>
    <row r="52" spans="2:17" ht="27" customHeight="1">
      <c r="B52" s="67" t="s">
        <v>141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9"/>
      <c r="O52" s="55"/>
      <c r="P52" s="64"/>
      <c r="Q52" s="66"/>
    </row>
    <row r="53" spans="14:17" ht="15">
      <c r="N53" s="1"/>
      <c r="O53" s="1"/>
      <c r="P53" s="1"/>
      <c r="Q53" s="1"/>
    </row>
    <row r="54" spans="14:17" ht="15">
      <c r="N54" s="1"/>
      <c r="O54" s="1"/>
      <c r="P54" s="1"/>
      <c r="Q54" s="1"/>
    </row>
  </sheetData>
  <mergeCells count="2">
    <mergeCell ref="B52:N52"/>
    <mergeCell ref="B2:R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7"/>
  <sheetViews>
    <sheetView zoomScale="70" zoomScaleNormal="70" workbookViewId="0" topLeftCell="A1">
      <selection pane="topLeft" activeCell="O42" sqref="O42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0" hidden="1" customWidth="1"/>
    <col min="5" max="8" width="0" hidden="1" customWidth="1"/>
    <col min="9" max="13" width="0" hidden="1" customWidth="1"/>
    <col min="14" max="14" width="15" bestFit="1" customWidth="1"/>
    <col min="15" max="15" width="18.8571428571429" bestFit="1" customWidth="1"/>
    <col min="16" max="18" width="18.8571428571429" customWidth="1"/>
    <col min="19" max="19" width="18.5714285714286" bestFit="1" customWidth="1"/>
    <col min="21" max="21" width="18.5714285714286" bestFit="1" customWidth="1"/>
    <col min="22" max="22" width="12.5714285714286" bestFit="1" customWidth="1"/>
    <col min="23" max="23" width="14.2857142857143" bestFit="1" customWidth="1"/>
  </cols>
  <sheetData>
    <row r="1" ht="12.75" customHeight="1" thickBot="1"/>
    <row r="2" spans="2:19" ht="16.5" thickBot="1">
      <c r="B2" s="70" t="s">
        <v>97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43</v>
      </c>
    </row>
    <row r="4" spans="2:25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f>N4+O4+P4+Q4+R4</f>
        <v>24226912.030000005</v>
      </c>
      <c r="W4" s="26"/>
      <c r="X4" s="1"/>
      <c r="Y4" s="1"/>
    </row>
    <row r="5" spans="2:25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f>N5+O5+P5+Q5+R5</f>
        <v>58220048.020000003</v>
      </c>
      <c r="W5" s="26"/>
      <c r="X5" s="1"/>
      <c r="Y5" s="1"/>
    </row>
    <row r="6" spans="2:25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f t="shared" si="1" ref="S6:S36">N6+O6+P6+Q6+R6</f>
        <v>19088578.019999996</v>
      </c>
      <c r="W6" s="26"/>
      <c r="X6" s="1"/>
      <c r="Y6" s="1"/>
    </row>
    <row r="7" spans="2:23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f t="shared" si="1"/>
        <v>127758.20</v>
      </c>
      <c r="W7" s="26"/>
    </row>
    <row r="8" spans="2:23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f t="shared" si="1"/>
        <v>705546.8899999999</v>
      </c>
      <c r="W8" s="26"/>
    </row>
    <row r="9" spans="2:25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f t="shared" si="1"/>
        <v>113100504.45999998</v>
      </c>
      <c r="W9" s="26"/>
      <c r="X9" s="1"/>
      <c r="Y9" s="1"/>
    </row>
    <row r="10" spans="2:25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f t="shared" si="1"/>
        <v>4445.54</v>
      </c>
      <c r="W10" s="26"/>
      <c r="X10" s="1"/>
      <c r="Y10" s="1"/>
    </row>
    <row r="11" spans="2:25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f t="shared" si="1"/>
        <v>70244037.900000006</v>
      </c>
      <c r="W11" s="26"/>
      <c r="X11" s="1"/>
      <c r="Y11" s="1"/>
    </row>
    <row r="12" spans="2:25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f t="shared" si="1"/>
        <v>2384397630.4300003</v>
      </c>
      <c r="W12" s="26"/>
      <c r="X12" s="1"/>
      <c r="Y12" s="1"/>
    </row>
    <row r="13" spans="2:25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f t="shared" si="1"/>
        <v>157244625.39999998</v>
      </c>
      <c r="W13" s="26"/>
      <c r="X13" s="1"/>
      <c r="Y13" s="1"/>
    </row>
    <row r="14" spans="2:25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f t="shared" si="1"/>
        <v>101382371.52000001</v>
      </c>
      <c r="W14" s="26"/>
      <c r="X14" s="1"/>
      <c r="Y14" s="1"/>
    </row>
    <row r="15" spans="2:25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f t="shared" si="1"/>
        <v>33154615</v>
      </c>
      <c r="W15" s="26"/>
      <c r="X15" s="1"/>
      <c r="Y15" s="1"/>
    </row>
    <row r="16" spans="2:25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f t="shared" si="1"/>
        <v>266469935.93999997</v>
      </c>
      <c r="W16" s="26"/>
      <c r="X16" s="1"/>
      <c r="Y16" s="1"/>
    </row>
    <row r="17" spans="2:25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f t="shared" si="1"/>
        <v>66750</v>
      </c>
      <c r="W17" s="26"/>
      <c r="X17" s="1"/>
      <c r="Y17" s="1"/>
    </row>
    <row r="18" spans="2:25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f t="shared" si="1"/>
        <v>507000</v>
      </c>
      <c r="W18" s="26"/>
      <c r="X18" s="1"/>
      <c r="Y18" s="1"/>
    </row>
    <row r="19" spans="2:25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f t="shared" si="1"/>
        <v>794116640.68000007</v>
      </c>
      <c r="W19" s="26"/>
      <c r="X19" s="1"/>
      <c r="Y19" s="1"/>
    </row>
    <row r="20" spans="2:25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f t="shared" si="1"/>
        <v>10661500</v>
      </c>
      <c r="W20" s="26"/>
      <c r="X20" s="1"/>
      <c r="Y20" s="1"/>
    </row>
    <row r="21" spans="2:24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f t="shared" si="1"/>
        <v>790405.78</v>
      </c>
      <c r="W21" s="26"/>
      <c r="X21" s="1"/>
    </row>
    <row r="22" spans="2:23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f t="shared" si="1"/>
        <v>200711.50</v>
      </c>
      <c r="W22" s="26"/>
    </row>
    <row r="23" spans="2:24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f t="shared" si="1"/>
        <v>13805895.130000001</v>
      </c>
      <c r="W23" s="26"/>
      <c r="X23" s="1"/>
    </row>
    <row r="24" spans="2:23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f t="shared" si="1"/>
        <v>1112727</v>
      </c>
      <c r="W24" s="26"/>
    </row>
    <row r="25" spans="2:25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f t="shared" si="1"/>
        <v>61213306.229999997</v>
      </c>
      <c r="W25" s="26"/>
      <c r="X25" s="1"/>
      <c r="Y25" s="1"/>
    </row>
    <row r="26" spans="2:23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f t="shared" si="1"/>
        <v>37216970.170000002</v>
      </c>
      <c r="W26" s="26"/>
    </row>
    <row r="27" spans="2:25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f t="shared" si="1"/>
        <v>1000000</v>
      </c>
      <c r="W27" s="26"/>
      <c r="X27" s="1"/>
      <c r="Y27" s="1"/>
    </row>
    <row r="28" spans="2:25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f t="shared" si="1"/>
        <v>38000</v>
      </c>
      <c r="X28" s="1"/>
      <c r="Y28" s="1"/>
    </row>
    <row r="29" spans="2:24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f t="shared" si="1"/>
        <v>4552920363.3299999</v>
      </c>
      <c r="W29" s="49"/>
      <c r="X29" s="1"/>
    </row>
    <row r="30" spans="2:23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f t="shared" si="1"/>
        <v>115062.75</v>
      </c>
      <c r="W30" s="1"/>
    </row>
    <row r="31" spans="2:23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f t="shared" si="1"/>
        <v>100596725.02000001</v>
      </c>
      <c r="W31" s="1"/>
    </row>
    <row r="32" spans="2:19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f t="shared" si="1"/>
        <v>2000000</v>
      </c>
    </row>
    <row r="33" spans="2:19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f t="shared" si="1"/>
        <v>850000</v>
      </c>
    </row>
    <row r="34" spans="2:19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f t="shared" si="1"/>
        <v>21518653.600000001</v>
      </c>
    </row>
    <row r="35" spans="2:23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f t="shared" si="1"/>
        <v>57000</v>
      </c>
      <c r="W35" s="1"/>
    </row>
    <row r="36" spans="2:23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0">
        <f t="shared" si="1"/>
        <v>397468.23</v>
      </c>
      <c r="W36" s="1"/>
    </row>
    <row r="37" spans="2:19" ht="15.75" thickBot="1">
      <c r="B37" s="73" t="s">
        <v>43</v>
      </c>
      <c r="C37" s="72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>SUM(P4:P36)</f>
        <v>939566131.37</v>
      </c>
      <c r="Q37" s="15">
        <f>SUM(Q4:Q36)</f>
        <v>785932511.73000002</v>
      </c>
      <c r="R37" s="15">
        <f>SUM(R4:R36)</f>
        <v>601484153.44000006</v>
      </c>
      <c r="S37" s="15">
        <f>SUM(S4:S36)</f>
        <v>8827552188.7700024</v>
      </c>
    </row>
  </sheetData>
  <mergeCells count="2">
    <mergeCell ref="B37:C37"/>
    <mergeCell ref="B2:S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101"/>
  <sheetViews>
    <sheetView zoomScale="70" zoomScaleNormal="70" workbookViewId="0" topLeftCell="D1">
      <selection pane="topLeft" activeCell="K48" sqref="K48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13" width="20.5714285714286" customWidth="1"/>
    <col min="14" max="14" width="15" customWidth="1"/>
    <col min="15" max="15" width="18.8571428571429" bestFit="1" customWidth="1"/>
    <col min="16" max="18" width="18.8571428571429" customWidth="1"/>
    <col min="19" max="19" width="18.5714285714286" bestFit="1" customWidth="1"/>
    <col min="21" max="21" width="18.5714285714286" bestFit="1" customWidth="1"/>
    <col min="22" max="22" width="14.2857142857143" bestFit="1" customWidth="1"/>
    <col min="23" max="23" width="13" bestFit="1" customWidth="1"/>
  </cols>
  <sheetData>
    <row r="1" ht="12.75" customHeight="1" thickBot="1"/>
    <row r="2" spans="2:19" ht="16.5" thickBot="1">
      <c r="B2" s="70" t="s">
        <v>96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60" t="s">
        <v>162</v>
      </c>
      <c r="P3" s="60" t="s">
        <v>166</v>
      </c>
      <c r="Q3" s="8" t="s">
        <v>167</v>
      </c>
      <c r="R3" s="8" t="s">
        <v>168</v>
      </c>
      <c r="S3" s="8" t="s">
        <v>43</v>
      </c>
    </row>
    <row r="4" spans="2:24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f>N4+O4+P4+Q4+R4</f>
        <v>23052823.5</v>
      </c>
      <c r="U4" s="26"/>
      <c r="V4" s="1"/>
      <c r="W4" s="26"/>
      <c r="X4" s="1"/>
    </row>
    <row r="5" spans="2:24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f>N5+O5+P5+Q5+R5</f>
        <v>1174088.53</v>
      </c>
      <c r="U5" s="26"/>
      <c r="V5" s="1"/>
      <c r="W5" s="26"/>
      <c r="X5" s="1"/>
    </row>
    <row r="6" spans="2:24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f t="shared" si="1" ref="S6:S69">N6+O6+P6+Q6+R6</f>
        <v>56658818.360000007</v>
      </c>
      <c r="U6" s="26"/>
      <c r="V6" s="1"/>
      <c r="W6" s="26"/>
      <c r="X6" s="1"/>
    </row>
    <row r="7" spans="2:24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f t="shared" si="1"/>
        <v>2435</v>
      </c>
      <c r="U7" s="26"/>
      <c r="V7" s="26"/>
      <c r="W7" s="26"/>
      <c r="X7" s="1"/>
    </row>
    <row r="8" spans="2:24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f t="shared" si="1"/>
        <v>1558794.6600000001</v>
      </c>
      <c r="U8" s="26"/>
      <c r="V8" s="1"/>
      <c r="W8" s="26"/>
      <c r="X8" s="1"/>
    </row>
    <row r="9" spans="2:24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f t="shared" si="1"/>
        <v>13560448.310000002</v>
      </c>
      <c r="U9" s="26"/>
      <c r="V9" s="1"/>
      <c r="W9" s="26"/>
      <c r="X9" s="1"/>
    </row>
    <row r="10" spans="2:24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f t="shared" si="1"/>
        <v>4860788.4900000012</v>
      </c>
      <c r="U10" s="26"/>
      <c r="V10" s="1"/>
      <c r="W10" s="26"/>
      <c r="X10" s="1"/>
    </row>
    <row r="11" spans="2:24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f t="shared" si="1"/>
        <v>58568.220000000008</v>
      </c>
      <c r="U11" s="26"/>
      <c r="V11" s="1"/>
      <c r="W11" s="26"/>
      <c r="X11" s="1"/>
    </row>
    <row r="12" spans="2:23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f t="shared" si="1"/>
        <v>608773</v>
      </c>
      <c r="U12" s="26"/>
      <c r="V12" s="1"/>
      <c r="W12" s="26"/>
    </row>
    <row r="13" spans="2:23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f t="shared" si="1"/>
        <v>127758.20</v>
      </c>
      <c r="U13" s="26"/>
      <c r="V13" s="1"/>
      <c r="W13" s="26"/>
    </row>
    <row r="14" spans="2:24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f t="shared" si="1"/>
        <v>705546.8899999999</v>
      </c>
      <c r="U14" s="26"/>
      <c r="V14" s="1"/>
      <c r="W14" s="26"/>
      <c r="X14" s="1"/>
    </row>
    <row r="15" spans="2:24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f t="shared" si="1"/>
        <v>22314400.329999998</v>
      </c>
      <c r="U15" s="26"/>
      <c r="V15" s="1"/>
      <c r="W15" s="26"/>
      <c r="X15" s="1"/>
    </row>
    <row r="16" spans="2:23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f t="shared" si="1"/>
        <v>45383.88</v>
      </c>
      <c r="U16" s="26"/>
      <c r="V16" s="1"/>
      <c r="W16" s="26"/>
    </row>
    <row r="17" spans="2:24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f t="shared" si="1"/>
        <v>3845028.8200000003</v>
      </c>
      <c r="U17" s="26"/>
      <c r="V17" s="26"/>
      <c r="W17" s="26"/>
      <c r="X17" s="1"/>
    </row>
    <row r="18" spans="2:23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f t="shared" si="1"/>
        <v>1292286.6300000001</v>
      </c>
      <c r="U18" s="26"/>
      <c r="V18" s="1"/>
      <c r="W18" s="26"/>
    </row>
    <row r="19" spans="2:24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f t="shared" si="1"/>
        <v>16684</v>
      </c>
      <c r="U19" s="26"/>
      <c r="V19" s="26"/>
      <c r="W19" s="26"/>
      <c r="X19" s="1"/>
    </row>
    <row r="20" spans="2:24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f t="shared" si="1"/>
        <v>536858.96</v>
      </c>
      <c r="U20" s="26"/>
      <c r="V20" s="26"/>
      <c r="W20" s="26"/>
      <c r="X20" s="1"/>
    </row>
    <row r="21" spans="2:24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f t="shared" si="1"/>
        <v>46240452.81000001</v>
      </c>
      <c r="U21" s="26"/>
      <c r="V21" s="1"/>
      <c r="W21" s="26"/>
      <c r="X21" s="1"/>
    </row>
    <row r="22" spans="2:24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f t="shared" si="1"/>
        <v>38809409.030000001</v>
      </c>
      <c r="U22" s="26"/>
      <c r="V22" s="1"/>
      <c r="W22" s="26"/>
      <c r="X22" s="1"/>
    </row>
    <row r="23" spans="2:24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f t="shared" si="1"/>
        <v>2336</v>
      </c>
      <c r="U23" s="26"/>
      <c r="V23" s="1"/>
      <c r="W23" s="26"/>
      <c r="X23" s="1"/>
    </row>
    <row r="24" spans="2:24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f t="shared" si="1"/>
        <v>2109.54</v>
      </c>
      <c r="U24" s="26"/>
      <c r="V24" s="26"/>
      <c r="W24" s="26"/>
      <c r="X24" s="1"/>
    </row>
    <row r="25" spans="2:24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f t="shared" si="1"/>
        <v>9137783.9600000009</v>
      </c>
      <c r="U25" s="26"/>
      <c r="V25" s="1"/>
      <c r="W25" s="26"/>
      <c r="X25" s="1"/>
    </row>
    <row r="26" spans="2:24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f t="shared" si="1"/>
        <v>13018766.609999999</v>
      </c>
      <c r="U26" s="26"/>
      <c r="V26" s="1"/>
      <c r="W26" s="26"/>
      <c r="X26" s="1"/>
    </row>
    <row r="27" spans="2:23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f t="shared" si="1"/>
        <v>12325777.25</v>
      </c>
      <c r="U27" s="26"/>
      <c r="V27" s="1"/>
      <c r="W27" s="26"/>
    </row>
    <row r="28" spans="2:24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f t="shared" si="1"/>
        <v>30740591.859999999</v>
      </c>
      <c r="U28" s="26"/>
      <c r="V28" s="1"/>
      <c r="W28" s="26"/>
      <c r="X28" s="1"/>
    </row>
    <row r="29" spans="2:23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f t="shared" si="1"/>
        <v>1033047.21</v>
      </c>
      <c r="U29" s="26"/>
      <c r="V29" s="1"/>
      <c r="W29" s="26"/>
    </row>
    <row r="30" spans="2:24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f t="shared" si="1"/>
        <v>3181769.1799999997</v>
      </c>
      <c r="U30" s="26"/>
      <c r="V30" s="1"/>
      <c r="W30" s="26"/>
      <c r="X30" s="1"/>
    </row>
    <row r="31" spans="2:24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f t="shared" si="1"/>
        <v>805949.63</v>
      </c>
      <c r="U31" s="26"/>
      <c r="V31" s="1"/>
      <c r="W31" s="26"/>
      <c r="X31" s="1"/>
    </row>
    <row r="32" spans="2:24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f t="shared" si="1"/>
        <v>352.20</v>
      </c>
      <c r="U32" s="26"/>
      <c r="V32" s="1"/>
      <c r="W32" s="26"/>
      <c r="X32" s="1"/>
    </row>
    <row r="33" spans="2:24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f t="shared" si="1"/>
        <v>21712.38</v>
      </c>
      <c r="U33" s="26"/>
      <c r="V33" s="1"/>
      <c r="W33" s="26"/>
      <c r="X33" s="1"/>
    </row>
    <row r="34" spans="2:24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f t="shared" si="1"/>
        <v>2124426.81</v>
      </c>
      <c r="U34" s="26"/>
      <c r="V34" s="1"/>
      <c r="W34" s="26"/>
      <c r="X34" s="1"/>
    </row>
    <row r="35" spans="2:24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f t="shared" si="1"/>
        <v>1105967.1499999999</v>
      </c>
      <c r="U35" s="26"/>
      <c r="V35" s="1"/>
      <c r="W35" s="26"/>
      <c r="X35" s="1"/>
    </row>
    <row r="36" spans="2:24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f t="shared" si="1"/>
        <v>28601807.620000001</v>
      </c>
      <c r="U36" s="26"/>
      <c r="V36" s="1"/>
      <c r="W36" s="26"/>
      <c r="X36" s="1"/>
    </row>
    <row r="37" spans="2:24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f t="shared" si="1"/>
        <v>3950</v>
      </c>
      <c r="U37" s="26"/>
      <c r="V37" s="26"/>
      <c r="W37" s="26"/>
      <c r="X37" s="1"/>
    </row>
    <row r="38" spans="2:24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f t="shared" si="1"/>
        <v>1677159.23</v>
      </c>
      <c r="U38" s="26"/>
      <c r="V38" s="1"/>
      <c r="W38" s="26"/>
      <c r="X38" s="1"/>
    </row>
    <row r="39" spans="2:24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f t="shared" si="1"/>
        <v>816768.5199999999</v>
      </c>
      <c r="U39" s="26"/>
      <c r="V39" s="1"/>
      <c r="W39" s="26"/>
      <c r="X39" s="1"/>
    </row>
    <row r="40" spans="2:24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f t="shared" si="1"/>
        <v>1598433.3599999999</v>
      </c>
      <c r="U40" s="26"/>
      <c r="V40" s="1"/>
      <c r="W40" s="26"/>
      <c r="X40" s="1"/>
    </row>
    <row r="41" spans="2:23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f t="shared" si="1"/>
        <v>2348447405.3600001</v>
      </c>
      <c r="U41" s="26"/>
      <c r="V41" s="1"/>
      <c r="W41" s="26"/>
    </row>
    <row r="42" spans="2:24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f t="shared" si="1"/>
        <v>152446757.54999998</v>
      </c>
      <c r="U42" s="26"/>
      <c r="V42" s="1"/>
      <c r="W42" s="26"/>
      <c r="X42" s="1"/>
    </row>
    <row r="43" spans="2:24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f t="shared" si="1"/>
        <v>73137.22</v>
      </c>
      <c r="U43" s="26"/>
      <c r="V43" s="1"/>
      <c r="W43" s="26"/>
      <c r="X43" s="1"/>
    </row>
    <row r="44" spans="2:24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f t="shared" si="1"/>
        <v>208102.33</v>
      </c>
      <c r="U44" s="26"/>
      <c r="V44" s="1"/>
      <c r="W44" s="26"/>
      <c r="X44" s="1"/>
    </row>
    <row r="45" spans="2:24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f t="shared" si="1"/>
        <v>3446422.5399999991</v>
      </c>
      <c r="U45" s="26"/>
      <c r="V45" s="1"/>
      <c r="W45" s="26"/>
      <c r="X45" s="1"/>
    </row>
    <row r="46" spans="2:24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f t="shared" si="1"/>
        <v>140000</v>
      </c>
      <c r="U46" s="26"/>
      <c r="V46" s="1"/>
      <c r="W46" s="26"/>
      <c r="X46" s="1"/>
    </row>
    <row r="47" spans="2:24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f t="shared" si="1"/>
        <v>930205.76</v>
      </c>
      <c r="U47" s="26"/>
      <c r="V47" s="26"/>
      <c r="W47" s="26"/>
      <c r="X47" s="1"/>
    </row>
    <row r="48" spans="2:24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f t="shared" si="1"/>
        <v>26253576.100000001</v>
      </c>
      <c r="U48" s="26"/>
      <c r="V48" s="1"/>
      <c r="W48" s="26"/>
      <c r="X48" s="1"/>
    </row>
    <row r="49" spans="2:24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f t="shared" si="1"/>
        <v>74936404.420000002</v>
      </c>
      <c r="U49" s="26"/>
      <c r="V49" s="26"/>
      <c r="W49" s="26"/>
      <c r="X49" s="1"/>
    </row>
    <row r="50" spans="2:24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f t="shared" si="1"/>
        <v>0</v>
      </c>
      <c r="U50" s="26"/>
      <c r="V50" s="1"/>
      <c r="W50" s="26"/>
      <c r="X50" s="1"/>
    </row>
    <row r="51" spans="2:24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f t="shared" si="1"/>
        <v>192391</v>
      </c>
      <c r="U51" s="26"/>
      <c r="V51" s="1"/>
      <c r="W51" s="26"/>
      <c r="X51" s="1"/>
    </row>
    <row r="52" spans="2:24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f t="shared" si="1"/>
        <v>15000</v>
      </c>
      <c r="U52" s="26"/>
      <c r="V52" s="1"/>
      <c r="W52" s="26"/>
      <c r="X52" s="1"/>
    </row>
    <row r="53" spans="2:24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f t="shared" si="1"/>
        <v>1998921</v>
      </c>
      <c r="U53" s="26"/>
      <c r="V53" s="1"/>
      <c r="W53" s="26"/>
      <c r="X53" s="1"/>
    </row>
    <row r="54" spans="2:24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f t="shared" si="1"/>
        <v>20972520</v>
      </c>
      <c r="U54" s="26"/>
      <c r="V54" s="1"/>
      <c r="W54" s="26"/>
      <c r="X54" s="1"/>
    </row>
    <row r="55" spans="2:24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f t="shared" si="1"/>
        <v>10148174</v>
      </c>
      <c r="U55" s="26"/>
      <c r="V55" s="1"/>
      <c r="W55" s="26"/>
      <c r="X55" s="1"/>
    </row>
    <row r="56" spans="2:24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f t="shared" si="1"/>
        <v>20000</v>
      </c>
      <c r="U56" s="26"/>
      <c r="V56" s="1"/>
      <c r="W56" s="26"/>
      <c r="X56" s="1"/>
    </row>
    <row r="57" spans="2:24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f t="shared" si="1"/>
        <v>99701141.189999998</v>
      </c>
      <c r="U57" s="26"/>
      <c r="V57" s="26"/>
      <c r="W57" s="26"/>
      <c r="X57" s="1"/>
    </row>
    <row r="58" spans="2:24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f t="shared" si="1"/>
        <v>134568079.46000001</v>
      </c>
      <c r="U58" s="26"/>
      <c r="V58" s="1"/>
      <c r="W58" s="26"/>
      <c r="X58" s="1"/>
    </row>
    <row r="59" spans="2:24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f t="shared" si="1"/>
        <v>25356866.219999999</v>
      </c>
      <c r="U59" s="26"/>
      <c r="V59" s="26"/>
      <c r="W59" s="26"/>
      <c r="X59" s="1"/>
    </row>
    <row r="60" spans="2:24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f t="shared" si="1"/>
        <v>6843849.0700000003</v>
      </c>
      <c r="U60" s="26"/>
      <c r="V60" s="1"/>
      <c r="W60" s="26"/>
      <c r="X60" s="1"/>
    </row>
    <row r="61" spans="2:23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f t="shared" si="1"/>
        <v>66750</v>
      </c>
      <c r="U61" s="26"/>
      <c r="V61" s="1"/>
      <c r="W61" s="26"/>
    </row>
    <row r="62" spans="2:24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f t="shared" si="1"/>
        <v>507000</v>
      </c>
      <c r="U62" s="26"/>
      <c r="V62" s="1"/>
      <c r="W62" s="26"/>
      <c r="X62" s="1"/>
    </row>
    <row r="63" spans="2:23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f t="shared" si="1"/>
        <v>367147061.58000004</v>
      </c>
      <c r="U63" s="26"/>
      <c r="V63" s="1"/>
      <c r="W63" s="26"/>
    </row>
    <row r="64" spans="2:24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f t="shared" si="1"/>
        <v>181400</v>
      </c>
      <c r="U64" s="26"/>
      <c r="V64" s="1"/>
      <c r="W64" s="26"/>
      <c r="X64" s="1"/>
    </row>
    <row r="65" spans="2:24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f t="shared" si="1"/>
        <v>374159.40</v>
      </c>
      <c r="U65" s="26"/>
      <c r="V65" s="1"/>
      <c r="W65" s="26"/>
      <c r="X65" s="1"/>
    </row>
    <row r="66" spans="2:24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f t="shared" si="1"/>
        <v>310365054.40999997</v>
      </c>
      <c r="U66" s="26"/>
      <c r="V66" s="26"/>
      <c r="W66" s="49"/>
      <c r="X66" s="1"/>
    </row>
    <row r="67" spans="2:24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f t="shared" si="1"/>
        <v>116048965.28999999</v>
      </c>
      <c r="U67" s="26"/>
      <c r="V67" s="1"/>
      <c r="X67" s="1"/>
    </row>
    <row r="68" spans="2:24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f t="shared" si="1"/>
        <v>10661500</v>
      </c>
      <c r="U68" s="26"/>
      <c r="V68" s="1"/>
      <c r="X68" s="1"/>
    </row>
    <row r="69" spans="2:23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f t="shared" si="1"/>
        <v>531.02</v>
      </c>
      <c r="U69" s="26"/>
      <c r="V69" s="1"/>
      <c r="W69" s="1"/>
    </row>
    <row r="70" spans="2:23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f t="shared" si="2" ref="S70:S95">N70+O70+P70+Q70+R70</f>
        <v>781874.76</v>
      </c>
      <c r="U70" s="26"/>
      <c r="V70" s="1"/>
      <c r="W70" s="1"/>
    </row>
    <row r="71" spans="2:23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f t="shared" si="2"/>
        <v>8000</v>
      </c>
      <c r="U71" s="26"/>
      <c r="V71" s="1"/>
      <c r="W71" s="1"/>
    </row>
    <row r="72" spans="2:22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f t="shared" si="2"/>
        <v>200711.50</v>
      </c>
      <c r="U72" s="26"/>
      <c r="V72" s="1"/>
    </row>
    <row r="73" spans="2:23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f t="shared" si="2"/>
        <v>10907901.27</v>
      </c>
      <c r="U73" s="26"/>
      <c r="V73" s="26"/>
      <c r="W73" s="1"/>
    </row>
    <row r="74" spans="2:23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f t="shared" si="2"/>
        <v>636320</v>
      </c>
      <c r="U74" s="26"/>
      <c r="V74" s="1"/>
      <c r="W74" s="1"/>
    </row>
    <row r="75" spans="2:23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f t="shared" si="2"/>
        <v>2328</v>
      </c>
      <c r="U75" s="26"/>
      <c r="V75" s="1"/>
      <c r="W75" s="1"/>
    </row>
    <row r="76" spans="2:22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f t="shared" si="2"/>
        <v>2259345.8600000003</v>
      </c>
      <c r="U76" s="26"/>
      <c r="V76" s="1"/>
    </row>
    <row r="77" spans="2:23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f t="shared" si="2"/>
        <v>1112727</v>
      </c>
      <c r="U77" s="26"/>
      <c r="V77" s="1"/>
      <c r="W77" s="1"/>
    </row>
    <row r="78" spans="2:23" ht="1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f t="shared" si="2"/>
        <v>61213306.229999997</v>
      </c>
      <c r="U78" s="26"/>
      <c r="V78" s="26"/>
      <c r="W78" s="1"/>
    </row>
    <row r="79" spans="2:22" ht="1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f t="shared" si="2"/>
        <v>37191970.170000002</v>
      </c>
      <c r="U79" s="26"/>
      <c r="V79" s="26"/>
    </row>
    <row r="80" spans="2:22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f t="shared" si="2"/>
        <v>25000</v>
      </c>
      <c r="U80" s="26"/>
      <c r="V80" s="26"/>
    </row>
    <row r="81" spans="2:22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f t="shared" si="2"/>
        <v>1000000</v>
      </c>
      <c r="U81" s="26"/>
      <c r="V81" s="26"/>
    </row>
    <row r="82" spans="2:21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f t="shared" si="2"/>
        <v>38000</v>
      </c>
      <c r="U82" s="26"/>
    </row>
    <row r="83" spans="2:21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f t="shared" si="2"/>
        <v>4552920363.3299999</v>
      </c>
      <c r="U83" s="26"/>
    </row>
    <row r="84" spans="2:22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f t="shared" si="2"/>
        <v>0</v>
      </c>
      <c r="U84" s="26"/>
      <c r="V84" s="1"/>
    </row>
    <row r="85" spans="2:21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f t="shared" si="2"/>
        <v>0</v>
      </c>
      <c r="U85" s="26"/>
    </row>
    <row r="86" spans="2:21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f t="shared" si="2"/>
        <v>115062.75</v>
      </c>
      <c r="U86" s="26"/>
    </row>
    <row r="87" spans="2:21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f t="shared" si="2"/>
        <v>95606550.850000009</v>
      </c>
      <c r="U87" s="26"/>
    </row>
    <row r="88" spans="2:21" ht="1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f t="shared" si="2"/>
        <v>4866778.17</v>
      </c>
      <c r="U88" s="26"/>
    </row>
    <row r="89" spans="2:21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f t="shared" si="2"/>
        <v>150000</v>
      </c>
      <c r="U89" s="26"/>
    </row>
    <row r="90" spans="2:21" ht="1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f t="shared" si="2"/>
        <v>123396</v>
      </c>
      <c r="U90" s="26"/>
    </row>
    <row r="91" spans="2:21" ht="1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f t="shared" si="2"/>
        <v>2000000</v>
      </c>
      <c r="U91" s="26"/>
    </row>
    <row r="92" spans="2:21" ht="1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f t="shared" si="2"/>
        <v>700000</v>
      </c>
      <c r="U92" s="26"/>
    </row>
    <row r="93" spans="2:21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f t="shared" si="2"/>
        <v>20829653.600000001</v>
      </c>
      <c r="U93" s="26"/>
    </row>
    <row r="94" spans="2:21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f t="shared" si="2"/>
        <v>689000</v>
      </c>
      <c r="U94" s="26"/>
    </row>
    <row r="95" spans="2:21" ht="1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f t="shared" si="2"/>
        <v>57000</v>
      </c>
      <c r="U95" s="26"/>
    </row>
    <row r="96" spans="2:21" ht="15.75" thickBot="1">
      <c r="B96" s="53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0">
        <f>N96+O96+P96+Q96+R96</f>
        <v>397468.23</v>
      </c>
      <c r="U96" s="26"/>
    </row>
    <row r="97" spans="2:19" ht="15.75" thickBot="1">
      <c r="B97" s="75" t="s">
        <v>43</v>
      </c>
      <c r="C97" s="76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S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8827552188.7700005</v>
      </c>
    </row>
    <row r="99" ht="15">
      <c r="K99" s="1"/>
    </row>
    <row r="101" ht="15">
      <c r="N101" s="1"/>
    </row>
  </sheetData>
  <mergeCells count="2">
    <mergeCell ref="B97:C97"/>
    <mergeCell ref="B2:S2"/>
  </mergeCells>
  <conditionalFormatting sqref="B4:B96 W4:W69">
    <cfRule type="duplicateValues" priority="1" dxfId="0">
      <formula>AND(COUNTIF($B$4:$B$96,B4)+COUNTIF($W$4:$W$69,B4)&gt;1,NOT(ISBLANK(B4)))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39"/>
  <sheetViews>
    <sheetView zoomScale="70" zoomScaleNormal="70" workbookViewId="0" topLeftCell="A1">
      <selection pane="topLeft" activeCell="N40" sqref="N40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8" width="18.8571428571429" customWidth="1"/>
    <col min="19" max="19" width="18.5714285714286" bestFit="1" customWidth="1"/>
    <col min="21" max="21" width="18.5714285714286" bestFit="1" customWidth="1"/>
    <col min="22" max="22" width="14.2857142857143" bestFit="1" customWidth="1"/>
    <col min="23" max="23" width="13" bestFit="1" customWidth="1"/>
    <col min="24" max="24" width="14.2857142857143" bestFit="1" customWidth="1"/>
  </cols>
  <sheetData>
    <row r="1" ht="12.75" customHeight="1" thickBot="1"/>
    <row r="2" spans="2:19" ht="16.5" thickBot="1">
      <c r="B2" s="70" t="s">
        <v>95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56" t="s">
        <v>162</v>
      </c>
      <c r="P3" s="56" t="s">
        <v>166</v>
      </c>
      <c r="Q3" s="8" t="s">
        <v>167</v>
      </c>
      <c r="R3" s="77" t="s">
        <v>168</v>
      </c>
      <c r="S3" s="56" t="s">
        <v>43</v>
      </c>
    </row>
    <row r="4" spans="2:24" ht="15">
      <c r="B4" s="28">
        <v>501</v>
      </c>
      <c r="C4" s="3" t="s">
        <v>45</v>
      </c>
      <c r="D4" s="19">
        <v>0</v>
      </c>
      <c r="E4" s="19">
        <v>23367.60</v>
      </c>
      <c r="F4" s="19">
        <v>517792.04000000004</v>
      </c>
      <c r="G4" s="19">
        <v>910810.90999999992</v>
      </c>
      <c r="H4" s="19">
        <v>1109034.3899999999</v>
      </c>
      <c r="I4" s="19">
        <v>1949440</v>
      </c>
      <c r="J4" s="19">
        <v>1533536</v>
      </c>
      <c r="K4" s="19">
        <v>962324</v>
      </c>
      <c r="L4" s="19">
        <v>1119715</v>
      </c>
      <c r="M4" s="19">
        <v>3563759.65</v>
      </c>
      <c r="N4" s="19">
        <f>D4+E4+F4+G4+H4+I4+J4+K4+L4+M4</f>
        <v>11689779.59</v>
      </c>
      <c r="O4" s="10">
        <v>1469506.71</v>
      </c>
      <c r="P4" s="10">
        <v>1726721</v>
      </c>
      <c r="Q4" s="10">
        <v>1514730.35</v>
      </c>
      <c r="R4" s="10">
        <v>1373313.38</v>
      </c>
      <c r="S4" s="10">
        <f>N4+O4+P4+Q4+R4</f>
        <v>17774051.030000001</v>
      </c>
      <c r="U4" s="26"/>
      <c r="V4" s="1"/>
      <c r="W4" s="26"/>
      <c r="X4" s="1"/>
    </row>
    <row r="5" spans="2:24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f>N5+O5+P5+Q5+R5</f>
        <v>46142150.020000003</v>
      </c>
      <c r="U5" s="26"/>
      <c r="V5" s="1"/>
      <c r="W5" s="26"/>
      <c r="X5" s="1"/>
    </row>
    <row r="6" spans="2:24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f t="shared" si="1" ref="S6:S35">N6+O6+P6+Q6+R6</f>
        <v>14381068.450000001</v>
      </c>
      <c r="U6" s="26"/>
      <c r="V6" s="1"/>
      <c r="W6" s="26"/>
      <c r="X6" s="1"/>
    </row>
    <row r="7" spans="2:24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f t="shared" si="1"/>
        <v>692980.8899999999</v>
      </c>
      <c r="U7" s="26"/>
      <c r="V7" s="1"/>
      <c r="W7" s="26"/>
      <c r="X7" s="1"/>
    </row>
    <row r="8" spans="2:24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f t="shared" si="1"/>
        <v>93673861.870000005</v>
      </c>
      <c r="U8" s="26"/>
      <c r="V8" s="1"/>
      <c r="W8" s="26"/>
      <c r="X8" s="1"/>
    </row>
    <row r="9" spans="2:24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f t="shared" si="1"/>
        <v>4445.54</v>
      </c>
      <c r="U9" s="26"/>
      <c r="V9" s="1"/>
      <c r="W9" s="26"/>
      <c r="X9" s="1"/>
    </row>
    <row r="10" spans="2:24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f t="shared" si="1"/>
        <v>54558214.660000004</v>
      </c>
      <c r="U10" s="26"/>
      <c r="V10" s="1"/>
      <c r="W10" s="26"/>
      <c r="X10" s="1"/>
    </row>
    <row r="11" spans="2:24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f t="shared" si="1"/>
        <v>1040399569.6599998</v>
      </c>
      <c r="U11" s="26"/>
      <c r="V11" s="1"/>
      <c r="W11" s="26"/>
      <c r="X11" s="1"/>
    </row>
    <row r="12" spans="2:24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f t="shared" si="1"/>
        <v>151409632.21000001</v>
      </c>
      <c r="U12" s="26"/>
      <c r="V12" s="1"/>
      <c r="W12" s="26"/>
      <c r="X12" s="1"/>
    </row>
    <row r="13" spans="2:24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f t="shared" si="1"/>
        <v>57009199.989999995</v>
      </c>
      <c r="U13" s="26"/>
      <c r="V13" s="1"/>
      <c r="W13" s="26"/>
      <c r="X13" s="1"/>
    </row>
    <row r="14" spans="2:24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f>N14+O14+P14+Q14+R14</f>
        <v>22571970</v>
      </c>
      <c r="U14" s="26"/>
      <c r="V14" s="1"/>
      <c r="W14" s="26"/>
      <c r="X14" s="1"/>
    </row>
    <row r="15" spans="2:24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f t="shared" si="1"/>
        <v>237901555.73999998</v>
      </c>
      <c r="U15" s="26"/>
      <c r="V15" s="1"/>
      <c r="W15" s="26"/>
      <c r="X15" s="1"/>
    </row>
    <row r="16" spans="2:24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f t="shared" si="1"/>
        <v>547000</v>
      </c>
      <c r="U16" s="26"/>
      <c r="V16" s="1"/>
      <c r="W16" s="26"/>
      <c r="X16" s="1"/>
    </row>
    <row r="17" spans="2:24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f t="shared" si="1"/>
        <v>66750</v>
      </c>
      <c r="U17" s="26"/>
      <c r="V17" s="1"/>
      <c r="W17" s="26"/>
      <c r="X17" s="1"/>
    </row>
    <row r="18" spans="2:24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f t="shared" si="1"/>
        <v>358066886.22000003</v>
      </c>
      <c r="U18" s="26"/>
      <c r="V18" s="1"/>
      <c r="W18" s="26"/>
      <c r="X18" s="1"/>
    </row>
    <row r="19" spans="2:24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f t="shared" si="1"/>
        <v>10661500</v>
      </c>
      <c r="U19" s="26"/>
      <c r="V19" s="1"/>
      <c r="W19" s="26"/>
      <c r="X19" s="1"/>
    </row>
    <row r="20" spans="2:24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f t="shared" si="1"/>
        <v>790405.78</v>
      </c>
      <c r="U20" s="26"/>
      <c r="V20" s="1"/>
      <c r="W20" s="26"/>
      <c r="X20" s="1"/>
    </row>
    <row r="21" spans="2:24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f t="shared" si="1"/>
        <v>199663.50</v>
      </c>
      <c r="U21" s="26"/>
      <c r="V21" s="1"/>
      <c r="W21" s="26"/>
      <c r="X21" s="1"/>
    </row>
    <row r="22" spans="2:24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f t="shared" si="1"/>
        <v>13790895.130000001</v>
      </c>
      <c r="U22" s="26"/>
      <c r="V22" s="1"/>
      <c r="W22" s="26"/>
      <c r="X22" s="26"/>
    </row>
    <row r="23" spans="2:24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f t="shared" si="1"/>
        <v>1112727</v>
      </c>
      <c r="U23" s="26"/>
      <c r="V23" s="1"/>
      <c r="W23" s="26"/>
      <c r="X23" s="1"/>
    </row>
    <row r="24" spans="2:24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f t="shared" si="1"/>
        <v>42213306.229999997</v>
      </c>
      <c r="U24" s="26"/>
      <c r="V24" s="1"/>
      <c r="W24" s="26"/>
      <c r="X24" s="26"/>
    </row>
    <row r="25" spans="2:24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f t="shared" si="1"/>
        <v>11272371.540000001</v>
      </c>
      <c r="U25" s="26"/>
      <c r="V25" s="1"/>
      <c r="W25" s="26"/>
      <c r="X25" s="1"/>
    </row>
    <row r="26" spans="2:24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f t="shared" si="1"/>
        <v>1000000</v>
      </c>
      <c r="U26" s="26"/>
      <c r="V26" s="1"/>
      <c r="W26" s="26"/>
      <c r="X26" s="26"/>
    </row>
    <row r="27" spans="2:24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f t="shared" si="1"/>
        <v>38000</v>
      </c>
      <c r="U27" s="26"/>
      <c r="V27" s="1"/>
      <c r="X27" s="1"/>
    </row>
    <row r="28" spans="2:24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f t="shared" si="1"/>
        <v>-28209450</v>
      </c>
      <c r="U28" s="26"/>
      <c r="V28" s="1"/>
      <c r="W28" s="49"/>
      <c r="X28" s="1"/>
    </row>
    <row r="29" spans="2:24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f t="shared" si="1"/>
        <v>115062.75</v>
      </c>
      <c r="U29" s="26"/>
      <c r="V29" s="1"/>
      <c r="W29" s="49"/>
      <c r="X29" s="1"/>
    </row>
    <row r="30" spans="2:23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f t="shared" si="1"/>
        <v>93819724.169999972</v>
      </c>
      <c r="U30" s="26"/>
      <c r="V30" s="1"/>
      <c r="W30" s="1"/>
    </row>
    <row r="31" spans="2:24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f t="shared" si="1"/>
        <v>2000000</v>
      </c>
      <c r="U31" s="26"/>
      <c r="V31" s="1"/>
      <c r="X31" s="1"/>
    </row>
    <row r="32" spans="2:22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f t="shared" si="1"/>
        <v>850000</v>
      </c>
      <c r="U32" s="26"/>
      <c r="V32" s="1"/>
    </row>
    <row r="33" spans="2:22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f t="shared" si="1"/>
        <v>21344853.600000001</v>
      </c>
      <c r="U33" s="26"/>
      <c r="V33" s="1"/>
    </row>
    <row r="34" spans="2:22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f t="shared" si="1"/>
        <v>57000</v>
      </c>
      <c r="U34" s="26"/>
      <c r="V34" s="1"/>
    </row>
    <row r="35" spans="2:22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0">
        <f t="shared" si="1"/>
        <v>397468.23</v>
      </c>
      <c r="U35" s="26"/>
      <c r="V35" s="1"/>
    </row>
    <row r="36" spans="2:19" ht="15.75" thickBot="1">
      <c r="B36" s="75" t="s">
        <v>43</v>
      </c>
      <c r="C36" s="75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S36">SUM(R4:R35)</f>
        <v>76531033.049999997</v>
      </c>
      <c r="S36" s="15">
        <f>SUM(S4:S35)</f>
        <v>2266652864.21</v>
      </c>
    </row>
    <row r="37" spans="5:14" ht="15"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4:14" ht="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2">
    <mergeCell ref="B36:C36"/>
    <mergeCell ref="B2:S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95"/>
  <sheetViews>
    <sheetView zoomScale="70" zoomScaleNormal="70" workbookViewId="0" topLeftCell="A1">
      <selection pane="topLeft" activeCell="I33" sqref="I33"/>
    </sheetView>
  </sheetViews>
  <sheetFormatPr defaultRowHeight="15"/>
  <cols>
    <col min="1" max="1" width="2.57142857142857" customWidth="1"/>
    <col min="3" max="3" width="77.4285714285714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8" width="18.8571428571429" customWidth="1"/>
    <col min="19" max="19" width="18.5714285714286" bestFit="1" customWidth="1"/>
    <col min="21" max="21" width="18.5714285714286" bestFit="1" customWidth="1"/>
    <col min="22" max="22" width="12.7142857142857" bestFit="1" customWidth="1"/>
    <col min="23" max="23" width="12" bestFit="1" customWidth="1"/>
  </cols>
  <sheetData>
    <row r="1" ht="12.75" customHeight="1" thickBot="1"/>
    <row r="2" spans="2:19" ht="16.5" thickBot="1">
      <c r="B2" s="70" t="s">
        <v>94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43</v>
      </c>
    </row>
    <row r="4" spans="2:25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f>N4+O4+P4+Q4+R4</f>
        <v>16599962.5</v>
      </c>
      <c r="V4" s="1"/>
      <c r="W4" s="26"/>
      <c r="X4" s="1"/>
      <c r="Y4" s="1"/>
    </row>
    <row r="5" spans="2:25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f>N5+O5+P5+Q5+R5</f>
        <v>1174088.53</v>
      </c>
      <c r="V5" s="1"/>
      <c r="W5" s="26"/>
      <c r="X5" s="1"/>
      <c r="Y5" s="1"/>
    </row>
    <row r="6" spans="2:25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f t="shared" si="1" ref="S6:S70">N6+O6+P6+Q6+R6</f>
        <v>44580920.360000007</v>
      </c>
      <c r="V6" s="1"/>
      <c r="W6" s="26"/>
      <c r="X6" s="1"/>
      <c r="Y6" s="1"/>
    </row>
    <row r="7" spans="2:25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f t="shared" si="1"/>
        <v>2435</v>
      </c>
      <c r="V7" s="26"/>
      <c r="W7" s="26"/>
      <c r="X7" s="1"/>
      <c r="Y7" s="1"/>
    </row>
    <row r="8" spans="2:25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f t="shared" si="1"/>
        <v>1558794.6600000001</v>
      </c>
      <c r="V8" s="1"/>
      <c r="W8" s="26"/>
      <c r="X8" s="1"/>
      <c r="Y8" s="1"/>
    </row>
    <row r="9" spans="2:25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f t="shared" si="1"/>
        <v>10127208.84</v>
      </c>
      <c r="V9" s="1"/>
      <c r="W9" s="26"/>
      <c r="X9" s="1"/>
      <c r="Y9" s="1"/>
    </row>
    <row r="10" spans="2:25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f t="shared" si="1"/>
        <v>3616093.4899999998</v>
      </c>
      <c r="V10" s="1"/>
      <c r="W10" s="26"/>
      <c r="X10" s="1"/>
      <c r="Y10" s="1"/>
    </row>
    <row r="11" spans="2:25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f t="shared" si="1"/>
        <v>28993.12</v>
      </c>
      <c r="V11" s="1"/>
      <c r="W11" s="26"/>
      <c r="X11" s="1"/>
      <c r="Y11" s="1"/>
    </row>
    <row r="12" spans="2:24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f t="shared" si="1"/>
        <v>608773</v>
      </c>
      <c r="V12" s="1"/>
      <c r="W12" s="26"/>
      <c r="X12" s="1"/>
    </row>
    <row r="13" spans="2:25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f t="shared" si="1"/>
        <v>692980.8899999999</v>
      </c>
      <c r="V13" s="1"/>
      <c r="W13" s="26"/>
      <c r="X13" s="1"/>
      <c r="Y13" s="1"/>
    </row>
    <row r="14" spans="2:24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f t="shared" si="1"/>
        <v>18059007.469999999</v>
      </c>
      <c r="V14" s="1"/>
      <c r="W14" s="26"/>
      <c r="X14" s="1"/>
    </row>
    <row r="15" spans="2:25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f t="shared" si="1"/>
        <v>45383.88</v>
      </c>
      <c r="V15" s="26"/>
      <c r="W15" s="26"/>
      <c r="Y15" s="1"/>
    </row>
    <row r="16" spans="2:23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f t="shared" si="1"/>
        <v>3325844.72</v>
      </c>
      <c r="V16" s="1"/>
      <c r="W16" s="26"/>
    </row>
    <row r="17" spans="2:24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f t="shared" si="1"/>
        <v>1268933.6300000001</v>
      </c>
      <c r="V17" s="26"/>
      <c r="W17" s="26"/>
      <c r="X17" s="1"/>
    </row>
    <row r="18" spans="2:25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f t="shared" si="1"/>
        <v>16684</v>
      </c>
      <c r="V18" s="26"/>
      <c r="W18" s="26"/>
      <c r="X18" s="1"/>
      <c r="Y18" s="1"/>
    </row>
    <row r="19" spans="2:25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f t="shared" si="1"/>
        <v>536858.96</v>
      </c>
      <c r="V19" s="1"/>
      <c r="W19" s="26"/>
      <c r="X19" s="1"/>
      <c r="Y19" s="1"/>
    </row>
    <row r="20" spans="2:25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f t="shared" si="1"/>
        <v>42411006.950000003</v>
      </c>
      <c r="V20" s="1"/>
      <c r="W20" s="26"/>
      <c r="X20" s="1"/>
      <c r="Y20" s="1"/>
    </row>
    <row r="21" spans="2:25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f t="shared" si="1"/>
        <v>28010142.260000002</v>
      </c>
      <c r="V21" s="1"/>
      <c r="W21" s="26"/>
      <c r="X21" s="1"/>
      <c r="Y21" s="1"/>
    </row>
    <row r="22" spans="2:25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f t="shared" si="1"/>
        <v>2336</v>
      </c>
      <c r="V22" s="26"/>
      <c r="W22" s="26"/>
      <c r="X22" s="1"/>
      <c r="Y22" s="1"/>
    </row>
    <row r="23" spans="2:25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f t="shared" si="1"/>
        <v>2109.54</v>
      </c>
      <c r="V23" s="1"/>
      <c r="W23" s="26"/>
      <c r="X23" s="1"/>
      <c r="Y23" s="1"/>
    </row>
    <row r="24" spans="2:25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f t="shared" si="1"/>
        <v>7560406.8900000006</v>
      </c>
      <c r="V24" s="1"/>
      <c r="W24" s="26"/>
      <c r="Y24" s="1"/>
    </row>
    <row r="25" spans="2:23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f t="shared" si="1"/>
        <v>7928464.1399999987</v>
      </c>
      <c r="V25" s="1"/>
      <c r="W25" s="26"/>
    </row>
    <row r="26" spans="2:25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f t="shared" si="1"/>
        <v>10988774.050000001</v>
      </c>
      <c r="V26" s="1"/>
      <c r="W26" s="26"/>
      <c r="Y26" s="1"/>
    </row>
    <row r="27" spans="2:23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f t="shared" si="1"/>
        <v>24018307.780000005</v>
      </c>
      <c r="V27" s="1"/>
      <c r="W27" s="26"/>
    </row>
    <row r="28" spans="2:24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f t="shared" si="1"/>
        <v>1033047.21</v>
      </c>
      <c r="V28" s="1"/>
      <c r="W28" s="26"/>
      <c r="X28" s="1"/>
    </row>
    <row r="29" spans="2:25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f t="shared" si="1"/>
        <v>2470109.58</v>
      </c>
      <c r="V29" s="1"/>
      <c r="W29" s="26"/>
      <c r="X29" s="1"/>
      <c r="Y29" s="1"/>
    </row>
    <row r="30" spans="2:24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f t="shared" si="1"/>
        <v>558752.80999999994</v>
      </c>
      <c r="V30" s="1"/>
      <c r="W30" s="26"/>
      <c r="X30" s="1"/>
    </row>
    <row r="31" spans="2:25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f t="shared" si="1"/>
        <v>352.20</v>
      </c>
      <c r="V31" s="1"/>
      <c r="W31" s="26"/>
      <c r="X31" s="1"/>
      <c r="Y31" s="1"/>
    </row>
    <row r="32" spans="2:25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f t="shared" si="1"/>
        <v>21712.38</v>
      </c>
      <c r="V32" s="1"/>
      <c r="W32" s="26"/>
      <c r="X32" s="1"/>
      <c r="Y32" s="1"/>
    </row>
    <row r="33" spans="2:24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f t="shared" si="1"/>
        <v>1953160.70</v>
      </c>
      <c r="V33" s="1"/>
      <c r="W33" s="26"/>
      <c r="X33" s="1"/>
    </row>
    <row r="34" spans="2:24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f t="shared" si="1"/>
        <v>885967.15</v>
      </c>
      <c r="V34" s="1"/>
      <c r="W34" s="26"/>
      <c r="X34" s="1"/>
    </row>
    <row r="35" spans="2:25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f t="shared" si="1"/>
        <v>11287841.560000001</v>
      </c>
      <c r="V35" s="26"/>
      <c r="W35" s="26"/>
      <c r="X35" s="1"/>
      <c r="Y35" s="1"/>
    </row>
    <row r="36" spans="2:25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f t="shared" si="1"/>
        <v>3950</v>
      </c>
      <c r="V36" s="1"/>
      <c r="W36" s="26"/>
      <c r="X36" s="1"/>
      <c r="Y36" s="1"/>
    </row>
    <row r="37" spans="2:24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f t="shared" si="1"/>
        <v>1453309.23</v>
      </c>
      <c r="V37" s="1"/>
      <c r="W37" s="26"/>
      <c r="X37" s="1"/>
    </row>
    <row r="38" spans="2:25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f t="shared" si="1"/>
        <v>560575.62</v>
      </c>
      <c r="V38" s="1"/>
      <c r="W38" s="26"/>
      <c r="Y38" s="1"/>
    </row>
    <row r="39" spans="2:23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f t="shared" si="1"/>
        <v>1268682.96</v>
      </c>
      <c r="V39" s="1"/>
      <c r="W39" s="26"/>
    </row>
    <row r="40" spans="2:24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f t="shared" si="1"/>
        <v>1022964370.0599999</v>
      </c>
      <c r="V40" s="1"/>
      <c r="W40" s="26"/>
      <c r="X40" s="1"/>
    </row>
    <row r="41" spans="2:25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f t="shared" si="1"/>
        <v>148332227.26000002</v>
      </c>
      <c r="V41" s="1"/>
      <c r="W41" s="26"/>
      <c r="X41" s="1"/>
      <c r="Y41" s="1"/>
    </row>
    <row r="42" spans="2:25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f t="shared" si="1"/>
        <v>73137.22</v>
      </c>
      <c r="V42" s="1"/>
      <c r="W42" s="26"/>
      <c r="X42" s="1"/>
      <c r="Y42" s="1"/>
    </row>
    <row r="43" spans="2:25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f t="shared" si="1"/>
        <v>208102.33</v>
      </c>
      <c r="V43" s="1"/>
      <c r="W43" s="26"/>
      <c r="X43" s="1"/>
      <c r="Y43" s="1"/>
    </row>
    <row r="44" spans="2:24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f t="shared" si="1"/>
        <v>2627635.1399999992</v>
      </c>
      <c r="V44" s="1"/>
      <c r="W44" s="26"/>
      <c r="X44" s="1"/>
    </row>
    <row r="45" spans="2:25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f t="shared" si="1"/>
        <v>140000</v>
      </c>
      <c r="V45" s="26"/>
      <c r="W45" s="26"/>
      <c r="Y45" s="1"/>
    </row>
    <row r="46" spans="2:24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f t="shared" si="1"/>
        <v>28530.26</v>
      </c>
      <c r="V46" s="1"/>
      <c r="W46" s="26"/>
      <c r="X46" s="1"/>
    </row>
    <row r="47" spans="2:24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f t="shared" si="1"/>
        <v>42670</v>
      </c>
      <c r="V47" s="26"/>
      <c r="W47" s="26"/>
      <c r="X47" s="1"/>
    </row>
    <row r="48" spans="2:25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f t="shared" si="1"/>
        <v>56774138.989999995</v>
      </c>
      <c r="V48" s="1"/>
      <c r="W48" s="26"/>
      <c r="Y48" s="1"/>
    </row>
    <row r="49" spans="2:24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f t="shared" si="1"/>
        <v>0</v>
      </c>
      <c r="V49" s="1"/>
      <c r="W49" s="26"/>
      <c r="X49" s="1"/>
    </row>
    <row r="50" spans="2:25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f t="shared" si="1"/>
        <v>192391</v>
      </c>
      <c r="V50" s="1"/>
      <c r="W50" s="26"/>
      <c r="Y50" s="1"/>
    </row>
    <row r="51" spans="2:25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f t="shared" si="1"/>
        <v>15000</v>
      </c>
      <c r="V51" s="1"/>
      <c r="W51" s="26"/>
      <c r="X51" s="1"/>
      <c r="Y51" s="1"/>
    </row>
    <row r="52" spans="2:25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f t="shared" si="1"/>
        <v>1564450</v>
      </c>
      <c r="V52" s="1"/>
      <c r="W52" s="26"/>
      <c r="X52" s="1"/>
      <c r="Y52" s="1"/>
    </row>
    <row r="53" spans="2:25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f t="shared" si="1"/>
        <v>20972520</v>
      </c>
      <c r="V53" s="1"/>
      <c r="W53" s="26"/>
      <c r="X53" s="1"/>
      <c r="Y53" s="1"/>
    </row>
    <row r="54" spans="2:25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f t="shared" si="1"/>
        <v>20000</v>
      </c>
      <c r="V54" s="1"/>
      <c r="W54" s="26"/>
      <c r="X54" s="1"/>
      <c r="Y54" s="1"/>
    </row>
    <row r="55" spans="2:25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f t="shared" si="1"/>
        <v>84514141.189999998</v>
      </c>
      <c r="V55" s="26"/>
      <c r="W55" s="26"/>
      <c r="X55" s="1"/>
      <c r="Y55" s="1"/>
    </row>
    <row r="56" spans="2:25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f t="shared" si="1"/>
        <v>123362318.26000001</v>
      </c>
      <c r="V56" s="1"/>
      <c r="W56" s="26"/>
      <c r="X56" s="1"/>
      <c r="Y56" s="1"/>
    </row>
    <row r="57" spans="2:25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f t="shared" si="1"/>
        <v>23241247.219999999</v>
      </c>
      <c r="V57" s="1"/>
      <c r="W57" s="26"/>
      <c r="X57" s="1"/>
      <c r="Y57" s="1"/>
    </row>
    <row r="58" spans="2:25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f t="shared" si="1"/>
        <v>6783849.0700000003</v>
      </c>
      <c r="V58" s="1"/>
      <c r="W58" s="26"/>
      <c r="Y58" s="1"/>
    </row>
    <row r="59" spans="2:24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f t="shared" si="1"/>
        <v>66750</v>
      </c>
      <c r="V59" s="1"/>
      <c r="W59" s="26"/>
      <c r="X59" s="1"/>
    </row>
    <row r="60" spans="2:23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f t="shared" si="1"/>
        <v>40000</v>
      </c>
      <c r="V60" s="1"/>
      <c r="W60" s="26"/>
    </row>
    <row r="61" spans="2:24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f t="shared" si="1"/>
        <v>507000</v>
      </c>
      <c r="V61" s="1"/>
      <c r="W61" s="26"/>
      <c r="X61" s="1"/>
    </row>
    <row r="62" spans="2:23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f t="shared" si="1"/>
        <v>116585291.37</v>
      </c>
      <c r="V62" s="26"/>
      <c r="W62" s="26"/>
    </row>
    <row r="63" spans="2:25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f t="shared" si="1"/>
        <v>374159.40</v>
      </c>
      <c r="V63" s="26"/>
      <c r="W63" s="26"/>
      <c r="X63" s="1"/>
      <c r="Y63" s="1"/>
    </row>
    <row r="64" spans="2:24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f t="shared" si="1"/>
        <v>239602383.41000003</v>
      </c>
      <c r="V64" s="1"/>
      <c r="W64" s="26"/>
      <c r="X64" s="1"/>
    </row>
    <row r="65" spans="2:25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f t="shared" si="1"/>
        <v>1505052.04</v>
      </c>
      <c r="V65" s="1"/>
      <c r="X65" s="1"/>
      <c r="Y65" s="1"/>
    </row>
    <row r="66" spans="2:24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f t="shared" si="1"/>
        <v>10661500</v>
      </c>
      <c r="V66" s="1"/>
      <c r="X66" s="1"/>
    </row>
    <row r="67" spans="2:25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f t="shared" si="1"/>
        <v>531.02</v>
      </c>
      <c r="V67" s="1"/>
      <c r="Y67" s="1"/>
    </row>
    <row r="68" spans="2:22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f t="shared" si="1"/>
        <v>781874.76</v>
      </c>
      <c r="V68" s="1"/>
    </row>
    <row r="69" spans="2:22" ht="1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f t="shared" si="1"/>
        <v>8000</v>
      </c>
      <c r="V69" s="1"/>
    </row>
    <row r="70" spans="2:22" ht="1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f t="shared" si="1"/>
        <v>199663.50</v>
      </c>
      <c r="V70" s="26"/>
    </row>
    <row r="71" spans="2:22" ht="1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f t="shared" si="2" ref="S71:S94">N71+O71+P71+Q71+R71</f>
        <v>10907901.27</v>
      </c>
      <c r="V71" s="1"/>
    </row>
    <row r="72" spans="2:22" ht="1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f t="shared" si="2"/>
        <v>621320</v>
      </c>
      <c r="V72" s="1"/>
    </row>
    <row r="73" spans="2:22" ht="1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f t="shared" si="2"/>
        <v>2328</v>
      </c>
      <c r="V73" s="1"/>
    </row>
    <row r="74" spans="2:22" ht="1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f t="shared" si="2"/>
        <v>2259345.8600000003</v>
      </c>
      <c r="V74" s="1"/>
    </row>
    <row r="75" spans="2:22" ht="1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f t="shared" si="2"/>
        <v>1112727</v>
      </c>
      <c r="V75" s="26"/>
    </row>
    <row r="76" spans="2:22" ht="1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f t="shared" si="2"/>
        <v>42213306.229999997</v>
      </c>
      <c r="V76" s="26"/>
    </row>
    <row r="77" spans="2:22" ht="1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f t="shared" si="2"/>
        <v>11247371.540000001</v>
      </c>
      <c r="V77" s="26"/>
    </row>
    <row r="78" spans="2:22" ht="1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f t="shared" si="2"/>
        <v>25000</v>
      </c>
      <c r="V78" s="26"/>
    </row>
    <row r="79" spans="2:22" ht="1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f t="shared" si="2"/>
        <v>1000000</v>
      </c>
      <c r="V79" s="26"/>
    </row>
    <row r="80" spans="2:19" ht="1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f t="shared" si="2"/>
        <v>38000</v>
      </c>
    </row>
    <row r="81" spans="2:22" ht="1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f t="shared" si="2"/>
        <v>-28209450</v>
      </c>
      <c r="V81" s="1"/>
    </row>
    <row r="82" spans="2:19" ht="1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f t="shared" si="2"/>
        <v>0</v>
      </c>
    </row>
    <row r="83" spans="2:19" ht="1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f t="shared" si="2"/>
        <v>0</v>
      </c>
    </row>
    <row r="84" spans="2:19" ht="1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f t="shared" si="2"/>
        <v>115062.75</v>
      </c>
    </row>
    <row r="85" spans="2:19" ht="1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f t="shared" si="2"/>
        <v>89901482.5</v>
      </c>
    </row>
    <row r="86" spans="2:19" ht="1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f t="shared" si="2"/>
        <v>3794845.67</v>
      </c>
    </row>
    <row r="87" spans="2:19" ht="1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f t="shared" si="2"/>
        <v>123396</v>
      </c>
    </row>
    <row r="88" spans="2:19" ht="1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f t="shared" si="2"/>
        <v>2000000</v>
      </c>
    </row>
    <row r="89" spans="2:19" ht="1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f t="shared" si="2"/>
        <v>700000</v>
      </c>
    </row>
    <row r="90" spans="2:19" ht="1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f t="shared" si="2"/>
        <v>150000</v>
      </c>
    </row>
    <row r="91" spans="2:19" ht="1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f t="shared" si="2"/>
        <v>20655853.600000001</v>
      </c>
    </row>
    <row r="92" spans="2:19" ht="1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f t="shared" si="2"/>
        <v>689000</v>
      </c>
    </row>
    <row r="93" spans="2:19" ht="1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f>N93+O93+P93+Q93+R93</f>
        <v>57000</v>
      </c>
    </row>
    <row r="94" spans="2:19" ht="15.75" thickBot="1">
      <c r="B94" s="30">
        <v>6380</v>
      </c>
      <c r="C94" s="50" t="s">
        <v>158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0">
        <f t="shared" si="2"/>
        <v>397468.23</v>
      </c>
    </row>
    <row r="95" spans="2:19" ht="15.75" thickBot="1">
      <c r="B95" s="73" t="s">
        <v>43</v>
      </c>
      <c r="C95" s="72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S95">SUM(R4:R94)</f>
        <v>76531033.050000012</v>
      </c>
      <c r="S95" s="15">
        <f t="shared" si="5"/>
        <v>2266652864.2099996</v>
      </c>
    </row>
  </sheetData>
  <mergeCells count="2">
    <mergeCell ref="B95:C95"/>
    <mergeCell ref="B2:S2"/>
  </mergeCells>
  <conditionalFormatting sqref="B4:B94 X4:X69">
    <cfRule type="duplicateValues" priority="1" dxfId="0">
      <formula>AND(COUNTIF($B$4:$B$94,B4)+COUNTIF($X$4:$X$69,B4)&gt;1,NOT(ISBLANK(B4)))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1"/>
  <sheetViews>
    <sheetView zoomScale="70" zoomScaleNormal="70" workbookViewId="0" topLeftCell="A1">
      <selection pane="topLeft" activeCell="J33" sqref="J3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13" width="20.5714285714286" customWidth="1"/>
    <col min="14" max="14" width="19.7142857142857" customWidth="1"/>
    <col min="15" max="15" width="18.8571428571429" bestFit="1" customWidth="1"/>
    <col min="16" max="18" width="18.8571428571429" customWidth="1"/>
    <col min="19" max="19" width="18.5714285714286" bestFit="1" customWidth="1"/>
    <col min="20" max="20" width="4.28571428571429" customWidth="1"/>
    <col min="21" max="21" width="18.5714285714286" bestFit="1" customWidth="1"/>
    <col min="22" max="22" width="13.5714285714286" bestFit="1" customWidth="1"/>
    <col min="23" max="23" width="14.2857142857143" bestFit="1" customWidth="1"/>
  </cols>
  <sheetData>
    <row r="1" ht="12.75" customHeight="1" thickBot="1"/>
    <row r="2" spans="2:19" ht="16.5" thickBot="1">
      <c r="B2" s="70" t="s">
        <v>93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8" customHeight="1" thickBot="1">
      <c r="B3" s="57" t="s">
        <v>0</v>
      </c>
      <c r="C3" s="57" t="s">
        <v>41</v>
      </c>
      <c r="D3" s="58" t="s">
        <v>40</v>
      </c>
      <c r="E3" s="58" t="s">
        <v>44</v>
      </c>
      <c r="F3" s="58" t="s">
        <v>115</v>
      </c>
      <c r="G3" s="58" t="s">
        <v>125</v>
      </c>
      <c r="H3" s="58" t="s">
        <v>132</v>
      </c>
      <c r="I3" s="58" t="s">
        <v>137</v>
      </c>
      <c r="J3" s="58" t="s">
        <v>146</v>
      </c>
      <c r="K3" s="58" t="s">
        <v>151</v>
      </c>
      <c r="L3" s="58" t="s">
        <v>153</v>
      </c>
      <c r="M3" s="58" t="s">
        <v>155</v>
      </c>
      <c r="N3" s="59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43</v>
      </c>
    </row>
    <row r="4" spans="2:25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f>N4+O4+P4+Q4+R4</f>
        <v>6452861</v>
      </c>
      <c r="U4" s="26"/>
      <c r="V4" s="1"/>
      <c r="W4" s="26"/>
      <c r="X4" s="1"/>
      <c r="Y4" s="1"/>
    </row>
    <row r="5" spans="2:25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f>N5+O5+P5+Q5+R5</f>
        <v>12077898</v>
      </c>
      <c r="U5" s="26"/>
      <c r="V5" s="1"/>
      <c r="W5" s="26"/>
      <c r="X5" s="1"/>
      <c r="Y5" s="1"/>
    </row>
    <row r="6" spans="2:25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f t="shared" si="1" ref="S6:S24">N6+O6+P6+Q6+R6</f>
        <v>4707509.57</v>
      </c>
      <c r="U6" s="26"/>
      <c r="V6" s="1"/>
      <c r="W6" s="26"/>
      <c r="X6" s="1"/>
      <c r="Y6" s="1"/>
    </row>
    <row r="7" spans="2:23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f t="shared" si="1"/>
        <v>127758.20</v>
      </c>
      <c r="U7" s="26"/>
      <c r="V7" s="1"/>
      <c r="W7" s="26"/>
    </row>
    <row r="8" spans="2:25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f t="shared" si="1"/>
        <v>12566</v>
      </c>
      <c r="U8" s="26"/>
      <c r="V8" s="1"/>
      <c r="W8" s="26"/>
      <c r="X8" s="1"/>
      <c r="Y8" s="1"/>
    </row>
    <row r="9" spans="2:25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f t="shared" si="1"/>
        <v>19426642.589999996</v>
      </c>
      <c r="T9" s="1"/>
      <c r="U9" s="26"/>
      <c r="V9" s="1"/>
      <c r="W9" s="26"/>
      <c r="X9" s="1"/>
      <c r="Y9" s="1"/>
    </row>
    <row r="10" spans="2:25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f t="shared" si="1"/>
        <v>15685823.24</v>
      </c>
      <c r="U10" s="26"/>
      <c r="V10" s="1"/>
      <c r="W10" s="26"/>
      <c r="X10" s="1"/>
      <c r="Y10" s="1"/>
    </row>
    <row r="11" spans="2:23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f t="shared" si="1"/>
        <v>1343998060.7699997</v>
      </c>
      <c r="U11" s="26"/>
      <c r="V11" s="1"/>
      <c r="W11" s="26"/>
    </row>
    <row r="12" spans="2:25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f t="shared" si="1"/>
        <v>5834993.1899999995</v>
      </c>
      <c r="U12" s="26"/>
      <c r="V12" s="1"/>
      <c r="W12" s="26"/>
      <c r="X12" s="1"/>
      <c r="Y12" s="1"/>
    </row>
    <row r="13" spans="2:24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f t="shared" si="1"/>
        <v>44373171.530000016</v>
      </c>
      <c r="U13" s="26"/>
      <c r="V13" s="1"/>
      <c r="W13" s="26"/>
      <c r="X13" s="1"/>
    </row>
    <row r="14" spans="2:25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f t="shared" si="1"/>
        <v>10582645</v>
      </c>
      <c r="U14" s="26"/>
      <c r="V14" s="1"/>
      <c r="W14" s="26"/>
      <c r="Y14" s="1"/>
    </row>
    <row r="15" spans="2:25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f t="shared" si="1"/>
        <v>28568380.199999999</v>
      </c>
      <c r="U15" s="26"/>
      <c r="V15" s="1"/>
      <c r="W15" s="26"/>
      <c r="X15" s="1"/>
      <c r="Y15" s="1"/>
    </row>
    <row r="16" spans="2:25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f t="shared" si="1"/>
        <v>104537956.23</v>
      </c>
      <c r="U16" s="26"/>
      <c r="V16" s="1"/>
      <c r="W16" s="26"/>
      <c r="Y16" s="1"/>
    </row>
    <row r="17" spans="2:25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f t="shared" si="1"/>
        <v>436049754.46000004</v>
      </c>
      <c r="U17" s="26"/>
      <c r="V17" s="1"/>
      <c r="W17" s="26"/>
      <c r="X17" s="1"/>
      <c r="Y17" s="1"/>
    </row>
    <row r="18" spans="2:23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f t="shared" si="1"/>
        <v>1048</v>
      </c>
      <c r="U18" s="26"/>
      <c r="V18" s="1"/>
      <c r="W18" s="26"/>
    </row>
    <row r="19" spans="2:23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f t="shared" si="1"/>
        <v>15000</v>
      </c>
      <c r="U19" s="26"/>
      <c r="V19" s="26"/>
      <c r="W19" s="1"/>
    </row>
    <row r="20" spans="2:23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f t="shared" si="1"/>
        <v>19000000</v>
      </c>
      <c r="U20" s="26"/>
      <c r="V20" s="26"/>
      <c r="W20" s="1"/>
    </row>
    <row r="21" spans="2:23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f t="shared" si="1"/>
        <v>25944598.629999999</v>
      </c>
      <c r="U21" s="26"/>
      <c r="V21" s="26"/>
      <c r="W21" s="1"/>
    </row>
    <row r="22" spans="2:22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f t="shared" si="1"/>
        <v>4581129813.3299999</v>
      </c>
      <c r="U22" s="26"/>
      <c r="V22" s="1"/>
    </row>
    <row r="23" spans="2:22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f>N23+O23+P23+Q23+R23</f>
        <v>6777000.8499999996</v>
      </c>
      <c r="U23" s="26"/>
      <c r="V23" s="26"/>
    </row>
    <row r="24" spans="2:22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0">
        <f t="shared" si="1"/>
        <v>173800</v>
      </c>
      <c r="U24" s="26"/>
      <c r="V24" s="26"/>
    </row>
    <row r="25" spans="2:22" ht="15.75" thickBot="1">
      <c r="B25" s="75" t="s">
        <v>43</v>
      </c>
      <c r="C25" s="75"/>
      <c r="D25" s="15">
        <f t="shared" si="2" ref="D25:S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6665477280.79</v>
      </c>
      <c r="V25" s="26"/>
    </row>
    <row r="26" ht="15">
      <c r="V26" s="26"/>
    </row>
    <row r="27" spans="9:22" ht="15">
      <c r="I27" s="1"/>
      <c r="J27" s="1"/>
      <c r="K27" s="1"/>
      <c r="L27" s="1"/>
      <c r="M27" s="1"/>
      <c r="V27" s="26"/>
    </row>
    <row r="28" spans="14:22" ht="15">
      <c r="N28" s="1"/>
      <c r="O28" s="1"/>
      <c r="V28" s="26"/>
    </row>
    <row r="29" spans="14:22" ht="15">
      <c r="N29" s="1"/>
      <c r="V29" s="26"/>
    </row>
    <row r="30" ht="15">
      <c r="V30" s="26"/>
    </row>
    <row r="31" ht="15">
      <c r="V31" s="26"/>
    </row>
  </sheetData>
  <mergeCells count="2">
    <mergeCell ref="B25:C25"/>
    <mergeCell ref="B2:S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59"/>
  <sheetViews>
    <sheetView zoomScale="70" zoomScaleNormal="70" workbookViewId="0" topLeftCell="A1">
      <selection pane="topLeft" activeCell="L20" sqref="L20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13" width="20.5714285714286" customWidth="1"/>
    <col min="14" max="14" width="19.7142857142857" customWidth="1"/>
    <col min="15" max="15" width="15.7142857142857" bestFit="1" customWidth="1"/>
    <col min="16" max="18" width="15.7142857142857" customWidth="1"/>
    <col min="19" max="19" width="18.5714285714286" bestFit="1" customWidth="1"/>
    <col min="21" max="21" width="18.5714285714286" bestFit="1" customWidth="1"/>
    <col min="22" max="22" width="13.8571428571429" bestFit="1" customWidth="1"/>
    <col min="24" max="24" width="14.2857142857143" bestFit="1" customWidth="1"/>
  </cols>
  <sheetData>
    <row r="1" ht="12.75" customHeight="1" thickBot="1"/>
    <row r="2" spans="2:19" ht="16.5" thickBot="1">
      <c r="B2" s="70" t="s">
        <v>92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/>
      <c r="P2" s="74"/>
      <c r="Q2" s="74"/>
      <c r="R2" s="74"/>
      <c r="S2" s="72"/>
    </row>
    <row r="3" spans="2:19" ht="18" customHeight="1" thickBot="1">
      <c r="B3" s="61" t="s">
        <v>13</v>
      </c>
      <c r="C3" s="61" t="s">
        <v>42</v>
      </c>
      <c r="D3" s="62" t="s">
        <v>40</v>
      </c>
      <c r="E3" s="62" t="s">
        <v>44</v>
      </c>
      <c r="F3" s="62" t="s">
        <v>115</v>
      </c>
      <c r="G3" s="62" t="s">
        <v>125</v>
      </c>
      <c r="H3" s="62" t="s">
        <v>132</v>
      </c>
      <c r="I3" s="62" t="s">
        <v>137</v>
      </c>
      <c r="J3" s="62" t="s">
        <v>146</v>
      </c>
      <c r="K3" s="62" t="s">
        <v>151</v>
      </c>
      <c r="L3" s="62" t="s">
        <v>153</v>
      </c>
      <c r="M3" s="62" t="s">
        <v>155</v>
      </c>
      <c r="N3" s="63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43</v>
      </c>
    </row>
    <row r="4" spans="2:25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f>N4+O4+P4+Q4+R4</f>
        <v>6452861</v>
      </c>
      <c r="T4" s="26"/>
      <c r="U4" s="49"/>
      <c r="V4" s="26"/>
      <c r="W4" s="26"/>
      <c r="X4" s="1"/>
      <c r="Y4" s="1"/>
    </row>
    <row r="5" spans="2:25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6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f>N5+O5+P5+Q5+R5</f>
        <v>12077898</v>
      </c>
      <c r="T5" s="26"/>
      <c r="U5" s="49"/>
      <c r="V5" s="26"/>
      <c r="W5" s="26"/>
      <c r="X5" s="1"/>
      <c r="Y5" s="1"/>
    </row>
    <row r="6" spans="2:25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f t="shared" si="1" ref="S6:S56">N6+O6+P6+Q6+R6</f>
        <v>3433239.47</v>
      </c>
      <c r="T6" s="26"/>
      <c r="U6" s="49"/>
      <c r="V6" s="26"/>
      <c r="W6" s="26"/>
      <c r="X6" s="1"/>
      <c r="Y6" s="1"/>
    </row>
    <row r="7" spans="2:25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f t="shared" si="1"/>
        <v>1244695</v>
      </c>
      <c r="T7" s="26"/>
      <c r="U7" s="49"/>
      <c r="V7" s="26"/>
      <c r="W7" s="26"/>
      <c r="X7" s="1"/>
      <c r="Y7" s="1"/>
    </row>
    <row r="8" spans="2:23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f t="shared" si="1"/>
        <v>29575.100000000002</v>
      </c>
      <c r="T8" s="26"/>
      <c r="U8" s="49"/>
      <c r="V8" s="26"/>
      <c r="W8" s="26"/>
    </row>
    <row r="9" spans="2:24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f t="shared" si="1"/>
        <v>12566</v>
      </c>
      <c r="T9" s="26"/>
      <c r="U9" s="49"/>
      <c r="V9" s="26"/>
      <c r="W9" s="26"/>
      <c r="X9" s="1"/>
    </row>
    <row r="10" spans="2:23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f t="shared" si="1"/>
        <v>4255392.8600000003</v>
      </c>
      <c r="T10" s="26"/>
      <c r="U10" s="49"/>
      <c r="V10" s="26"/>
      <c r="W10" s="26"/>
    </row>
    <row r="11" spans="2:23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f t="shared" si="1"/>
        <v>0</v>
      </c>
      <c r="T11" s="26"/>
      <c r="U11" s="49"/>
      <c r="V11" s="26"/>
      <c r="W11" s="26"/>
    </row>
    <row r="12" spans="2:25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f t="shared" si="1"/>
        <v>519184.10</v>
      </c>
      <c r="T12" s="26"/>
      <c r="U12" s="49"/>
      <c r="V12" s="26"/>
      <c r="W12" s="26"/>
      <c r="X12" s="1"/>
      <c r="Y12" s="1"/>
    </row>
    <row r="13" spans="2:25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f t="shared" si="1"/>
        <v>23353</v>
      </c>
      <c r="T13" s="26"/>
      <c r="U13" s="49"/>
      <c r="V13" s="26"/>
      <c r="W13" s="26"/>
      <c r="X13" s="1"/>
      <c r="Y13" s="1"/>
    </row>
    <row r="14" spans="2:25" ht="15">
      <c r="B14" s="23">
        <v>5137</v>
      </c>
      <c r="C14" s="10" t="s">
        <v>25</v>
      </c>
      <c r="D14" s="10">
        <v>0</v>
      </c>
      <c r="E14" s="10">
        <v>190223.21</v>
      </c>
      <c r="F14" s="10">
        <v>1725969.25</v>
      </c>
      <c r="G14" s="10">
        <v>1130664.21</v>
      </c>
      <c r="H14" s="10">
        <v>315281.64999999991</v>
      </c>
      <c r="I14" s="10">
        <v>198356.74</v>
      </c>
      <c r="J14" s="10">
        <v>132510.83000000002</v>
      </c>
      <c r="K14" s="10">
        <v>5950</v>
      </c>
      <c r="L14" s="10">
        <v>104663.96999999997</v>
      </c>
      <c r="M14" s="10">
        <v>23446</v>
      </c>
      <c r="N14" s="10">
        <f t="shared" si="0"/>
        <v>3827065.8599999994</v>
      </c>
      <c r="O14" s="10">
        <v>0</v>
      </c>
      <c r="P14" s="10">
        <v>2380</v>
      </c>
      <c r="Q14" s="10">
        <v>0</v>
      </c>
      <c r="R14" s="10">
        <v>0</v>
      </c>
      <c r="S14" s="10">
        <f t="shared" si="1"/>
        <v>3829445.8599999994</v>
      </c>
      <c r="T14" s="26"/>
      <c r="U14" s="49"/>
      <c r="V14" s="26"/>
      <c r="W14" s="26"/>
      <c r="X14" s="1"/>
      <c r="Y14" s="1"/>
    </row>
    <row r="15" spans="2:25" ht="15">
      <c r="B15" s="23">
        <v>5139</v>
      </c>
      <c r="C15" s="10" t="s">
        <v>14</v>
      </c>
      <c r="D15" s="10">
        <v>660</v>
      </c>
      <c r="E15" s="10">
        <v>6381412.8300000001</v>
      </c>
      <c r="F15" s="10">
        <v>1554394.6899999995</v>
      </c>
      <c r="G15" s="10">
        <v>1084073.17</v>
      </c>
      <c r="H15" s="10">
        <v>589979.19000000134</v>
      </c>
      <c r="I15" s="10">
        <v>540694.17000000004</v>
      </c>
      <c r="J15" s="10">
        <v>156432.88</v>
      </c>
      <c r="K15" s="10">
        <v>218162.27</v>
      </c>
      <c r="L15" s="10">
        <v>75529.410000000033</v>
      </c>
      <c r="M15" s="10">
        <v>115619.69</v>
      </c>
      <c r="N15" s="10">
        <f t="shared" si="0"/>
        <v>10716958.300000001</v>
      </c>
      <c r="O15" s="10">
        <v>112018.36</v>
      </c>
      <c r="P15" s="10">
        <v>30983.87000000001</v>
      </c>
      <c r="Q15" s="10">
        <v>53123.91</v>
      </c>
      <c r="R15" s="10">
        <v>-113817.67</v>
      </c>
      <c r="S15" s="10">
        <f t="shared" si="1"/>
        <v>10799266.77</v>
      </c>
      <c r="T15" s="26"/>
      <c r="U15" s="49"/>
      <c r="V15" s="26"/>
      <c r="W15" s="26"/>
      <c r="X15" s="1"/>
      <c r="Y15" s="1"/>
    </row>
    <row r="16" spans="2:25" ht="15">
      <c r="B16" s="23">
        <v>5042</v>
      </c>
      <c r="C16" s="10" t="s">
        <v>156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86528.73</v>
      </c>
      <c r="N16" s="10">
        <f>D16+E16+F16+G16+H16+I16+J16+K16+L16+M16</f>
        <v>86528.73</v>
      </c>
      <c r="O16" s="10">
        <v>27565.23</v>
      </c>
      <c r="P16" s="10">
        <v>13664.240000000002</v>
      </c>
      <c r="Q16" s="10">
        <v>0</v>
      </c>
      <c r="R16" s="10">
        <v>0</v>
      </c>
      <c r="S16" s="10">
        <f t="shared" si="1"/>
        <v>127758.20</v>
      </c>
      <c r="T16" s="26"/>
      <c r="U16" s="49"/>
      <c r="V16" s="26"/>
      <c r="W16" s="26"/>
      <c r="X16" s="1"/>
      <c r="Y16" s="1"/>
    </row>
    <row r="17" spans="2:23" ht="15">
      <c r="B17" s="23">
        <v>5151</v>
      </c>
      <c r="C17" s="10" t="s">
        <v>65</v>
      </c>
      <c r="D17" s="10">
        <v>0</v>
      </c>
      <c r="E17" s="10">
        <v>0</v>
      </c>
      <c r="F17" s="10">
        <v>28854.60</v>
      </c>
      <c r="G17" s="10">
        <v>52402.38</v>
      </c>
      <c r="H17" s="10">
        <v>125160.75999999998</v>
      </c>
      <c r="I17" s="10">
        <v>215732.78</v>
      </c>
      <c r="J17" s="10">
        <v>92217.47</v>
      </c>
      <c r="K17" s="10">
        <v>92504.79</v>
      </c>
      <c r="L17" s="10">
        <v>140615.96000000002</v>
      </c>
      <c r="M17" s="10">
        <v>223004.04</v>
      </c>
      <c r="N17" s="10">
        <f t="shared" si="0"/>
        <v>970492.78</v>
      </c>
      <c r="O17" s="10">
        <v>231410.32</v>
      </c>
      <c r="P17" s="10">
        <v>107495.85999999999</v>
      </c>
      <c r="Q17" s="10">
        <v>203619.61</v>
      </c>
      <c r="R17" s="10">
        <v>64358.50</v>
      </c>
      <c r="S17" s="10">
        <f t="shared" si="1"/>
        <v>1577377.0699999998</v>
      </c>
      <c r="T17" s="26"/>
      <c r="U17" s="49"/>
      <c r="V17" s="26"/>
      <c r="W17" s="26"/>
    </row>
    <row r="18" spans="2:25" ht="15">
      <c r="B18" s="23">
        <v>5152</v>
      </c>
      <c r="C18" s="10" t="s">
        <v>66</v>
      </c>
      <c r="D18" s="10">
        <v>0</v>
      </c>
      <c r="E18" s="10">
        <v>0</v>
      </c>
      <c r="F18" s="10">
        <v>743456.66</v>
      </c>
      <c r="G18" s="10">
        <v>525016.66</v>
      </c>
      <c r="H18" s="10">
        <v>190773.01</v>
      </c>
      <c r="I18" s="10">
        <v>238615.19</v>
      </c>
      <c r="J18" s="10">
        <v>161129.41999999998</v>
      </c>
      <c r="K18" s="10">
        <v>137227.68</v>
      </c>
      <c r="L18" s="10">
        <v>139578.55999999994</v>
      </c>
      <c r="M18" s="10">
        <v>838840.62</v>
      </c>
      <c r="N18" s="10">
        <f t="shared" si="0"/>
        <v>2974637.80</v>
      </c>
      <c r="O18" s="10">
        <v>1142331.71</v>
      </c>
      <c r="P18" s="10">
        <v>665804.13000000012</v>
      </c>
      <c r="Q18" s="10">
        <v>362147.31</v>
      </c>
      <c r="R18" s="10">
        <v>-54618.48</v>
      </c>
      <c r="S18" s="10">
        <f t="shared" si="1"/>
        <v>5090302.4699999988</v>
      </c>
      <c r="T18" s="26"/>
      <c r="U18" s="49"/>
      <c r="V18" s="26"/>
      <c r="W18" s="26"/>
      <c r="X18" s="1"/>
      <c r="Y18" s="1"/>
    </row>
    <row r="19" spans="2:25" ht="15">
      <c r="B19" s="23">
        <v>5153</v>
      </c>
      <c r="C19" s="10" t="s">
        <v>67</v>
      </c>
      <c r="D19" s="10">
        <v>0</v>
      </c>
      <c r="E19" s="10">
        <v>2610</v>
      </c>
      <c r="F19" s="10">
        <v>0</v>
      </c>
      <c r="G19" s="10">
        <v>0</v>
      </c>
      <c r="H19" s="10">
        <v>271031.24</v>
      </c>
      <c r="I19" s="10">
        <v>32643.88</v>
      </c>
      <c r="J19" s="10">
        <v>1555.0799999999981</v>
      </c>
      <c r="K19" s="10">
        <v>43521.50</v>
      </c>
      <c r="L19" s="10">
        <v>1549.0199999999895</v>
      </c>
      <c r="M19" s="10">
        <v>45506.60</v>
      </c>
      <c r="N19" s="10">
        <f t="shared" si="0"/>
        <v>398417.31999999995</v>
      </c>
      <c r="O19" s="10">
        <v>94851.69</v>
      </c>
      <c r="P19" s="10">
        <v>38780.81</v>
      </c>
      <c r="Q19" s="10">
        <v>350160.23</v>
      </c>
      <c r="R19" s="10">
        <v>454793.15</v>
      </c>
      <c r="S19" s="10">
        <f t="shared" si="1"/>
        <v>1337003.20</v>
      </c>
      <c r="T19" s="26"/>
      <c r="U19" s="49"/>
      <c r="V19" s="26"/>
      <c r="W19" s="26"/>
      <c r="X19" s="1"/>
      <c r="Y19" s="1"/>
    </row>
    <row r="20" spans="2:25" ht="15">
      <c r="B20" s="23">
        <v>5154</v>
      </c>
      <c r="C20" s="10" t="s">
        <v>68</v>
      </c>
      <c r="D20" s="10">
        <v>0</v>
      </c>
      <c r="E20" s="10">
        <v>0</v>
      </c>
      <c r="F20" s="10">
        <v>528933.43999999994</v>
      </c>
      <c r="G20" s="10">
        <v>512251.08000000007</v>
      </c>
      <c r="H20" s="10">
        <v>1468259.48</v>
      </c>
      <c r="I20" s="10">
        <v>753684.48</v>
      </c>
      <c r="J20" s="10">
        <v>1216962.1599999999</v>
      </c>
      <c r="K20" s="10">
        <v>231612.45</v>
      </c>
      <c r="L20" s="10">
        <v>175266.64000000013</v>
      </c>
      <c r="M20" s="10">
        <v>860728.90</v>
      </c>
      <c r="N20" s="10">
        <f t="shared" si="0"/>
        <v>5747698.6300000008</v>
      </c>
      <c r="O20" s="10">
        <v>379685.14</v>
      </c>
      <c r="P20" s="10">
        <v>330027.19999999995</v>
      </c>
      <c r="Q20" s="10">
        <v>238426.56</v>
      </c>
      <c r="R20" s="10">
        <v>26446.55</v>
      </c>
      <c r="S20" s="10">
        <f t="shared" si="1"/>
        <v>6722284.0800000001</v>
      </c>
      <c r="T20" s="26"/>
      <c r="U20" s="49"/>
      <c r="V20" s="26"/>
      <c r="W20" s="26"/>
      <c r="Y20" s="1"/>
    </row>
    <row r="21" spans="2:24" ht="15">
      <c r="B21" s="23">
        <v>5156</v>
      </c>
      <c r="C21" s="10" t="s">
        <v>26</v>
      </c>
      <c r="D21" s="10">
        <v>0</v>
      </c>
      <c r="E21" s="10">
        <v>22589.30</v>
      </c>
      <c r="F21" s="10">
        <v>0</v>
      </c>
      <c r="G21" s="10">
        <v>0</v>
      </c>
      <c r="H21" s="10">
        <v>0</v>
      </c>
      <c r="I21" s="10">
        <v>20000</v>
      </c>
      <c r="J21" s="10">
        <v>402968.30</v>
      </c>
      <c r="K21" s="10">
        <v>67102</v>
      </c>
      <c r="L21" s="10">
        <v>0</v>
      </c>
      <c r="M21" s="10">
        <v>199000</v>
      </c>
      <c r="N21" s="10">
        <f t="shared" si="0"/>
        <v>711659.60</v>
      </c>
      <c r="O21" s="10">
        <v>0</v>
      </c>
      <c r="P21" s="10">
        <v>0</v>
      </c>
      <c r="Q21" s="10">
        <v>0</v>
      </c>
      <c r="R21" s="10">
        <v>0</v>
      </c>
      <c r="S21" s="10">
        <f t="shared" si="1"/>
        <v>711659.60</v>
      </c>
      <c r="T21" s="26"/>
      <c r="U21" s="49"/>
      <c r="V21" s="26"/>
      <c r="W21" s="26"/>
      <c r="X21" s="1"/>
    </row>
    <row r="22" spans="2:25" ht="15">
      <c r="B22" s="23">
        <v>5157</v>
      </c>
      <c r="C22" s="10" t="s">
        <v>117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10000</v>
      </c>
      <c r="K22" s="10">
        <v>10000</v>
      </c>
      <c r="L22" s="10">
        <v>0</v>
      </c>
      <c r="M22" s="10">
        <v>144696.82</v>
      </c>
      <c r="N22" s="10">
        <f t="shared" si="0"/>
        <v>164696.82</v>
      </c>
      <c r="O22" s="10">
        <v>45000</v>
      </c>
      <c r="P22" s="10">
        <v>37500</v>
      </c>
      <c r="Q22" s="10">
        <v>0</v>
      </c>
      <c r="R22" s="10">
        <v>0</v>
      </c>
      <c r="S22" s="10">
        <f t="shared" si="1"/>
        <v>247196.82</v>
      </c>
      <c r="T22" s="26"/>
      <c r="U22" s="49"/>
      <c r="V22" s="26"/>
      <c r="W22" s="26"/>
      <c r="Y22" s="1"/>
    </row>
    <row r="23" spans="2:23" ht="15">
      <c r="B23" s="23">
        <v>5162</v>
      </c>
      <c r="C23" s="10" t="s">
        <v>71</v>
      </c>
      <c r="D23" s="10">
        <v>0</v>
      </c>
      <c r="E23" s="10">
        <v>0</v>
      </c>
      <c r="F23" s="10">
        <v>0</v>
      </c>
      <c r="G23" s="10">
        <v>17605.47</v>
      </c>
      <c r="H23" s="10">
        <v>13248.73</v>
      </c>
      <c r="I23" s="10">
        <v>17034.57</v>
      </c>
      <c r="J23" s="10">
        <v>8514.1500000000015</v>
      </c>
      <c r="K23" s="10">
        <v>6883.04</v>
      </c>
      <c r="L23" s="10">
        <v>7934.66</v>
      </c>
      <c r="M23" s="10">
        <v>54776.09</v>
      </c>
      <c r="N23" s="10">
        <f t="shared" si="0"/>
        <v>125996.71</v>
      </c>
      <c r="O23" s="10">
        <v>21752.64</v>
      </c>
      <c r="P23" s="10">
        <v>11060.18</v>
      </c>
      <c r="Q23" s="10">
        <v>9196.5400000000009</v>
      </c>
      <c r="R23" s="10">
        <v>3260.04</v>
      </c>
      <c r="S23" s="10">
        <f t="shared" si="1"/>
        <v>171266.11000000002</v>
      </c>
      <c r="T23" s="26"/>
      <c r="U23" s="49"/>
      <c r="V23" s="26"/>
      <c r="W23" s="26"/>
    </row>
    <row r="24" spans="2:23" ht="15">
      <c r="B24" s="23">
        <v>5163</v>
      </c>
      <c r="C24" s="10" t="s">
        <v>72</v>
      </c>
      <c r="D24" s="10">
        <v>0</v>
      </c>
      <c r="E24" s="10">
        <v>0</v>
      </c>
      <c r="F24" s="10">
        <v>220000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220000</v>
      </c>
      <c r="O24" s="10">
        <v>0</v>
      </c>
      <c r="P24" s="10">
        <v>0</v>
      </c>
      <c r="Q24" s="10">
        <v>0</v>
      </c>
      <c r="R24" s="10">
        <v>0</v>
      </c>
      <c r="S24" s="10">
        <f t="shared" si="1"/>
        <v>220000</v>
      </c>
      <c r="T24" s="26"/>
      <c r="U24" s="49"/>
      <c r="V24" s="26"/>
      <c r="W24" s="26"/>
    </row>
    <row r="25" spans="2:24" ht="15">
      <c r="B25" s="23">
        <v>5164</v>
      </c>
      <c r="C25" s="10" t="s">
        <v>15</v>
      </c>
      <c r="D25" s="10">
        <v>0</v>
      </c>
      <c r="E25" s="10">
        <v>6673799.46</v>
      </c>
      <c r="F25" s="10">
        <v>5502884.3299999991</v>
      </c>
      <c r="G25" s="10">
        <v>-5248378.1899999995</v>
      </c>
      <c r="H25" s="10">
        <v>1570697</v>
      </c>
      <c r="I25" s="10">
        <v>3263134.51</v>
      </c>
      <c r="J25" s="10">
        <v>1093720.8200000003</v>
      </c>
      <c r="K25" s="10">
        <v>1514610.36</v>
      </c>
      <c r="L25" s="10">
        <v>515124.79000000004</v>
      </c>
      <c r="M25" s="10">
        <v>563849.04</v>
      </c>
      <c r="N25" s="10">
        <f t="shared" si="0"/>
        <v>15449442.119999997</v>
      </c>
      <c r="O25" s="10">
        <v>972235.28</v>
      </c>
      <c r="P25" s="10">
        <v>567432.49</v>
      </c>
      <c r="Q25" s="10">
        <v>338677.17</v>
      </c>
      <c r="R25" s="10">
        <v>-13821</v>
      </c>
      <c r="S25" s="10">
        <f t="shared" si="1"/>
        <v>17313966.059999999</v>
      </c>
      <c r="T25" s="26"/>
      <c r="U25" s="49"/>
      <c r="V25" s="26"/>
      <c r="W25" s="26"/>
      <c r="X25" s="1"/>
    </row>
    <row r="26" spans="2:25" ht="15">
      <c r="B26" s="23">
        <v>5166</v>
      </c>
      <c r="C26" s="10" t="s">
        <v>118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223850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223850</v>
      </c>
      <c r="O26" s="10">
        <v>0</v>
      </c>
      <c r="P26" s="10">
        <v>0</v>
      </c>
      <c r="Q26" s="10">
        <v>0</v>
      </c>
      <c r="R26" s="10">
        <v>0</v>
      </c>
      <c r="S26" s="10">
        <f t="shared" si="1"/>
        <v>223850</v>
      </c>
      <c r="T26" s="26"/>
      <c r="U26" s="49"/>
      <c r="V26" s="26"/>
      <c r="W26" s="26"/>
      <c r="X26" s="1"/>
      <c r="Y26" s="1"/>
    </row>
    <row r="27" spans="2:23" ht="15">
      <c r="B27" s="23">
        <v>5167</v>
      </c>
      <c r="C27" s="10" t="s">
        <v>73</v>
      </c>
      <c r="D27" s="10">
        <v>0</v>
      </c>
      <c r="E27" s="10">
        <v>0</v>
      </c>
      <c r="F27" s="10">
        <v>0</v>
      </c>
      <c r="G27" s="10">
        <v>78992</v>
      </c>
      <c r="H27" s="10">
        <v>61362</v>
      </c>
      <c r="I27" s="10">
        <v>109801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250155</v>
      </c>
      <c r="O27" s="10">
        <v>0</v>
      </c>
      <c r="P27" s="10">
        <v>0</v>
      </c>
      <c r="Q27" s="10">
        <v>0</v>
      </c>
      <c r="R27" s="10">
        <v>6037.90</v>
      </c>
      <c r="S27" s="10">
        <f t="shared" si="1"/>
        <v>256192.90</v>
      </c>
      <c r="T27" s="26"/>
      <c r="U27" s="49"/>
      <c r="V27" s="26"/>
      <c r="W27" s="26"/>
    </row>
    <row r="28" spans="2:25" ht="15">
      <c r="B28" s="23">
        <v>5168</v>
      </c>
      <c r="C28" s="10" t="s">
        <v>74</v>
      </c>
      <c r="D28" s="10">
        <v>0</v>
      </c>
      <c r="E28" s="10">
        <v>0</v>
      </c>
      <c r="F28" s="10">
        <v>60742</v>
      </c>
      <c r="G28" s="10">
        <v>113740</v>
      </c>
      <c r="H28" s="10">
        <v>0</v>
      </c>
      <c r="I28" s="10">
        <v>0</v>
      </c>
      <c r="J28" s="10">
        <v>0</v>
      </c>
      <c r="K28" s="10">
        <v>96001.40</v>
      </c>
      <c r="L28" s="10">
        <v>56000</v>
      </c>
      <c r="M28" s="10">
        <v>0</v>
      </c>
      <c r="N28" s="10">
        <f t="shared" si="0"/>
        <v>326483.40000000002</v>
      </c>
      <c r="O28" s="10">
        <v>3267</v>
      </c>
      <c r="P28" s="10">
        <v>0</v>
      </c>
      <c r="Q28" s="10">
        <v>0</v>
      </c>
      <c r="R28" s="10">
        <v>0</v>
      </c>
      <c r="S28" s="10">
        <f t="shared" si="1"/>
        <v>329750.40000000002</v>
      </c>
      <c r="T28" s="26"/>
      <c r="U28" s="49"/>
      <c r="V28" s="26"/>
      <c r="W28" s="26"/>
      <c r="X28" s="1"/>
      <c r="Y28" s="1"/>
    </row>
    <row r="29" spans="2:25" ht="15" customHeight="1">
      <c r="B29" s="23">
        <v>5169</v>
      </c>
      <c r="C29" s="10" t="s">
        <v>16</v>
      </c>
      <c r="D29" s="10">
        <v>0</v>
      </c>
      <c r="E29" s="10">
        <v>3042064.96</v>
      </c>
      <c r="F29" s="10">
        <v>26072098.960000001</v>
      </c>
      <c r="G29" s="10">
        <v>212549333.29999998</v>
      </c>
      <c r="H29" s="10">
        <v>320816194.64999998</v>
      </c>
      <c r="I29" s="10">
        <v>446013395.62</v>
      </c>
      <c r="J29" s="10">
        <v>120900410.60000002</v>
      </c>
      <c r="K29" s="10">
        <v>29688834.309999999</v>
      </c>
      <c r="L29" s="10">
        <v>20463270.370000005</v>
      </c>
      <c r="M29" s="10">
        <v>27402384.989999998</v>
      </c>
      <c r="N29" s="10">
        <f t="shared" si="0"/>
        <v>1206947987.76</v>
      </c>
      <c r="O29" s="10">
        <v>130978567.59999999</v>
      </c>
      <c r="P29" s="10">
        <v>52250204.640000015</v>
      </c>
      <c r="Q29" s="10">
        <v>-83444844.519999996</v>
      </c>
      <c r="R29" s="10">
        <v>18751119.82</v>
      </c>
      <c r="S29" s="10">
        <f t="shared" si="1"/>
        <v>1325483035.3</v>
      </c>
      <c r="T29" s="26"/>
      <c r="U29" s="49"/>
      <c r="V29" s="26"/>
      <c r="W29" s="26"/>
      <c r="Y29" s="1"/>
    </row>
    <row r="30" spans="2:25" ht="15">
      <c r="B30" s="23">
        <v>5171</v>
      </c>
      <c r="C30" s="10" t="s">
        <v>27</v>
      </c>
      <c r="D30" s="10">
        <v>0</v>
      </c>
      <c r="E30" s="10">
        <v>4570.6899999999996</v>
      </c>
      <c r="F30" s="10">
        <v>39570.399999999994</v>
      </c>
      <c r="G30" s="10">
        <v>149166.76</v>
      </c>
      <c r="H30" s="10">
        <v>154124.55000000005</v>
      </c>
      <c r="I30" s="10">
        <v>1409645.72</v>
      </c>
      <c r="J30" s="10">
        <v>1087048.1100000001</v>
      </c>
      <c r="K30" s="10">
        <v>630199.04000000004</v>
      </c>
      <c r="L30" s="10">
        <v>4333.0099999997765</v>
      </c>
      <c r="M30" s="10">
        <v>266515.25</v>
      </c>
      <c r="N30" s="10">
        <f t="shared" si="0"/>
        <v>3745173.5300000003</v>
      </c>
      <c r="O30" s="10">
        <v>368388.76</v>
      </c>
      <c r="P30" s="10">
        <v>968</v>
      </c>
      <c r="Q30" s="10">
        <v>0</v>
      </c>
      <c r="R30" s="10">
        <v>0</v>
      </c>
      <c r="S30" s="10">
        <f t="shared" si="1"/>
        <v>4114530.29</v>
      </c>
      <c r="T30" s="26"/>
      <c r="U30" s="49"/>
      <c r="V30" s="26"/>
      <c r="W30" s="26"/>
      <c r="Y30" s="1"/>
    </row>
    <row r="31" spans="2:23" ht="15">
      <c r="B31" s="23">
        <v>5173</v>
      </c>
      <c r="C31" s="10" t="s">
        <v>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0"/>
        <v>0</v>
      </c>
      <c r="O31" s="10">
        <v>0</v>
      </c>
      <c r="P31" s="10">
        <v>0</v>
      </c>
      <c r="Q31" s="10">
        <v>0</v>
      </c>
      <c r="R31" s="10">
        <v>0</v>
      </c>
      <c r="S31" s="10">
        <f t="shared" si="1"/>
        <v>0</v>
      </c>
      <c r="T31" s="26"/>
      <c r="U31" s="49"/>
      <c r="V31" s="26"/>
      <c r="W31" s="26"/>
    </row>
    <row r="32" spans="2:25" ht="15">
      <c r="B32" s="23">
        <v>5175</v>
      </c>
      <c r="C32" s="10" t="s">
        <v>18</v>
      </c>
      <c r="D32" s="10">
        <v>0</v>
      </c>
      <c r="E32" s="10">
        <v>199679.40</v>
      </c>
      <c r="F32" s="10">
        <v>218149.00000000003</v>
      </c>
      <c r="G32" s="10">
        <v>156633.99999999997</v>
      </c>
      <c r="H32" s="10">
        <v>-28</v>
      </c>
      <c r="I32" s="10">
        <v>76130</v>
      </c>
      <c r="J32" s="10">
        <v>20580</v>
      </c>
      <c r="K32" s="10">
        <v>39419</v>
      </c>
      <c r="L32" s="10">
        <v>41700</v>
      </c>
      <c r="M32" s="10">
        <v>53324</v>
      </c>
      <c r="N32" s="10">
        <f>D32+E32+F32+G32+H32+I32+J32+K32+L32+M32</f>
        <v>805587.40</v>
      </c>
      <c r="O32" s="10">
        <v>13200</v>
      </c>
      <c r="P32" s="10">
        <v>0</v>
      </c>
      <c r="Q32" s="10">
        <v>0</v>
      </c>
      <c r="R32" s="10">
        <v>0</v>
      </c>
      <c r="S32" s="10">
        <f t="shared" si="1"/>
        <v>818787.40</v>
      </c>
      <c r="T32" s="26"/>
      <c r="U32" s="49"/>
      <c r="V32" s="26"/>
      <c r="X32" s="1"/>
      <c r="Y32" s="1"/>
    </row>
    <row r="33" spans="2:25" ht="15">
      <c r="B33" s="23">
        <v>5179</v>
      </c>
      <c r="C33" s="10" t="s">
        <v>76</v>
      </c>
      <c r="D33" s="10">
        <v>0</v>
      </c>
      <c r="E33" s="10">
        <v>35513.50</v>
      </c>
      <c r="F33" s="10">
        <v>35513.50</v>
      </c>
      <c r="G33" s="10">
        <v>35513.50</v>
      </c>
      <c r="H33" s="10">
        <v>355513.50</v>
      </c>
      <c r="I33" s="10">
        <v>35513.50</v>
      </c>
      <c r="J33" s="10">
        <v>35513.50</v>
      </c>
      <c r="K33" s="10">
        <v>71027</v>
      </c>
      <c r="L33" s="10">
        <v>35513.50</v>
      </c>
      <c r="M33" s="10">
        <v>155513.50</v>
      </c>
      <c r="N33" s="10">
        <f t="shared" si="0"/>
        <v>795135</v>
      </c>
      <c r="O33" s="10">
        <v>71027</v>
      </c>
      <c r="P33" s="10">
        <v>35513.50</v>
      </c>
      <c r="Q33" s="10">
        <v>0</v>
      </c>
      <c r="R33" s="10">
        <v>0</v>
      </c>
      <c r="S33" s="10">
        <f t="shared" si="1"/>
        <v>901675.50</v>
      </c>
      <c r="T33" s="26"/>
      <c r="U33" s="49"/>
      <c r="V33" s="1"/>
      <c r="Y33" s="1"/>
    </row>
    <row r="34" spans="2:21" ht="15">
      <c r="B34" s="23">
        <v>5192</v>
      </c>
      <c r="C34" s="10" t="s">
        <v>28</v>
      </c>
      <c r="D34" s="10">
        <v>0</v>
      </c>
      <c r="E34" s="10">
        <v>0</v>
      </c>
      <c r="F34" s="10">
        <v>8810085.1699999999</v>
      </c>
      <c r="G34" s="10">
        <v>10501390.340000002</v>
      </c>
      <c r="H34" s="10">
        <v>4449045.0799999982</v>
      </c>
      <c r="I34" s="10">
        <v>1806783.18</v>
      </c>
      <c r="J34" s="10">
        <v>225507.35000000009</v>
      </c>
      <c r="K34" s="10">
        <v>16520.20</v>
      </c>
      <c r="L34" s="10">
        <v>401574.7799999998</v>
      </c>
      <c r="M34" s="10">
        <v>0</v>
      </c>
      <c r="N34" s="10">
        <f t="shared" si="0"/>
        <v>26210906.100000001</v>
      </c>
      <c r="O34" s="10">
        <v>0</v>
      </c>
      <c r="P34" s="10">
        <v>0</v>
      </c>
      <c r="Q34" s="10">
        <v>0</v>
      </c>
      <c r="R34" s="10">
        <v>0</v>
      </c>
      <c r="S34" s="10">
        <f t="shared" si="1"/>
        <v>26210906.100000001</v>
      </c>
      <c r="T34" s="26"/>
      <c r="U34" s="49"/>
    </row>
    <row r="35" spans="2:22" ht="15">
      <c r="B35" s="23">
        <v>5194</v>
      </c>
      <c r="C35" s="10" t="s">
        <v>19</v>
      </c>
      <c r="D35" s="10">
        <v>103827</v>
      </c>
      <c r="E35" s="10">
        <v>3590781.93</v>
      </c>
      <c r="F35" s="10">
        <v>4841969</v>
      </c>
      <c r="G35" s="10">
        <v>769269.56000000052</v>
      </c>
      <c r="H35" s="10">
        <v>1088415.7799999993</v>
      </c>
      <c r="I35" s="10">
        <v>2350748.48</v>
      </c>
      <c r="J35" s="10">
        <v>55893.740000000224</v>
      </c>
      <c r="K35" s="10">
        <v>323632.89</v>
      </c>
      <c r="L35" s="10">
        <v>259393.31000000006</v>
      </c>
      <c r="M35" s="10">
        <v>1321686.49</v>
      </c>
      <c r="N35" s="10">
        <f t="shared" si="0"/>
        <v>14705618.180000002</v>
      </c>
      <c r="O35" s="10">
        <v>1007849.78</v>
      </c>
      <c r="P35" s="10">
        <v>2437511.2699999996</v>
      </c>
      <c r="Q35" s="10">
        <v>3348.20</v>
      </c>
      <c r="R35" s="10">
        <v>7938</v>
      </c>
      <c r="S35" s="10">
        <f t="shared" si="1"/>
        <v>18162265.43</v>
      </c>
      <c r="T35" s="26"/>
      <c r="U35" s="49"/>
      <c r="V35" s="1"/>
    </row>
    <row r="36" spans="2:22" ht="15">
      <c r="B36" s="23">
        <v>5212</v>
      </c>
      <c r="C36" s="10" t="s">
        <v>119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245000</v>
      </c>
      <c r="J36" s="10">
        <v>45000</v>
      </c>
      <c r="K36" s="10">
        <v>45000</v>
      </c>
      <c r="L36" s="10">
        <v>49471</v>
      </c>
      <c r="M36" s="10">
        <v>50000</v>
      </c>
      <c r="N36" s="10">
        <f t="shared" si="0"/>
        <v>434471</v>
      </c>
      <c r="O36" s="10">
        <v>0</v>
      </c>
      <c r="P36" s="10">
        <v>0</v>
      </c>
      <c r="Q36" s="10">
        <v>0</v>
      </c>
      <c r="R36" s="10">
        <v>0</v>
      </c>
      <c r="S36" s="10">
        <f t="shared" si="1"/>
        <v>434471</v>
      </c>
      <c r="T36" s="26"/>
      <c r="U36" s="49"/>
      <c r="V36" s="1"/>
    </row>
    <row r="37" spans="2:22" ht="15" customHeight="1">
      <c r="B37" s="23">
        <v>5216</v>
      </c>
      <c r="C37" s="10" t="s">
        <v>79</v>
      </c>
      <c r="D37" s="10">
        <v>0</v>
      </c>
      <c r="E37" s="10">
        <v>0</v>
      </c>
      <c r="F37" s="10">
        <v>3418174</v>
      </c>
      <c r="G37" s="10">
        <v>6730000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10148174</v>
      </c>
      <c r="O37" s="10">
        <v>0</v>
      </c>
      <c r="P37" s="10">
        <v>0</v>
      </c>
      <c r="Q37" s="10">
        <v>0</v>
      </c>
      <c r="R37" s="10">
        <v>0</v>
      </c>
      <c r="S37" s="10">
        <f t="shared" si="1"/>
        <v>10148174</v>
      </c>
      <c r="T37" s="26"/>
      <c r="U37" s="49"/>
      <c r="V37" s="1"/>
    </row>
    <row r="38" spans="2:22" ht="15">
      <c r="B38" s="23">
        <v>5221</v>
      </c>
      <c r="C38" s="10" t="s">
        <v>30</v>
      </c>
      <c r="D38" s="10">
        <v>0</v>
      </c>
      <c r="E38" s="10">
        <v>10000000</v>
      </c>
      <c r="F38" s="10">
        <v>200000</v>
      </c>
      <c r="G38" s="10">
        <v>500000</v>
      </c>
      <c r="H38" s="10">
        <v>100000</v>
      </c>
      <c r="I38" s="10">
        <v>3894000</v>
      </c>
      <c r="J38" s="10">
        <v>0</v>
      </c>
      <c r="K38" s="10">
        <v>300000</v>
      </c>
      <c r="L38" s="10">
        <v>-200000</v>
      </c>
      <c r="M38" s="10">
        <v>393000</v>
      </c>
      <c r="N38" s="10">
        <f t="shared" si="0"/>
        <v>15187000</v>
      </c>
      <c r="O38" s="10">
        <v>0</v>
      </c>
      <c r="P38" s="10">
        <v>0</v>
      </c>
      <c r="Q38" s="10">
        <v>0</v>
      </c>
      <c r="R38" s="10">
        <v>0</v>
      </c>
      <c r="S38" s="10">
        <f t="shared" si="1"/>
        <v>15187000</v>
      </c>
      <c r="T38" s="26"/>
      <c r="U38" s="49"/>
      <c r="V38" s="1"/>
    </row>
    <row r="39" spans="2:22" ht="15">
      <c r="B39" s="23">
        <v>5222</v>
      </c>
      <c r="C39" s="10" t="s">
        <v>20</v>
      </c>
      <c r="D39" s="10">
        <v>0</v>
      </c>
      <c r="E39" s="10">
        <v>0</v>
      </c>
      <c r="F39" s="10">
        <v>800000</v>
      </c>
      <c r="G39" s="10">
        <v>95000</v>
      </c>
      <c r="H39" s="10">
        <v>100000</v>
      </c>
      <c r="I39" s="10">
        <v>4489550</v>
      </c>
      <c r="J39" s="10">
        <v>55650</v>
      </c>
      <c r="K39" s="10">
        <v>4329600</v>
      </c>
      <c r="L39" s="10">
        <v>0</v>
      </c>
      <c r="M39" s="10">
        <v>0</v>
      </c>
      <c r="N39" s="10">
        <f t="shared" si="0"/>
        <v>9869800</v>
      </c>
      <c r="O39" s="10">
        <v>0</v>
      </c>
      <c r="P39" s="10">
        <v>0</v>
      </c>
      <c r="Q39" s="10">
        <v>1335961.20</v>
      </c>
      <c r="R39" s="10">
        <v>0</v>
      </c>
      <c r="S39" s="10">
        <f t="shared" si="1"/>
        <v>11205761.199999999</v>
      </c>
      <c r="T39" s="26"/>
      <c r="U39" s="49"/>
      <c r="V39" s="1"/>
    </row>
    <row r="40" spans="2:22" ht="15" customHeight="1">
      <c r="B40" s="23">
        <v>5223</v>
      </c>
      <c r="C40" s="10" t="s">
        <v>31</v>
      </c>
      <c r="D40" s="10">
        <v>0</v>
      </c>
      <c r="E40" s="10">
        <v>2000000</v>
      </c>
      <c r="F40" s="10">
        <v>0</v>
      </c>
      <c r="G40" s="10">
        <v>115619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0"/>
        <v>2115619</v>
      </c>
      <c r="O40" s="10">
        <v>0</v>
      </c>
      <c r="P40" s="10">
        <v>0</v>
      </c>
      <c r="Q40" s="10">
        <v>0</v>
      </c>
      <c r="R40" s="10">
        <v>0</v>
      </c>
      <c r="S40" s="10">
        <f t="shared" si="1"/>
        <v>2115619</v>
      </c>
      <c r="T40" s="26"/>
      <c r="U40" s="49"/>
      <c r="V40" s="1"/>
    </row>
    <row r="41" spans="2:22" ht="15">
      <c r="B41" s="23">
        <v>5229</v>
      </c>
      <c r="C41" s="10" t="s">
        <v>32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60000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60000</v>
      </c>
      <c r="O41" s="10">
        <v>0</v>
      </c>
      <c r="P41" s="10">
        <v>0</v>
      </c>
      <c r="Q41" s="10">
        <v>0</v>
      </c>
      <c r="R41" s="10">
        <v>0</v>
      </c>
      <c r="S41" s="10">
        <f t="shared" si="1"/>
        <v>60000</v>
      </c>
      <c r="T41" s="26"/>
      <c r="U41" s="49"/>
      <c r="V41" s="1"/>
    </row>
    <row r="42" spans="2:22" ht="15" customHeight="1">
      <c r="B42" s="23">
        <v>5321</v>
      </c>
      <c r="C42" s="10" t="s">
        <v>81</v>
      </c>
      <c r="D42" s="10">
        <v>0</v>
      </c>
      <c r="E42" s="10">
        <v>0</v>
      </c>
      <c r="F42" s="10">
        <v>0</v>
      </c>
      <c r="G42" s="10">
        <v>26473320.5</v>
      </c>
      <c r="H42" s="10">
        <v>39190196</v>
      </c>
      <c r="I42" s="10">
        <v>32462197.969999999</v>
      </c>
      <c r="J42" s="10">
        <v>4546790</v>
      </c>
      <c r="K42" s="10">
        <v>46618</v>
      </c>
      <c r="L42" s="10">
        <v>3543</v>
      </c>
      <c r="M42" s="10">
        <v>1207709.3999999999</v>
      </c>
      <c r="N42" s="10">
        <f t="shared" si="0"/>
        <v>103930374.87</v>
      </c>
      <c r="O42" s="10">
        <v>266750</v>
      </c>
      <c r="P42" s="10">
        <v>71000</v>
      </c>
      <c r="Q42" s="10">
        <v>0</v>
      </c>
      <c r="R42" s="10">
        <v>269831.36</v>
      </c>
      <c r="S42" s="10">
        <f t="shared" si="1"/>
        <v>104537956.23</v>
      </c>
      <c r="T42" s="26"/>
      <c r="U42" s="49"/>
      <c r="V42" s="1"/>
    </row>
    <row r="43" spans="2:22" ht="15">
      <c r="B43" s="23">
        <v>5331</v>
      </c>
      <c r="C43" s="10" t="s">
        <v>83</v>
      </c>
      <c r="D43" s="10">
        <v>0</v>
      </c>
      <c r="E43" s="10">
        <v>3000000</v>
      </c>
      <c r="F43" s="10">
        <v>8469746</v>
      </c>
      <c r="G43" s="10">
        <v>11215093.34</v>
      </c>
      <c r="H43" s="10">
        <v>13423964.550000001</v>
      </c>
      <c r="I43" s="10">
        <v>27441435.41</v>
      </c>
      <c r="J43" s="10">
        <v>19109218.620000001</v>
      </c>
      <c r="K43" s="10">
        <v>21965044</v>
      </c>
      <c r="L43" s="10">
        <v>20376588.289999992</v>
      </c>
      <c r="M43" s="10">
        <v>33657040</v>
      </c>
      <c r="N43" s="10">
        <f t="shared" si="0"/>
        <v>158658130.20999998</v>
      </c>
      <c r="O43" s="10">
        <v>31642520</v>
      </c>
      <c r="P43" s="10">
        <v>26735880</v>
      </c>
      <c r="Q43" s="10">
        <v>18926700</v>
      </c>
      <c r="R43" s="10">
        <v>14598540</v>
      </c>
      <c r="S43" s="10">
        <f t="shared" si="1"/>
        <v>250561770.20999998</v>
      </c>
      <c r="T43" s="26"/>
      <c r="U43" s="49"/>
      <c r="V43" s="1"/>
    </row>
    <row r="44" spans="2:21" ht="15">
      <c r="B44" s="23">
        <v>5332</v>
      </c>
      <c r="C44" s="10" t="s">
        <v>130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181400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181400</v>
      </c>
      <c r="O44" s="10">
        <v>0</v>
      </c>
      <c r="P44" s="10">
        <v>0</v>
      </c>
      <c r="Q44" s="10">
        <v>0</v>
      </c>
      <c r="R44" s="10">
        <v>0</v>
      </c>
      <c r="S44" s="10">
        <f t="shared" si="1"/>
        <v>181400</v>
      </c>
      <c r="T44" s="26"/>
      <c r="U44" s="49"/>
    </row>
    <row r="45" spans="2:22" ht="15">
      <c r="B45" s="23">
        <v>5336</v>
      </c>
      <c r="C45" s="10" t="s">
        <v>84</v>
      </c>
      <c r="D45" s="10">
        <v>0</v>
      </c>
      <c r="E45" s="10">
        <v>0</v>
      </c>
      <c r="F45" s="10">
        <v>2212400</v>
      </c>
      <c r="G45" s="10">
        <v>5167200</v>
      </c>
      <c r="H45" s="10">
        <v>7530400</v>
      </c>
      <c r="I45" s="10">
        <v>14428600</v>
      </c>
      <c r="J45" s="10">
        <v>4482790</v>
      </c>
      <c r="K45" s="10">
        <v>14245059</v>
      </c>
      <c r="L45" s="10">
        <v>3536800</v>
      </c>
      <c r="M45" s="10">
        <v>4556800</v>
      </c>
      <c r="N45" s="10">
        <f t="shared" si="0"/>
        <v>56160049</v>
      </c>
      <c r="O45" s="10">
        <v>4095700</v>
      </c>
      <c r="P45" s="10">
        <v>3755422</v>
      </c>
      <c r="Q45" s="10">
        <v>0</v>
      </c>
      <c r="R45" s="10">
        <v>6751500</v>
      </c>
      <c r="S45" s="10">
        <f t="shared" si="1"/>
        <v>70762671</v>
      </c>
      <c r="T45" s="26"/>
      <c r="U45" s="49"/>
      <c r="V45" s="1"/>
    </row>
    <row r="46" spans="2:22" ht="15">
      <c r="B46" s="23">
        <v>5339</v>
      </c>
      <c r="C46" s="47" t="s">
        <v>85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28656780.25</v>
      </c>
      <c r="M46" s="10">
        <v>-1148984</v>
      </c>
      <c r="N46" s="10">
        <f t="shared" si="0"/>
        <v>27507796.25</v>
      </c>
      <c r="O46" s="10">
        <v>0</v>
      </c>
      <c r="P46" s="10">
        <v>87036117</v>
      </c>
      <c r="Q46" s="10">
        <v>0</v>
      </c>
      <c r="R46" s="10">
        <v>0</v>
      </c>
      <c r="S46" s="10">
        <f t="shared" si="1"/>
        <v>114543913.25</v>
      </c>
      <c r="T46" s="26"/>
      <c r="U46" s="49"/>
      <c r="V46" s="1"/>
    </row>
    <row r="47" spans="2:21" ht="15">
      <c r="B47" s="21">
        <v>5424</v>
      </c>
      <c r="C47" t="s">
        <v>120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1048</v>
      </c>
      <c r="J47" s="10">
        <v>0</v>
      </c>
      <c r="K47" s="10">
        <v>1037</v>
      </c>
      <c r="L47" s="10">
        <v>0</v>
      </c>
      <c r="M47" s="10">
        <v>-1037</v>
      </c>
      <c r="N47" s="10">
        <f t="shared" si="0"/>
        <v>1048</v>
      </c>
      <c r="O47" s="10">
        <v>0</v>
      </c>
      <c r="P47" s="10">
        <v>0</v>
      </c>
      <c r="Q47" s="10">
        <v>0</v>
      </c>
      <c r="R47" s="10">
        <v>0</v>
      </c>
      <c r="S47" s="10">
        <f t="shared" si="1"/>
        <v>1048</v>
      </c>
      <c r="T47" s="26"/>
      <c r="U47" s="49"/>
    </row>
    <row r="48" spans="2:21" ht="15" customHeight="1">
      <c r="B48" s="23">
        <v>5492</v>
      </c>
      <c r="C48" s="10" t="s">
        <v>34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v>0</v>
      </c>
      <c r="Q48" s="10">
        <v>0</v>
      </c>
      <c r="R48" s="10">
        <v>0</v>
      </c>
      <c r="S48" s="10">
        <f t="shared" si="1"/>
        <v>0</v>
      </c>
      <c r="U48" s="49"/>
    </row>
    <row r="49" spans="2:21" ht="15" customHeight="1">
      <c r="B49" s="23">
        <v>5493</v>
      </c>
      <c r="C49" s="2" t="s">
        <v>35</v>
      </c>
      <c r="D49" s="10">
        <v>0</v>
      </c>
      <c r="E49" s="10">
        <v>0</v>
      </c>
      <c r="F49" s="10">
        <v>0</v>
      </c>
      <c r="G49" s="10">
        <v>0</v>
      </c>
      <c r="H49" s="10">
        <v>5000</v>
      </c>
      <c r="I49" s="10">
        <v>10000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15000</v>
      </c>
      <c r="O49" s="10">
        <v>5000</v>
      </c>
      <c r="P49" s="10">
        <v>0</v>
      </c>
      <c r="Q49" s="10">
        <v>0</v>
      </c>
      <c r="R49" s="10">
        <v>-5000</v>
      </c>
      <c r="S49" s="10">
        <f t="shared" si="1"/>
        <v>15000</v>
      </c>
      <c r="U49" s="49"/>
    </row>
    <row r="50" spans="2:21" ht="15">
      <c r="B50" s="24">
        <v>5520</v>
      </c>
      <c r="C50" s="4" t="s">
        <v>10</v>
      </c>
      <c r="D50" s="10">
        <v>0</v>
      </c>
      <c r="E50" s="10">
        <v>13000000</v>
      </c>
      <c r="F50" s="10">
        <v>6000000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19000000</v>
      </c>
      <c r="O50" s="10">
        <v>0</v>
      </c>
      <c r="P50" s="10">
        <v>0</v>
      </c>
      <c r="Q50" s="10">
        <v>0</v>
      </c>
      <c r="R50" s="10">
        <v>0</v>
      </c>
      <c r="S50" s="10">
        <f t="shared" si="1"/>
        <v>19000000</v>
      </c>
      <c r="U50" s="49"/>
    </row>
    <row r="51" spans="2:21" ht="15">
      <c r="B51" s="2">
        <v>5531</v>
      </c>
      <c r="C51" s="2" t="s">
        <v>21</v>
      </c>
      <c r="D51" s="10">
        <v>0</v>
      </c>
      <c r="E51" s="10">
        <v>24999999.93</v>
      </c>
      <c r="F51" s="10">
        <v>0</v>
      </c>
      <c r="G51" s="10">
        <v>0</v>
      </c>
      <c r="H51" s="10">
        <v>448198.69999999925</v>
      </c>
      <c r="I51" s="10">
        <v>0</v>
      </c>
      <c r="J51" s="10">
        <v>0</v>
      </c>
      <c r="K51" s="10">
        <v>0</v>
      </c>
      <c r="L51" s="10">
        <v>496400</v>
      </c>
      <c r="M51" s="10">
        <v>0</v>
      </c>
      <c r="N51" s="10">
        <f t="shared" si="0"/>
        <v>25944598.629999999</v>
      </c>
      <c r="O51" s="10">
        <v>0</v>
      </c>
      <c r="P51" s="10">
        <v>0</v>
      </c>
      <c r="Q51" s="10">
        <v>0</v>
      </c>
      <c r="R51" s="10">
        <v>0</v>
      </c>
      <c r="S51" s="10">
        <f t="shared" si="1"/>
        <v>25944598.629999999</v>
      </c>
      <c r="U51" s="49"/>
    </row>
    <row r="52" spans="2:21" ht="15">
      <c r="B52" s="2">
        <v>5811</v>
      </c>
      <c r="C52" s="2" t="s">
        <v>121</v>
      </c>
      <c r="D52" s="10">
        <v>0</v>
      </c>
      <c r="E52" s="10">
        <v>0</v>
      </c>
      <c r="F52" s="10">
        <v>0</v>
      </c>
      <c r="G52" s="10">
        <v>12728266.189999999</v>
      </c>
      <c r="H52" s="10">
        <v>0</v>
      </c>
      <c r="I52" s="10">
        <v>176709932.93000001</v>
      </c>
      <c r="J52" s="10">
        <v>325493298.27999997</v>
      </c>
      <c r="K52" s="10">
        <v>306345582.57999998</v>
      </c>
      <c r="L52" s="10">
        <v>396946978.69000006</v>
      </c>
      <c r="M52" s="10">
        <v>608250834.04999995</v>
      </c>
      <c r="N52" s="10">
        <f t="shared" si="0"/>
        <v>1826474892.72</v>
      </c>
      <c r="O52" s="10">
        <v>1010276741.98</v>
      </c>
      <c r="P52" s="10">
        <v>586321390.23000002</v>
      </c>
      <c r="Q52" s="10">
        <v>673735744.82000005</v>
      </c>
      <c r="R52" s="10">
        <v>484321043.57999998</v>
      </c>
      <c r="S52" s="10">
        <f t="shared" si="1"/>
        <v>4581129813.3299999</v>
      </c>
      <c r="U52" s="49"/>
    </row>
    <row r="53" spans="2:21" ht="15">
      <c r="B53" s="2">
        <v>5901</v>
      </c>
      <c r="C53" s="2" t="s">
        <v>38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  <c r="O53" s="10">
        <v>0</v>
      </c>
      <c r="P53" s="10">
        <v>0</v>
      </c>
      <c r="Q53" s="10">
        <v>0</v>
      </c>
      <c r="R53" s="10">
        <v>0</v>
      </c>
      <c r="S53" s="10">
        <f t="shared" si="1"/>
        <v>0</v>
      </c>
      <c r="U53" s="49"/>
    </row>
    <row r="54" spans="2:21" ht="15">
      <c r="B54" s="2">
        <v>6121</v>
      </c>
      <c r="C54" s="2" t="s">
        <v>89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10285</v>
      </c>
      <c r="M54" s="10">
        <v>1557780.62</v>
      </c>
      <c r="N54" s="10">
        <f t="shared" si="0"/>
        <v>1568065.62</v>
      </c>
      <c r="O54" s="10">
        <v>4137002.73</v>
      </c>
      <c r="P54" s="10">
        <v>0</v>
      </c>
      <c r="Q54" s="10">
        <v>0</v>
      </c>
      <c r="R54" s="10">
        <v>0</v>
      </c>
      <c r="S54" s="10">
        <f>N54+O54+P54+Q54+R54</f>
        <v>5705068.3499999996</v>
      </c>
      <c r="U54" s="49"/>
    </row>
    <row r="55" spans="2:21" ht="15">
      <c r="B55" s="4">
        <v>6122</v>
      </c>
      <c r="C55" s="4" t="s">
        <v>90</v>
      </c>
      <c r="D55" s="10">
        <v>0</v>
      </c>
      <c r="E55" s="10">
        <v>0</v>
      </c>
      <c r="F55" s="10">
        <v>551315.10</v>
      </c>
      <c r="G55" s="10">
        <v>313707.40000000002</v>
      </c>
      <c r="H55" s="10">
        <v>206910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1071932.50</v>
      </c>
      <c r="O55" s="10">
        <v>0</v>
      </c>
      <c r="P55" s="10">
        <v>0</v>
      </c>
      <c r="Q55" s="10">
        <v>0</v>
      </c>
      <c r="R55" s="10">
        <v>0</v>
      </c>
      <c r="S55" s="10">
        <f t="shared" si="1"/>
        <v>1071932.50</v>
      </c>
      <c r="U55" s="49"/>
    </row>
    <row r="56" spans="2:21" ht="15.75" thickBot="1">
      <c r="B56" s="13">
        <v>6351</v>
      </c>
      <c r="C56" s="13" t="s">
        <v>131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173800</v>
      </c>
      <c r="L56" s="14">
        <v>0</v>
      </c>
      <c r="M56" s="14">
        <v>0</v>
      </c>
      <c r="N56" s="14">
        <f t="shared" si="0"/>
        <v>173800</v>
      </c>
      <c r="O56" s="12">
        <v>0</v>
      </c>
      <c r="P56" s="12">
        <v>0</v>
      </c>
      <c r="Q56" s="12">
        <v>0</v>
      </c>
      <c r="R56" s="12">
        <v>0</v>
      </c>
      <c r="S56" s="10">
        <f>N56+O56+P56+Q56+R56</f>
        <v>173800</v>
      </c>
      <c r="U56" s="49"/>
    </row>
    <row r="57" spans="2:19" ht="15.75" thickBot="1">
      <c r="B57" s="75" t="s">
        <v>43</v>
      </c>
      <c r="C57" s="75"/>
      <c r="D57" s="15">
        <f t="shared" si="2" ref="D57:O57">SUM(D4:D56)</f>
        <v>104487</v>
      </c>
      <c r="E57" s="15">
        <f t="shared" si="2"/>
        <v>73521513.840000004</v>
      </c>
      <c r="F57" s="15">
        <f t="shared" si="2"/>
        <v>75303167.269999981</v>
      </c>
      <c r="G57" s="15">
        <f t="shared" si="2"/>
        <v>287988688.98999995</v>
      </c>
      <c r="H57" s="15">
        <f t="shared" si="2"/>
        <v>400085654.86999995</v>
      </c>
      <c r="I57" s="15">
        <f t="shared" si="2"/>
        <v>720067848.44000006</v>
      </c>
      <c r="J57" s="15">
        <f t="shared" si="2"/>
        <v>480710130.19999999</v>
      </c>
      <c r="K57" s="15">
        <f t="shared" si="2"/>
        <v>381189141.96999997</v>
      </c>
      <c r="L57" s="15">
        <f t="shared" si="2"/>
        <v>472724938.85000002</v>
      </c>
      <c r="M57" s="15">
        <f t="shared" si="2"/>
        <v>687114801.53999996</v>
      </c>
      <c r="N57" s="15">
        <f t="shared" si="2"/>
        <v>3578810372.9700003</v>
      </c>
      <c r="O57" s="15">
        <f t="shared" si="2"/>
        <v>1187148030.0699999</v>
      </c>
      <c r="P57" s="15">
        <f>SUM(P4:P56)</f>
        <v>761436769.77999997</v>
      </c>
      <c r="Q57" s="15">
        <f>SUM(Q4:Q56)</f>
        <v>612859156.22000003</v>
      </c>
      <c r="R57" s="15">
        <f t="shared" si="3" ref="R57:S57">SUM(R4:R56)</f>
        <v>525222951.75</v>
      </c>
      <c r="S57" s="15">
        <f t="shared" si="3"/>
        <v>6665477280.7900009</v>
      </c>
    </row>
    <row r="59" spans="9:15" ht="15">
      <c r="I59" s="1"/>
      <c r="O59" s="1"/>
    </row>
  </sheetData>
  <mergeCells count="2">
    <mergeCell ref="B57:C57"/>
    <mergeCell ref="B2:S2"/>
  </mergeCells>
  <conditionalFormatting sqref="B4:B56 W4:W33">
    <cfRule type="duplicateValues" priority="1" dxfId="0">
      <formula>AND(COUNTIF($B$4:$B$56,B4)+COUNTIF($W$4:$W$33,B4)&gt;1,NOT(ISBLANK(B4)))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duben 2023.xlsx</vt:lpwstr>
  </property>
</Properties>
</file>