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1555" windowHeight="8055" firstSheet="2" activeTab="4"/>
  </bookViews>
  <sheets>
    <sheet name="Hospodaření ÚSC" sheetId="1" r:id="rId2"/>
    <sheet name="Odvětvové výdaje" sheetId="4" r:id="rId3"/>
    <sheet name="Dluh a stav na BÚ" sheetId="5" r:id="rId4"/>
    <sheet name="Transfery" sheetId="6" r:id="rId5"/>
    <sheet name="Ukrajina" sheetId="7" r:id="rId6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<sst xmlns="http://schemas.openxmlformats.org/spreadsheetml/2006/main" count="283" uniqueCount="147">
  <si>
    <t>Daňové příjmy</t>
  </si>
  <si>
    <t>Kapitálové příjmy</t>
  </si>
  <si>
    <t>Transfery</t>
  </si>
  <si>
    <t>Běžné výdaje</t>
  </si>
  <si>
    <t>Kapitálové výdaje</t>
  </si>
  <si>
    <t>Příjmy celkem</t>
  </si>
  <si>
    <t>Výdaje celkem</t>
  </si>
  <si>
    <t>Saldo</t>
  </si>
  <si>
    <t>Nedaňové příjmy</t>
  </si>
  <si>
    <t>Doprava</t>
  </si>
  <si>
    <t>Vodní hospodářství</t>
  </si>
  <si>
    <t>Vzdělávání a školské služby</t>
  </si>
  <si>
    <t>Sport a zájmová činnost</t>
  </si>
  <si>
    <t>Zdravotnictví</t>
  </si>
  <si>
    <t>Ochrana životního prostředí</t>
  </si>
  <si>
    <t>31, 32</t>
  </si>
  <si>
    <t>název</t>
  </si>
  <si>
    <t>v mil. Kč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</si>
  <si>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</si>
  <si>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</si>
  <si>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</si>
  <si>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</si>
  <si>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</si>
  <si>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</si>
  <si>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</si>
  <si>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</si>
  <si>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</si>
  <si>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Výše splátek půjčených peněžních prostředků a vydaných dluhopisů</t>
  </si>
  <si>
    <t>Přímé náklady na vzdělávání</t>
  </si>
  <si>
    <t>Dotace pro soukromé školy</t>
  </si>
  <si>
    <t>Hospodaření ÚSC</t>
  </si>
  <si>
    <t>Hospodaření obcí</t>
  </si>
  <si>
    <t>Hospodaření krajů</t>
  </si>
  <si>
    <t xml:space="preserve">  Neinvestiční transfery</t>
  </si>
  <si>
    <t xml:space="preserve">  Investiční transfery</t>
  </si>
  <si>
    <t xml:space="preserve">  Daně z příjmů fyzických osob</t>
  </si>
  <si>
    <t xml:space="preserve">  Daně z příjmů právnických osob</t>
  </si>
  <si>
    <t xml:space="preserve">  Daň z přidané hodnoty</t>
  </si>
  <si>
    <t xml:space="preserve">  Ostatní daňové příjmy</t>
  </si>
  <si>
    <r>
      <t>Provozní saldo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</si>
  <si>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 xml:space="preserve">1/ </t>
    </r>
    <r>
      <rPr>
        <sz val="10"/>
        <color theme="1"/>
        <rFont val="Calibri"/>
        <family val="2"/>
        <charset val="238"/>
        <scheme val="minor"/>
      </rPr>
      <t>Provozní saldo vyjadřuje volné peněžní prostředky, které z běžných příjmů mohou být využity na investice, případně splácení dluhů atd. Provozní saldo = (daňové příjmy + nedaňové příjmy + neinvestiční transfery) - běžné výdaje.</t>
    </r>
  </si>
  <si>
    <r>
      <t>Očištěné provozní saldo o výši splátek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</si>
  <si>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Vlastní příjmy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</si>
  <si>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Očištěné kapitálové výdaje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</si>
  <si>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>Vlastní příjmy se skládají z daňových, nedaňových a kapitálových příjmů.</t>
    </r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</si>
  <si>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Kapitálové výdaje očištěné o přijaté investiční transfery v daném roce. Tyto výdaje mohou být financovány z vlastních zdrojů nebo cizích zdrojů (např. přijatý úvěr).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</si>
  <si>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Očištěné provozní saldo představuje provozní saldo očištěné o výši splátek půjčených peněžních prostředků a vydaných dluhopisů.</t>
    </r>
  </si>
  <si>
    <r>
      <t xml:space="preserve">2/ </t>
    </r>
    <r>
      <rPr>
        <sz val="10"/>
        <color theme="1"/>
        <rFont val="Calibri"/>
        <family val="2"/>
        <charset val="238"/>
        <scheme val="minor"/>
      </rPr>
      <t>Očištěné provozní saldo představuje provozní saldo očištěné o výši splátek půjčených peněžních prostředků a vydaných dluhopisů.</t>
    </r>
  </si>
  <si>
    <t>oddíl</t>
  </si>
  <si>
    <t>Stav na BÚ a dluh krajů</t>
  </si>
  <si>
    <t>Stav na BÚ a dluh obcí</t>
  </si>
  <si>
    <r>
      <rPr>
        <b/>
        <sz val="10"/>
        <color theme="1"/>
        <rFont val="Calibri"/>
        <family val="2"/>
        <charset val="238"/>
        <scheme val="minor"/>
      </rPr>
      <t>1/</t>
    </r>
    <r>
      <rPr>
        <sz val="10"/>
        <color theme="1"/>
        <rFont val="Calibri"/>
        <family val="2"/>
        <charset val="238"/>
        <scheme val="minor"/>
      </rPr>
      <t xml:space="preserve"> Zahrnuje termínované vklady, bankovní účty a pokladnu. Od roku 2021 se do výpočtů stavů BÚ nezapočítává účet 245 (Jiné běžné účty) - stavy na BÚ jsou o tuto změnu v tabulce upraveny od roku 2013. 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</si>
  <si>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Zahrnuje přijaté úvěry a zápůjčky, přijaté návratné finanční výpomoci, vydané dluhopisy, eskontované směnky, směnky k úhradě, závazky z ručení a ostatní dlouhodobé závazky. </t>
    </r>
  </si>
  <si>
    <r>
      <t>Stav na bankovních účtech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</si>
  <si>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r>
      <t>Dluh (vč. PO)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</si>
  <si>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Nejvýznamnější výdaje krajů na Ukrajinu</t>
  </si>
  <si>
    <t>Nejvýznamnější výdaje obcí na Ukrajinu</t>
  </si>
  <si>
    <t>Národní plán obnovy</t>
  </si>
  <si>
    <t>2022</t>
  </si>
  <si>
    <t>OP Jan Amos Komenský</t>
  </si>
  <si>
    <t>Kompenzační příspěvek pro kraje - ubytování osob z Ukrajiny</t>
  </si>
  <si>
    <t>2023-2022</t>
  </si>
  <si>
    <t>2023/2022</t>
  </si>
  <si>
    <t>2023-2021</t>
  </si>
  <si>
    <t>2023/2021</t>
  </si>
  <si>
    <t>2023-2020</t>
  </si>
  <si>
    <t>2023/2020</t>
  </si>
  <si>
    <t>Účelové dotace na výdaje spojené s volbou prezidenta ČR</t>
  </si>
  <si>
    <t>v Kč</t>
  </si>
  <si>
    <t>Příspěvek na výkon sociální práce (s výjimkou sociálně-právní ochrany dětí)</t>
  </si>
  <si>
    <t>Pořízení a technická obnova investičního majetku ve správě ústavů sociální péče</t>
  </si>
  <si>
    <t>Financování dopravní infrastruktury</t>
  </si>
  <si>
    <t>33</t>
  </si>
  <si>
    <t>Kultura, církve a sdělovací prostředky</t>
  </si>
  <si>
    <t>37</t>
  </si>
  <si>
    <t>43</t>
  </si>
  <si>
    <t>Sociální služby a společné činnosti v sociálním zabezpečení a politice zaměstnanosti</t>
  </si>
  <si>
    <t>36</t>
  </si>
  <si>
    <t>Bydlení, komunální služby a územní rozvoj</t>
  </si>
  <si>
    <t>61</t>
  </si>
  <si>
    <t>Státní moc, státní správa, územní samospráva a politické strany</t>
  </si>
  <si>
    <t>62</t>
  </si>
  <si>
    <t>Jiné veřejné služby a činnosti</t>
  </si>
  <si>
    <t>35</t>
  </si>
  <si>
    <t>22</t>
  </si>
  <si>
    <t>Národní plán obnovy - digitální učební pomůcky</t>
  </si>
  <si>
    <t>Bezpečnost a veřejný pořádek</t>
  </si>
  <si>
    <t>Transfery na výkon činnosti obce s rozšířenou působností v oblasti sociálně-právní ochrany dětí</t>
  </si>
  <si>
    <t xml:space="preserve">Podpora rozvoje regionů 2019+ </t>
  </si>
  <si>
    <t xml:space="preserve">Národní program Životní prostředí </t>
  </si>
  <si>
    <t>Odvětvové výdaje krajů srpen 2023</t>
  </si>
  <si>
    <t xml:space="preserve">Odvětvové výdaje obcí srpen 2023 </t>
  </si>
  <si>
    <t>srpen 2013</t>
  </si>
  <si>
    <t>srpen 2014</t>
  </si>
  <si>
    <t>srpen 2015</t>
  </si>
  <si>
    <t>srpen 2016</t>
  </si>
  <si>
    <t>srpen 2017</t>
  </si>
  <si>
    <t>srpen 2018</t>
  </si>
  <si>
    <t>srpen 2019</t>
  </si>
  <si>
    <t>srpen 2020</t>
  </si>
  <si>
    <t>srpen 2021</t>
  </si>
  <si>
    <t>srpen 2022</t>
  </si>
  <si>
    <t>srpen 2023</t>
  </si>
  <si>
    <t>červen 2023</t>
  </si>
  <si>
    <t>Neinvestiční tranfery přijaté kraji v srpnu 2023</t>
  </si>
  <si>
    <t>Neinvestiční tranfery přijaté obcemi v srpnu 2023</t>
  </si>
  <si>
    <t>Investiční tranfery přijaté obcemi v srpnu 2023</t>
  </si>
  <si>
    <t>Investiční tranfery přijaté kraji v srpnu 2023</t>
  </si>
  <si>
    <t>Program státní podpory profesionálních divadel a stálých profesionálních symfonických orchestrů a pěveckých sborů</t>
  </si>
  <si>
    <t>Národní plán obnovy - podpora škol s nadprůměrným zastoupením sociálně znevýhodněných žáků</t>
  </si>
  <si>
    <t>Neinvestiční nedávkové transfery podle zákona č. 108/2006 Sb., o sociálních službách</t>
  </si>
  <si>
    <t xml:space="preserve">OP Výzkum, vývoj a vzdělávání </t>
  </si>
  <si>
    <t xml:space="preserve">OP Zaměstnanost plus 2021 - 2027 </t>
  </si>
  <si>
    <t>Příspěvek na ztrátu dopravce z provozu veřejné osobní drážní dopravy</t>
  </si>
  <si>
    <t>Transfery územním samosprávným celkům</t>
  </si>
  <si>
    <t xml:space="preserve">OP Životní prostředí 2014 - 2020 - EU </t>
  </si>
  <si>
    <t xml:space="preserve">IROP - Integrovaný regionální OP - SR </t>
  </si>
  <si>
    <t xml:space="preserve">OP Podnikání a inovace pro konkurenceschopnosti </t>
  </si>
  <si>
    <t xml:space="preserve">OP Životní prostředí 2021-2027 - EU </t>
  </si>
  <si>
    <t>IROP - Integrovaný regionální OP - EU</t>
  </si>
  <si>
    <t>OP Praha - pól růstu ČR - EU</t>
  </si>
  <si>
    <t>Národní plán obnovy (SFŽP)</t>
  </si>
  <si>
    <t>Národní plán obnovy (MPO)</t>
  </si>
  <si>
    <t>Podpora výstavby a technického zhodnocení kanalizací pro veřejnou potřebu</t>
  </si>
  <si>
    <t>OP Životní  program 2021-2027 - EU</t>
  </si>
  <si>
    <t>OP Životní prostředí 2014 - 2020 - EU</t>
  </si>
  <si>
    <t xml:space="preserve">IROP - Integrovaný regionální OP - EU </t>
  </si>
  <si>
    <t>Výdaje na náhrady za nezpůsobenou újmu</t>
  </si>
  <si>
    <t>Neinvestiční příspěvky zřízeným příspěvkovým organizacím</t>
  </si>
  <si>
    <t>Peněžní dary do zahraničí</t>
  </si>
  <si>
    <t>Neinvestiční transfery zřízeným příspěvkovým organizacím</t>
  </si>
  <si>
    <t>Jiné investiční transfery zřízeným příspěvkovým organizacím</t>
  </si>
  <si>
    <t>Výdaje na věcné dary</t>
  </si>
  <si>
    <t>Nákup ostatních služeb</t>
  </si>
  <si>
    <t>Platy zam. v prac. poměru vyjma zam. na služeb. místech</t>
  </si>
  <si>
    <t>Opravy a udržování</t>
  </si>
  <si>
    <t>Stavby</t>
  </si>
  <si>
    <t>Studená voda včetně stočného a úplaty za odvod dešťových vod</t>
  </si>
  <si>
    <t>Ostatní osobní výdaje</t>
  </si>
  <si>
    <t>Povinné poj. na soc. zabezp. a přísp. na stát. pol. zaměstn.</t>
  </si>
  <si>
    <t>Teplo</t>
  </si>
  <si>
    <t>Neinv. transf. fundacím, ústavům a obecně prospěšným společ.</t>
  </si>
  <si>
    <t>Neinvestiční transfery spolkům</t>
  </si>
  <si>
    <t>Neinvestiční transfery církvím a náboženským společnostem</t>
  </si>
  <si>
    <t>Elektrická energie</t>
  </si>
  <si>
    <t>Neinvest. transfery nefinančním podnikatelům # práv. osobám</t>
  </si>
  <si>
    <t>Plyn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</si>
</sst>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00%"/>
    <numFmt numFmtId="166" formatCode="#,##0.00_ ;\-#,##0.00\ "/>
    <numFmt numFmtId="167" formatCode="#,##0.00;\-\ #,##0.0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2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8">
    <fill>
      <patternFill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0010261536"/>
        <bgColor indexed="64"/>
      </patternFill>
    </fill>
  </fills>
  <borders count="7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thin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/>
      <bottom style="dash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/>
      <bottom/>
    </border>
    <border>
      <left style="dashed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/>
    </border>
    <border>
      <left/>
      <right style="thin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/>
    </border>
    <border>
      <left/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</borders>
  <cellStyleXfs count="10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2" borderId="1" applyNumberFormat="0" applyProtection="0">
      <alignment horizontal="left" vertical="center" indent="1"/>
    </xf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1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1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3" borderId="0" applyNumberFormat="0" applyBorder="0" applyAlignment="0" applyProtection="0"/>
    <xf numFmtId="0" fontId="11" fillId="8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5" fillId="3" borderId="1" applyNumberFormat="0" applyProtection="0">
      <alignment vertical="center"/>
    </xf>
    <xf numFmtId="0" fontId="3" fillId="0" borderId="0">
      <alignment/>
      <protection/>
    </xf>
    <xf numFmtId="0" fontId="5" fillId="3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0" fontId="3" fillId="22" borderId="1" applyNumberFormat="0" applyProtection="0">
      <alignment horizontal="right" vertical="center"/>
    </xf>
    <xf numFmtId="0" fontId="3" fillId="23" borderId="1" applyNumberFormat="0" applyProtection="0">
      <alignment horizontal="right" vertical="center"/>
    </xf>
    <xf numFmtId="0" fontId="3" fillId="24" borderId="3" applyNumberFormat="0" applyProtection="0">
      <alignment horizontal="right" vertical="center"/>
    </xf>
    <xf numFmtId="0" fontId="3" fillId="25" borderId="1" applyNumberFormat="0" applyProtection="0">
      <alignment horizontal="right" vertical="center"/>
    </xf>
    <xf numFmtId="0" fontId="3" fillId="26" borderId="1" applyNumberFormat="0" applyProtection="0">
      <alignment horizontal="right" vertical="center"/>
    </xf>
    <xf numFmtId="0" fontId="3" fillId="27" borderId="1" applyNumberFormat="0" applyProtection="0">
      <alignment horizontal="right" vertical="center"/>
    </xf>
    <xf numFmtId="0" fontId="3" fillId="28" borderId="1" applyNumberFormat="0" applyProtection="0">
      <alignment horizontal="right" vertical="center"/>
    </xf>
    <xf numFmtId="0" fontId="3" fillId="29" borderId="1" applyNumberFormat="0" applyProtection="0">
      <alignment horizontal="right" vertical="center"/>
    </xf>
    <xf numFmtId="0" fontId="3" fillId="30" borderId="1" applyNumberFormat="0" applyProtection="0">
      <alignment horizontal="right" vertical="center"/>
    </xf>
    <xf numFmtId="0" fontId="3" fillId="31" borderId="3" applyNumberFormat="0" applyProtection="0">
      <alignment horizontal="left" vertical="center" indent="1"/>
    </xf>
    <xf numFmtId="0" fontId="5" fillId="0" borderId="0">
      <alignment/>
      <protection/>
    </xf>
    <xf numFmtId="0" fontId="3" fillId="0" borderId="0">
      <alignment horizontal="left"/>
      <protection/>
    </xf>
    <xf numFmtId="0" fontId="10" fillId="32" borderId="0">
      <alignment/>
      <protection/>
    </xf>
    <xf numFmtId="0" fontId="1" fillId="33" borderId="3" applyNumberFormat="0" applyProtection="0">
      <alignment horizontal="left" vertical="center" indent="1"/>
    </xf>
    <xf numFmtId="0" fontId="1" fillId="33" borderId="3" applyNumberFormat="0" applyProtection="0">
      <alignment horizontal="left" vertical="center" indent="1"/>
    </xf>
    <xf numFmtId="0" fontId="3" fillId="34" borderId="1" applyNumberFormat="0" applyProtection="0">
      <alignment horizontal="right" vertical="center"/>
    </xf>
    <xf numFmtId="0" fontId="3" fillId="35" borderId="3" applyNumberFormat="0" applyProtection="0">
      <alignment horizontal="left" vertical="center" indent="1"/>
    </xf>
    <xf numFmtId="0" fontId="3" fillId="36" borderId="3" applyNumberFormat="0" applyProtection="0">
      <alignment horizontal="left" vertical="center" indent="1"/>
    </xf>
    <xf numFmtId="0" fontId="3" fillId="37" borderId="1" applyNumberFormat="0" applyProtection="0">
      <alignment horizontal="left" vertical="center" indent="1"/>
    </xf>
    <xf numFmtId="0" fontId="3" fillId="33" borderId="2" applyNumberFormat="0" applyProtection="0">
      <alignment horizontal="left" vertical="top" indent="1"/>
    </xf>
    <xf numFmtId="0" fontId="3" fillId="38" borderId="1" applyNumberFormat="0" applyProtection="0">
      <alignment horizontal="left" vertical="center" indent="1"/>
    </xf>
    <xf numFmtId="0" fontId="3" fillId="36" borderId="2" applyNumberFormat="0" applyProtection="0">
      <alignment horizontal="left" vertical="top" indent="1"/>
    </xf>
    <xf numFmtId="0" fontId="3" fillId="39" borderId="1" applyNumberFormat="0" applyProtection="0">
      <alignment horizontal="left" vertical="center" indent="1"/>
    </xf>
    <xf numFmtId="0" fontId="3" fillId="39" borderId="2" applyNumberFormat="0" applyProtection="0">
      <alignment horizontal="left" vertical="top" indent="1"/>
    </xf>
    <xf numFmtId="0" fontId="3" fillId="35" borderId="1" applyNumberFormat="0" applyProtection="0">
      <alignment horizontal="left" vertical="center" indent="1"/>
    </xf>
    <xf numFmtId="0" fontId="3" fillId="35" borderId="2" applyNumberFormat="0" applyProtection="0">
      <alignment horizontal="left" vertical="top" indent="1"/>
    </xf>
    <xf numFmtId="0" fontId="3" fillId="2" borderId="1" applyNumberFormat="0" applyProtection="0">
      <alignment horizontal="left" vertical="center" indent="1"/>
    </xf>
    <xf numFmtId="0" fontId="3" fillId="40" borderId="4" applyNumberFormat="0">
      <alignment/>
      <protection locked="0"/>
    </xf>
    <xf numFmtId="0" fontId="5" fillId="33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7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3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6" fillId="36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3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3" fillId="0" borderId="0">
      <alignment/>
      <protection/>
    </xf>
    <xf numFmtId="0" fontId="3" fillId="0" borderId="0">
      <alignment horizontal="left"/>
      <protection/>
    </xf>
    <xf numFmtId="0" fontId="3" fillId="33" borderId="2" applyNumberFormat="0" applyProtection="0">
      <alignment horizontal="left" vertical="top" indent="1"/>
    </xf>
    <xf numFmtId="0" fontId="3" fillId="36" borderId="2" applyNumberFormat="0" applyProtection="0">
      <alignment horizontal="left" vertical="top" indent="1"/>
    </xf>
    <xf numFmtId="0" fontId="3" fillId="39" borderId="2" applyNumberFormat="0" applyProtection="0">
      <alignment horizontal="left" vertical="top" indent="1"/>
    </xf>
    <xf numFmtId="0" fontId="3" fillId="35" borderId="2" applyNumberFormat="0" applyProtection="0">
      <alignment horizontal="left" vertical="top" indent="1"/>
    </xf>
    <xf numFmtId="0" fontId="3" fillId="40" borderId="4" applyNumberFormat="0">
      <alignment/>
      <protection locked="0"/>
    </xf>
    <xf numFmtId="0" fontId="3" fillId="0" borderId="0">
      <alignment/>
      <protection/>
    </xf>
    <xf numFmtId="0" fontId="3" fillId="0" borderId="0">
      <alignment/>
      <protection/>
    </xf>
    <xf numFmtId="9" fontId="0" fillId="0" borderId="0" applyFont="0" applyFill="0" applyBorder="0" applyAlignment="0" applyProtection="0"/>
    <xf numFmtId="0" fontId="3" fillId="0" borderId="0">
      <alignment/>
      <protection/>
    </xf>
    <xf numFmtId="0" fontId="3" fillId="0" borderId="0">
      <alignment/>
      <protection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/>
      <protection/>
    </xf>
  </cellStyleXfs>
  <cellXfs count="167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10" fontId="0" fillId="0" borderId="0" xfId="0" applyNumberFormat="1"/>
    <xf numFmtId="0" fontId="0" fillId="0" borderId="0" xfId="0" applyNumberFormat="1"/>
    <xf numFmtId="0" fontId="0" fillId="44" borderId="0" xfId="0" applyFill="1"/>
    <xf numFmtId="164" fontId="0" fillId="0" borderId="0" xfId="0" applyNumberFormat="1"/>
    <xf numFmtId="164" fontId="0" fillId="44" borderId="0" xfId="0" applyNumberFormat="1" applyFill="1"/>
    <xf numFmtId="10" fontId="0" fillId="0" borderId="0" xfId="97" applyNumberFormat="1" applyFont="1"/>
    <xf numFmtId="3" fontId="0" fillId="0" borderId="0" xfId="0" applyNumberFormat="1"/>
    <xf numFmtId="4" fontId="0" fillId="0" borderId="0" xfId="0" applyNumberFormat="1" applyFont="1"/>
    <xf numFmtId="165" fontId="0" fillId="0" borderId="0" xfId="97" applyNumberFormat="1" applyFont="1"/>
    <xf numFmtId="4" fontId="0" fillId="0" borderId="0" xfId="0" applyNumberFormat="1" applyBorder="1"/>
    <xf numFmtId="10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0" fontId="2" fillId="0" borderId="0" xfId="0" applyFont="1" applyAlignment="1">
      <alignment/>
    </xf>
    <xf numFmtId="0" fontId="17" fillId="0" borderId="0" xfId="0" applyFont="1" applyAlignment="1">
      <alignment/>
    </xf>
    <xf numFmtId="0" fontId="17" fillId="0" borderId="0" xfId="0" applyFont="1"/>
    <xf numFmtId="0" fontId="0" fillId="0" borderId="7" xfId="0" applyBorder="1"/>
    <xf numFmtId="0" fontId="2" fillId="0" borderId="8" xfId="0" applyFont="1" applyBorder="1"/>
    <xf numFmtId="0" fontId="2" fillId="4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" fontId="0" fillId="0" borderId="11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10" fontId="0" fillId="0" borderId="13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4" fontId="0" fillId="0" borderId="13" xfId="0" applyNumberFormat="1" applyFill="1" applyBorder="1" applyAlignment="1">
      <alignment horizontal="right" vertical="center"/>
    </xf>
    <xf numFmtId="4" fontId="2" fillId="0" borderId="13" xfId="0" applyNumberFormat="1" applyFont="1" applyBorder="1" applyAlignment="1">
      <alignment horizontal="right" vertical="center"/>
    </xf>
    <xf numFmtId="4" fontId="0" fillId="46" borderId="13" xfId="0" applyNumberFormat="1" applyFill="1" applyBorder="1" applyAlignment="1">
      <alignment horizontal="right" vertical="center"/>
    </xf>
    <xf numFmtId="4" fontId="2" fillId="0" borderId="15" xfId="0" applyNumberFormat="1" applyFon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0" fontId="2" fillId="45" borderId="9" xfId="0" applyFont="1" applyFill="1" applyBorder="1" applyAlignment="1">
      <alignment horizontal="center" vertical="center"/>
    </xf>
    <xf numFmtId="4" fontId="0" fillId="0" borderId="7" xfId="0" applyNumberFormat="1" applyBorder="1" applyAlignment="1">
      <alignment horizontal="left" vertical="center"/>
    </xf>
    <xf numFmtId="0" fontId="18" fillId="0" borderId="0" xfId="0" applyFont="1"/>
    <xf numFmtId="4" fontId="0" fillId="0" borderId="17" xfId="0" applyNumberFormat="1" applyBorder="1" applyAlignment="1">
      <alignment horizontal="right" vertical="center"/>
    </xf>
    <xf numFmtId="4" fontId="0" fillId="0" borderId="18" xfId="0" applyNumberFormat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9" fontId="2" fillId="45" borderId="20" xfId="0" applyNumberFormat="1" applyFont="1" applyFill="1" applyBorder="1" applyAlignment="1">
      <alignment horizontal="center"/>
    </xf>
    <xf numFmtId="49" fontId="2" fillId="45" borderId="21" xfId="0" applyNumberFormat="1" applyFont="1" applyFill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0" fontId="0" fillId="0" borderId="25" xfId="0" applyBorder="1" applyAlignment="1">
      <alignment horizontal="left"/>
    </xf>
    <xf numFmtId="0" fontId="0" fillId="0" borderId="26" xfId="0" applyBorder="1"/>
    <xf numFmtId="4" fontId="0" fillId="0" borderId="27" xfId="0" applyNumberFormat="1" applyBorder="1"/>
    <xf numFmtId="0" fontId="0" fillId="0" borderId="28" xfId="0" applyBorder="1" applyAlignment="1">
      <alignment horizontal="left"/>
    </xf>
    <xf numFmtId="0" fontId="0" fillId="0" borderId="29" xfId="0" applyBorder="1"/>
    <xf numFmtId="4" fontId="0" fillId="0" borderId="30" xfId="0" applyNumberFormat="1" applyBorder="1"/>
    <xf numFmtId="0" fontId="0" fillId="0" borderId="31" xfId="0" applyBorder="1" applyAlignment="1">
      <alignment horizontal="left"/>
    </xf>
    <xf numFmtId="0" fontId="0" fillId="0" borderId="32" xfId="0" applyBorder="1"/>
    <xf numFmtId="4" fontId="0" fillId="0" borderId="33" xfId="0" applyNumberFormat="1" applyBorder="1"/>
    <xf numFmtId="0" fontId="0" fillId="0" borderId="34" xfId="0" applyBorder="1" applyAlignment="1">
      <alignment horizontal="left"/>
    </xf>
    <xf numFmtId="0" fontId="0" fillId="0" borderId="35" xfId="0" applyBorder="1"/>
    <xf numFmtId="4" fontId="0" fillId="0" borderId="36" xfId="0" applyNumberFormat="1" applyBorder="1"/>
    <xf numFmtId="0" fontId="0" fillId="0" borderId="37" xfId="0" applyBorder="1" applyAlignment="1">
      <alignment horizontal="left"/>
    </xf>
    <xf numFmtId="0" fontId="0" fillId="0" borderId="38" xfId="0" applyBorder="1"/>
    <xf numFmtId="4" fontId="0" fillId="0" borderId="39" xfId="0" applyNumberFormat="1" applyBorder="1"/>
    <xf numFmtId="0" fontId="2" fillId="45" borderId="40" xfId="0" applyFont="1" applyFill="1" applyBorder="1" applyAlignment="1">
      <alignment horizontal="center"/>
    </xf>
    <xf numFmtId="4" fontId="2" fillId="45" borderId="41" xfId="0" applyNumberFormat="1" applyFont="1" applyFill="1" applyBorder="1" applyAlignment="1">
      <alignment horizontal="center" vertical="center"/>
    </xf>
    <xf numFmtId="4" fontId="2" fillId="45" borderId="41" xfId="0" applyNumberFormat="1" applyFont="1" applyFill="1" applyBorder="1" applyAlignment="1">
      <alignment horizontal="center"/>
    </xf>
    <xf numFmtId="0" fontId="0" fillId="0" borderId="8" xfId="0" applyBorder="1"/>
    <xf numFmtId="164" fontId="0" fillId="0" borderId="15" xfId="0" applyNumberFormat="1" applyBorder="1"/>
    <xf numFmtId="0" fontId="0" fillId="0" borderId="42" xfId="0" applyBorder="1"/>
    <xf numFmtId="164" fontId="0" fillId="0" borderId="43" xfId="0" applyNumberFormat="1" applyBorder="1"/>
    <xf numFmtId="0" fontId="2" fillId="0" borderId="42" xfId="0" applyFont="1" applyBorder="1"/>
    <xf numFmtId="0" fontId="0" fillId="0" borderId="31" xfId="0" applyBorder="1"/>
    <xf numFmtId="0" fontId="0" fillId="0" borderId="34" xfId="0" applyBorder="1"/>
    <xf numFmtId="49" fontId="2" fillId="45" borderId="41" xfId="0" applyNumberFormat="1" applyFont="1" applyFill="1" applyBorder="1" applyAlignment="1">
      <alignment horizontal="center"/>
    </xf>
    <xf numFmtId="0" fontId="0" fillId="0" borderId="44" xfId="0" applyBorder="1"/>
    <xf numFmtId="4" fontId="0" fillId="0" borderId="45" xfId="0" applyNumberFormat="1" applyBorder="1"/>
    <xf numFmtId="10" fontId="0" fillId="0" borderId="46" xfId="0" applyNumberFormat="1" applyBorder="1" applyAlignment="1">
      <alignment horizontal="right" vertical="center"/>
    </xf>
    <xf numFmtId="10" fontId="0" fillId="0" borderId="47" xfId="0" applyNumberFormat="1" applyBorder="1" applyAlignment="1">
      <alignment horizontal="right" vertical="center"/>
    </xf>
    <xf numFmtId="10" fontId="0" fillId="0" borderId="48" xfId="0" applyNumberFormat="1" applyBorder="1" applyAlignment="1">
      <alignment horizontal="right" vertical="center"/>
    </xf>
    <xf numFmtId="10" fontId="0" fillId="0" borderId="49" xfId="0" applyNumberFormat="1" applyBorder="1" applyAlignment="1">
      <alignment horizontal="right" vertical="center"/>
    </xf>
    <xf numFmtId="166" fontId="2" fillId="0" borderId="13" xfId="0" applyNumberFormat="1" applyFont="1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" fontId="0" fillId="0" borderId="47" xfId="0" applyNumberFormat="1" applyBorder="1" applyAlignment="1">
      <alignment horizontal="right" vertical="center"/>
    </xf>
    <xf numFmtId="4" fontId="0" fillId="0" borderId="48" xfId="0" applyNumberForma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0" fillId="0" borderId="48" xfId="0" applyNumberFormat="1" applyBorder="1"/>
    <xf numFmtId="4" fontId="0" fillId="0" borderId="50" xfId="0" applyNumberFormat="1" applyBorder="1"/>
    <xf numFmtId="4" fontId="0" fillId="0" borderId="49" xfId="0" applyNumberFormat="1" applyBorder="1"/>
    <xf numFmtId="4" fontId="0" fillId="0" borderId="16" xfId="0" applyNumberFormat="1" applyBorder="1"/>
    <xf numFmtId="0" fontId="2" fillId="0" borderId="51" xfId="0" applyFont="1" applyBorder="1" applyAlignment="1">
      <alignment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49" fontId="2" fillId="45" borderId="9" xfId="0" applyNumberFormat="1" applyFont="1" applyFill="1" applyBorder="1" applyAlignment="1">
      <alignment horizontal="center"/>
    </xf>
    <xf numFmtId="0" fontId="0" fillId="0" borderId="53" xfId="0" applyBorder="1"/>
    <xf numFmtId="4" fontId="0" fillId="0" borderId="45" xfId="0" applyNumberFormat="1" applyFill="1" applyBorder="1"/>
    <xf numFmtId="49" fontId="2" fillId="0" borderId="54" xfId="0" applyNumberFormat="1" applyFont="1" applyBorder="1" applyAlignment="1">
      <alignment horizontal="center" vertical="center"/>
    </xf>
    <xf numFmtId="49" fontId="2" fillId="45" borderId="52" xfId="0" applyNumberFormat="1" applyFont="1" applyFill="1" applyBorder="1" applyAlignment="1">
      <alignment horizontal="center"/>
    </xf>
    <xf numFmtId="4" fontId="0" fillId="0" borderId="11" xfId="0" applyNumberFormat="1" applyBorder="1" applyAlignment="1">
      <alignment vertical="center"/>
    </xf>
    <xf numFmtId="4" fontId="0" fillId="0" borderId="55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4" fontId="0" fillId="0" borderId="46" xfId="0" applyNumberFormat="1" applyBorder="1" applyAlignment="1">
      <alignment vertical="center"/>
    </xf>
    <xf numFmtId="10" fontId="0" fillId="0" borderId="46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10" fontId="0" fillId="0" borderId="13" xfId="0" applyNumberFormat="1" applyBorder="1" applyAlignment="1">
      <alignment vertical="center"/>
    </xf>
    <xf numFmtId="4" fontId="0" fillId="0" borderId="47" xfId="0" applyNumberFormat="1" applyBorder="1" applyAlignment="1">
      <alignment vertical="center"/>
    </xf>
    <xf numFmtId="10" fontId="0" fillId="0" borderId="47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0" fillId="0" borderId="56" xfId="0" applyNumberFormat="1" applyFill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2" fillId="0" borderId="56" xfId="0" applyNumberFormat="1" applyFont="1" applyFill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56" xfId="0" applyNumberFormat="1" applyFont="1" applyBorder="1" applyAlignment="1">
      <alignment vertical="center"/>
    </xf>
    <xf numFmtId="166" fontId="2" fillId="0" borderId="13" xfId="0" applyNumberFormat="1" applyFont="1" applyBorder="1" applyAlignment="1">
      <alignment vertical="center"/>
    </xf>
    <xf numFmtId="166" fontId="2" fillId="0" borderId="56" xfId="0" applyNumberFormat="1" applyFont="1" applyBorder="1" applyAlignment="1">
      <alignment vertical="center"/>
    </xf>
    <xf numFmtId="4" fontId="2" fillId="0" borderId="15" xfId="0" applyNumberFormat="1" applyFont="1" applyBorder="1" applyAlignment="1">
      <alignment vertical="center"/>
    </xf>
    <xf numFmtId="4" fontId="2" fillId="0" borderId="57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10" fontId="0" fillId="0" borderId="15" xfId="0" applyNumberFormat="1" applyBorder="1" applyAlignment="1">
      <alignment vertical="center"/>
    </xf>
    <xf numFmtId="4" fontId="0" fillId="0" borderId="48" xfId="0" applyNumberFormat="1" applyBorder="1" applyAlignment="1">
      <alignment vertical="center"/>
    </xf>
    <xf numFmtId="10" fontId="0" fillId="0" borderId="48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4" fontId="0" fillId="0" borderId="14" xfId="0" applyNumberFormat="1" applyBorder="1"/>
    <xf numFmtId="0" fontId="4" fillId="47" borderId="58" xfId="0" applyFont="1" applyFill="1" applyBorder="1" applyAlignment="1">
      <alignment horizontal="center"/>
    </xf>
    <xf numFmtId="4" fontId="0" fillId="0" borderId="59" xfId="0" applyNumberFormat="1" applyBorder="1" applyAlignment="1">
      <alignment horizontal="right" vertical="center"/>
    </xf>
    <xf numFmtId="4" fontId="0" fillId="0" borderId="60" xfId="0" applyNumberFormat="1" applyBorder="1" applyAlignment="1">
      <alignment horizontal="right" vertical="center"/>
    </xf>
    <xf numFmtId="4" fontId="0" fillId="0" borderId="60" xfId="0" applyNumberFormat="1" applyFill="1" applyBorder="1" applyAlignment="1">
      <alignment horizontal="right" vertical="center"/>
    </xf>
    <xf numFmtId="4" fontId="2" fillId="0" borderId="60" xfId="0" applyNumberFormat="1" applyFont="1" applyBorder="1" applyAlignment="1">
      <alignment horizontal="right" vertical="center"/>
    </xf>
    <xf numFmtId="4" fontId="0" fillId="46" borderId="60" xfId="0" applyNumberFormat="1" applyFill="1" applyBorder="1" applyAlignment="1">
      <alignment horizontal="right" vertical="center"/>
    </xf>
    <xf numFmtId="4" fontId="2" fillId="0" borderId="61" xfId="0" applyNumberFormat="1" applyFont="1" applyBorder="1" applyAlignment="1">
      <alignment horizontal="right" vertical="center"/>
    </xf>
    <xf numFmtId="4" fontId="2" fillId="0" borderId="62" xfId="0" applyNumberFormat="1" applyFont="1" applyBorder="1" applyAlignment="1">
      <alignment horizontal="right" vertical="center"/>
    </xf>
    <xf numFmtId="49" fontId="2" fillId="0" borderId="54" xfId="0" applyNumberFormat="1" applyFont="1" applyBorder="1" applyAlignment="1">
      <alignment horizontal="center" vertical="center" wrapText="1"/>
    </xf>
    <xf numFmtId="4" fontId="0" fillId="0" borderId="63" xfId="0" applyNumberFormat="1" applyBorder="1"/>
    <xf numFmtId="4" fontId="0" fillId="0" borderId="64" xfId="0" applyNumberFormat="1" applyBorder="1"/>
    <xf numFmtId="4" fontId="0" fillId="0" borderId="65" xfId="0" applyNumberFormat="1" applyBorder="1"/>
    <xf numFmtId="0" fontId="0" fillId="0" borderId="66" xfId="0" applyBorder="1"/>
    <xf numFmtId="4" fontId="0" fillId="0" borderId="7" xfId="0" applyNumberFormat="1" applyBorder="1"/>
    <xf numFmtId="4" fontId="0" fillId="0" borderId="8" xfId="0" applyNumberFormat="1" applyBorder="1"/>
    <xf numFmtId="167" fontId="2" fillId="0" borderId="60" xfId="0" applyNumberFormat="1" applyFont="1" applyBorder="1" applyAlignment="1">
      <alignment horizontal="right" vertical="center"/>
    </xf>
    <xf numFmtId="4" fontId="0" fillId="0" borderId="67" xfId="0" applyNumberFormat="1" applyBorder="1"/>
    <xf numFmtId="4" fontId="0" fillId="0" borderId="60" xfId="0" applyNumberFormat="1" applyBorder="1"/>
    <xf numFmtId="4" fontId="0" fillId="0" borderId="68" xfId="0" applyNumberFormat="1" applyBorder="1"/>
    <xf numFmtId="4" fontId="0" fillId="0" borderId="32" xfId="0" applyNumberFormat="1" applyBorder="1"/>
    <xf numFmtId="4" fontId="0" fillId="0" borderId="35" xfId="0" applyNumberFormat="1" applyBorder="1"/>
    <xf numFmtId="4" fontId="0" fillId="0" borderId="19" xfId="0" applyNumberFormat="1" applyBorder="1"/>
    <xf numFmtId="4" fontId="0" fillId="0" borderId="18" xfId="0" applyNumberFormat="1" applyBorder="1"/>
    <xf numFmtId="4" fontId="0" fillId="0" borderId="69" xfId="0" applyNumberFormat="1" applyBorder="1"/>
    <xf numFmtId="4" fontId="0" fillId="0" borderId="70" xfId="0" applyNumberFormat="1" applyBorder="1"/>
    <xf numFmtId="4" fontId="0" fillId="0" borderId="71" xfId="0" applyNumberFormat="1" applyBorder="1"/>
    <xf numFmtId="0" fontId="4" fillId="47" borderId="72" xfId="0" applyFont="1" applyFill="1" applyBorder="1" applyAlignment="1">
      <alignment horizontal="center"/>
    </xf>
    <xf numFmtId="0" fontId="4" fillId="47" borderId="73" xfId="0" applyFont="1" applyFill="1" applyBorder="1" applyAlignment="1">
      <alignment horizontal="center"/>
    </xf>
    <xf numFmtId="0" fontId="4" fillId="47" borderId="58" xfId="0" applyFont="1" applyFill="1" applyBorder="1" applyAlignment="1">
      <alignment horizontal="center"/>
    </xf>
  </cellXfs>
  <cellStyles count="89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SAPBEXstdItem" xfId="20"/>
    <cellStyle name="SAPBEXaggDataEmph" xfId="21"/>
    <cellStyle name="Normální 2" xfId="22"/>
    <cellStyle name="Accent1 - 20%" xfId="23"/>
    <cellStyle name="Accent1 - 40%" xfId="24"/>
    <cellStyle name="Accent1 - 60%" xfId="25"/>
    <cellStyle name="Accent2 - 20%" xfId="26"/>
    <cellStyle name="Accent2 - 40%" xfId="27"/>
    <cellStyle name="Accent2 - 60%" xfId="28"/>
    <cellStyle name="Accent3 - 20%" xfId="29"/>
    <cellStyle name="Accent3 - 40%" xfId="30"/>
    <cellStyle name="Accent3 - 60%" xfId="31"/>
    <cellStyle name="Accent4 - 20%" xfId="32"/>
    <cellStyle name="Accent4 - 40%" xfId="33"/>
    <cellStyle name="Accent4 - 60%" xfId="34"/>
    <cellStyle name="Accent5 - 20%" xfId="35"/>
    <cellStyle name="Accent5 - 40%" xfId="36"/>
    <cellStyle name="Accent5 - 60%" xfId="37"/>
    <cellStyle name="Accent6 - 20%" xfId="38"/>
    <cellStyle name="Accent6 - 40%" xfId="39"/>
    <cellStyle name="Accent6 - 60%" xfId="40"/>
    <cellStyle name="Emphasis 1" xfId="41"/>
    <cellStyle name="Emphasis 2" xfId="42"/>
    <cellStyle name="Emphasis 3" xfId="43"/>
    <cellStyle name="SAPBEXaggData" xfId="44"/>
    <cellStyle name="Normální 3" xfId="45"/>
    <cellStyle name="SAPBEXaggItem" xfId="46"/>
    <cellStyle name="SAPBEXaggItemX" xfId="47"/>
    <cellStyle name="SAPBEXexcBad7" xfId="48"/>
    <cellStyle name="SAPBEXexcBad8" xfId="49"/>
    <cellStyle name="SAPBEXexcBad9" xfId="50"/>
    <cellStyle name="SAPBEXexcCritical4" xfId="51"/>
    <cellStyle name="SAPBEXexcCritical5" xfId="52"/>
    <cellStyle name="SAPBEXexcCritical6" xfId="53"/>
    <cellStyle name="SAPBEXexcGood1" xfId="54"/>
    <cellStyle name="SAPBEXexcGood2" xfId="55"/>
    <cellStyle name="SAPBEXexcGood3" xfId="56"/>
    <cellStyle name="SAPBEXfilterDrill" xfId="57"/>
    <cellStyle name="SAPBEXFilterInfo1" xfId="58"/>
    <cellStyle name="SAPBEXFilterInfo2" xfId="59"/>
    <cellStyle name="SAPBEXFilterInfoHlavicka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chaText" xfId="74"/>
    <cellStyle name="SAPBEXinputData" xfId="75"/>
    <cellStyle name="SAPBEXItemHeader" xfId="76"/>
    <cellStyle name="SAPBEXresData" xfId="77"/>
    <cellStyle name="SAPBEXresDataEmph" xfId="78"/>
    <cellStyle name="SAPBEXresItem" xfId="79"/>
    <cellStyle name="SAPBEXresItemX" xfId="80"/>
    <cellStyle name="SAPBEXstdData" xfId="81"/>
    <cellStyle name="SAPBEXstdDataEmph" xfId="82"/>
    <cellStyle name="SAPBEXstdItemX" xfId="83"/>
    <cellStyle name="SAPBEXtitle" xfId="84"/>
    <cellStyle name="SAPBEXunassignedItem" xfId="85"/>
    <cellStyle name="SAPBEXundefined" xfId="86"/>
    <cellStyle name="Sheet Title" xfId="87"/>
    <cellStyle name="Normální 4" xfId="88"/>
    <cellStyle name="SAPBEXFilterInfo2 2" xfId="89"/>
    <cellStyle name="SAPBEXHLevel0X 2" xfId="90"/>
    <cellStyle name="SAPBEXHLevel1X 2" xfId="91"/>
    <cellStyle name="SAPBEXHLevel2X 2" xfId="92"/>
    <cellStyle name="SAPBEXHLevel3X 2" xfId="93"/>
    <cellStyle name="SAPBEXinputData 2" xfId="94"/>
    <cellStyle name="Normální 5" xfId="95"/>
    <cellStyle name="Normální 6" xfId="96"/>
    <cellStyle name="Procenta" xfId="97"/>
    <cellStyle name="Normální 7" xfId="98"/>
    <cellStyle name="Normální 8" xfId="99"/>
    <cellStyle name="Procenta 2" xfId="100"/>
    <cellStyle name="Procenta 3" xfId="101"/>
    <cellStyle name="Normální 9" xfId="10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8"/>
  <sheetViews>
    <sheetView zoomScale="60" zoomScaleNormal="60" workbookViewId="0" topLeftCell="A1">
      <selection pane="topLeft" activeCell="T54" sqref="T54"/>
    </sheetView>
  </sheetViews>
  <sheetFormatPr defaultRowHeight="15"/>
  <cols>
    <col min="1" max="1" width="2" customWidth="1"/>
    <col min="2" max="2" width="62" customWidth="1"/>
    <col min="3" max="3" width="12.7142857142857" customWidth="1"/>
    <col min="4" max="4" width="13" customWidth="1"/>
    <col min="5" max="6" width="12.8571428571429" customWidth="1"/>
    <col min="7" max="8" width="13" customWidth="1"/>
    <col min="9" max="9" width="12.4285714285714" customWidth="1"/>
    <col min="10" max="10" width="13.2857142857143" customWidth="1"/>
    <col min="11" max="11" width="13.1428571428571" customWidth="1"/>
    <col min="12" max="13" width="12.5714285714286" customWidth="1"/>
    <col min="14" max="14" width="12" customWidth="1"/>
    <col min="15" max="15" width="11.4285714285714" customWidth="1"/>
    <col min="16" max="16" width="12.1428571428571" customWidth="1"/>
    <col min="17" max="18" width="12" customWidth="1"/>
    <col min="19" max="19" width="11.1428571428571" customWidth="1"/>
    <col min="21" max="21" width="9.71428571428571" bestFit="1" customWidth="1"/>
  </cols>
  <sheetData>
    <row r="1" ht="8.25" customHeight="1" thickBot="1">
      <c r="J1" s="4"/>
    </row>
    <row r="2" spans="2:19" ht="16.5" thickBot="1">
      <c r="B2" s="164" t="s">
        <v>30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6"/>
    </row>
    <row r="3" spans="2:19" ht="15.75" thickBot="1">
      <c r="B3" s="22" t="s">
        <v>17</v>
      </c>
      <c r="C3" s="46" t="s">
        <v>92</v>
      </c>
      <c r="D3" s="46" t="s">
        <v>93</v>
      </c>
      <c r="E3" s="46" t="s">
        <v>94</v>
      </c>
      <c r="F3" s="46" t="s">
        <v>95</v>
      </c>
      <c r="G3" s="46" t="s">
        <v>96</v>
      </c>
      <c r="H3" s="46" t="s">
        <v>97</v>
      </c>
      <c r="I3" s="46" t="s">
        <v>98</v>
      </c>
      <c r="J3" s="46" t="s">
        <v>99</v>
      </c>
      <c r="K3" s="46" t="s">
        <v>100</v>
      </c>
      <c r="L3" s="46" t="s">
        <v>101</v>
      </c>
      <c r="M3" s="46" t="s">
        <v>102</v>
      </c>
      <c r="N3" s="46" t="s">
        <v>61</v>
      </c>
      <c r="O3" s="47" t="s">
        <v>62</v>
      </c>
      <c r="P3" s="47" t="s">
        <v>63</v>
      </c>
      <c r="Q3" s="47" t="s">
        <v>64</v>
      </c>
      <c r="R3" s="47" t="s">
        <v>65</v>
      </c>
      <c r="S3" s="102" t="s">
        <v>66</v>
      </c>
    </row>
    <row r="4" spans="2:20" ht="15">
      <c r="B4" s="23" t="s">
        <v>0</v>
      </c>
      <c r="C4" s="28">
        <v>142366.78789409</v>
      </c>
      <c r="D4" s="28">
        <v>149080.17763975999</v>
      </c>
      <c r="E4" s="28">
        <v>148596.85432472001</v>
      </c>
      <c r="F4" s="28">
        <v>163541.4672553</v>
      </c>
      <c r="G4" s="28">
        <v>179653.62488839001</v>
      </c>
      <c r="H4" s="28">
        <v>196815.64016079999</v>
      </c>
      <c r="I4" s="28">
        <v>212095.00095707999</v>
      </c>
      <c r="J4" s="28">
        <v>189960.62812532001</v>
      </c>
      <c r="K4" s="28">
        <v>216145.17057630999</v>
      </c>
      <c r="L4" s="28">
        <v>254401.44061242999</v>
      </c>
      <c r="M4" s="139">
        <v>295979.17170269002</v>
      </c>
      <c r="N4" s="43">
        <f>M4-L4</f>
        <v>41577.731090260029</v>
      </c>
      <c r="O4" s="29">
        <f>M4/L4-1</f>
        <v>0.16343355206703403</v>
      </c>
      <c r="P4" s="84">
        <f>M4-K4</f>
        <v>79834.001126380026</v>
      </c>
      <c r="Q4" s="79">
        <f>M4/K4-1</f>
        <v>0.36935361966921509</v>
      </c>
      <c r="R4" s="84">
        <f>M4-J4</f>
        <v>106018.54357737</v>
      </c>
      <c r="S4" s="30">
        <f>M4/J4-1</f>
        <v>0.55810798597395617</v>
      </c>
      <c r="T4" s="1"/>
    </row>
    <row r="5" spans="2:19" ht="15">
      <c r="B5" s="24" t="s">
        <v>8</v>
      </c>
      <c r="C5" s="31">
        <v>21157.56721066</v>
      </c>
      <c r="D5" s="31">
        <v>25058.282299250001</v>
      </c>
      <c r="E5" s="31">
        <v>21770.760170940001</v>
      </c>
      <c r="F5" s="31">
        <v>22349.720507860002</v>
      </c>
      <c r="G5" s="31">
        <v>22415.698515209999</v>
      </c>
      <c r="H5" s="31">
        <v>24984.63356532</v>
      </c>
      <c r="I5" s="31">
        <v>27988.73220395</v>
      </c>
      <c r="J5" s="31">
        <v>28199.258741180001</v>
      </c>
      <c r="K5" s="31">
        <v>30313.933120220001</v>
      </c>
      <c r="L5" s="31">
        <v>37459.121771159997</v>
      </c>
      <c r="M5" s="140">
        <v>44628.766995890001</v>
      </c>
      <c r="N5" s="44">
        <f t="shared" si="0" ref="N5:N18">M5-L5</f>
        <v>7169.645224730004</v>
      </c>
      <c r="O5" s="32">
        <f t="shared" si="1" ref="O5:O18">M5/L5-1</f>
        <v>0.1913991809132578</v>
      </c>
      <c r="P5" s="85">
        <f t="shared" si="2" ref="P5:P18">M5-K5</f>
        <v>14314.83387567</v>
      </c>
      <c r="Q5" s="80">
        <f t="shared" si="3" ref="Q5:Q18">M5/K5-1</f>
        <v>0.47221961660005496</v>
      </c>
      <c r="R5" s="85">
        <f t="shared" si="4" ref="R5:R18">M5-J5</f>
        <v>16429.508254709999</v>
      </c>
      <c r="S5" s="33">
        <f t="shared" si="5" ref="S5:S18">M5/J5-1</f>
        <v>0.58262199036876194</v>
      </c>
    </row>
    <row r="6" spans="2:19" ht="15">
      <c r="B6" s="24" t="s">
        <v>1</v>
      </c>
      <c r="C6" s="31">
        <v>4315.3505188099998</v>
      </c>
      <c r="D6" s="31">
        <v>3950.0547621300002</v>
      </c>
      <c r="E6" s="31">
        <v>3112.8085046199999</v>
      </c>
      <c r="F6" s="31">
        <v>4698.6765888199998</v>
      </c>
      <c r="G6" s="31">
        <v>4364.7395237500004</v>
      </c>
      <c r="H6" s="31">
        <v>4416.4074053200002</v>
      </c>
      <c r="I6" s="31">
        <v>4499.6494498000002</v>
      </c>
      <c r="J6" s="31">
        <v>3951.1633219</v>
      </c>
      <c r="K6" s="31">
        <v>5985.2277410799998</v>
      </c>
      <c r="L6" s="31">
        <v>6964.5912426000004</v>
      </c>
      <c r="M6" s="140">
        <v>4498.7528592999997</v>
      </c>
      <c r="N6" s="44">
        <f t="shared" si="0"/>
        <v>-2465.8383833000007</v>
      </c>
      <c r="O6" s="32">
        <f t="shared" si="1"/>
        <v>-0.35405356860246417</v>
      </c>
      <c r="P6" s="85">
        <f t="shared" si="2"/>
        <v>-1486.47488178</v>
      </c>
      <c r="Q6" s="80">
        <f t="shared" si="3"/>
        <v>-0.24835727997073243</v>
      </c>
      <c r="R6" s="85">
        <f t="shared" si="4"/>
        <v>547.5895373999997</v>
      </c>
      <c r="S6" s="33">
        <f t="shared" si="5"/>
        <v>0.13858944639541737</v>
      </c>
    </row>
    <row r="7" spans="2:19" ht="15">
      <c r="B7" s="25" t="s">
        <v>2</v>
      </c>
      <c r="C7" s="34">
        <v>80417.619850760006</v>
      </c>
      <c r="D7" s="34">
        <v>84182.498595729994</v>
      </c>
      <c r="E7" s="34">
        <v>99593.855276269998</v>
      </c>
      <c r="F7" s="34">
        <v>94394.112322250003</v>
      </c>
      <c r="G7" s="34">
        <v>104676.72546953001</v>
      </c>
      <c r="H7" s="34">
        <v>121528.29662916</v>
      </c>
      <c r="I7" s="34">
        <v>148553.22564953999</v>
      </c>
      <c r="J7" s="34">
        <v>181010.66963640001</v>
      </c>
      <c r="K7" s="34">
        <v>190122.66751930999</v>
      </c>
      <c r="L7" s="34">
        <v>185185.02351137</v>
      </c>
      <c r="M7" s="141">
        <v>214680.46468256001</v>
      </c>
      <c r="N7" s="44">
        <f t="shared" si="0"/>
        <v>29495.441171190003</v>
      </c>
      <c r="O7" s="32">
        <f t="shared" si="1"/>
        <v>0.15927552137810452</v>
      </c>
      <c r="P7" s="85">
        <f t="shared" si="2"/>
        <v>24557.797163250012</v>
      </c>
      <c r="Q7" s="80">
        <f t="shared" si="3"/>
        <v>0.1291681706535901</v>
      </c>
      <c r="R7" s="85">
        <f t="shared" si="4"/>
        <v>33669.795046159998</v>
      </c>
      <c r="S7" s="33">
        <f t="shared" si="5"/>
        <v>0.18601000213851049</v>
      </c>
    </row>
    <row r="8" spans="2:19" ht="15">
      <c r="B8" s="25" t="s">
        <v>33</v>
      </c>
      <c r="C8" s="31">
        <v>73757.692389860007</v>
      </c>
      <c r="D8" s="31">
        <v>76195.5435803</v>
      </c>
      <c r="E8" s="31">
        <v>88009.590017979994</v>
      </c>
      <c r="F8" s="31">
        <v>86236.800010930005</v>
      </c>
      <c r="G8" s="31">
        <v>97837.376919539995</v>
      </c>
      <c r="H8" s="31">
        <v>112160.15155241</v>
      </c>
      <c r="I8" s="31">
        <v>130896.16465027</v>
      </c>
      <c r="J8" s="31">
        <v>161915.58431112999</v>
      </c>
      <c r="K8" s="31">
        <v>171173.69376192999</v>
      </c>
      <c r="L8" s="31">
        <v>168670.0253174</v>
      </c>
      <c r="M8" s="140">
        <v>195083.27673098</v>
      </c>
      <c r="N8" s="44">
        <f t="shared" si="0"/>
        <v>26413.251413580001</v>
      </c>
      <c r="O8" s="32">
        <f t="shared" si="1"/>
        <v>0.15659718651180654</v>
      </c>
      <c r="P8" s="85">
        <f t="shared" si="2"/>
        <v>23909.58296905001</v>
      </c>
      <c r="Q8" s="80">
        <f t="shared" si="3"/>
        <v>0.1396802420020431</v>
      </c>
      <c r="R8" s="85">
        <f t="shared" si="4"/>
        <v>33167.692419850006</v>
      </c>
      <c r="S8" s="33">
        <f t="shared" si="5"/>
        <v>0.20484558395636832</v>
      </c>
    </row>
    <row r="9" spans="2:19" ht="15">
      <c r="B9" s="25" t="s">
        <v>34</v>
      </c>
      <c r="C9" s="31">
        <v>6659.9274609000004</v>
      </c>
      <c r="D9" s="31">
        <v>7986.9550154299995</v>
      </c>
      <c r="E9" s="31">
        <v>11584.265258289999</v>
      </c>
      <c r="F9" s="31">
        <v>8157.3123113199999</v>
      </c>
      <c r="G9" s="31">
        <v>6839.3485499899998</v>
      </c>
      <c r="H9" s="31">
        <v>9368.1450767499991</v>
      </c>
      <c r="I9" s="31">
        <v>17657.060999270001</v>
      </c>
      <c r="J9" s="31">
        <v>19095.08532527</v>
      </c>
      <c r="K9" s="31">
        <v>18948.973757380001</v>
      </c>
      <c r="L9" s="31">
        <v>16514.998193970001</v>
      </c>
      <c r="M9" s="140">
        <v>19597.187951579999</v>
      </c>
      <c r="N9" s="44">
        <f t="shared" si="0"/>
        <v>3082.1897576099982</v>
      </c>
      <c r="O9" s="32">
        <f t="shared" si="1"/>
        <v>0.18662973628028467</v>
      </c>
      <c r="P9" s="85">
        <f t="shared" si="2"/>
        <v>648.21419419999802</v>
      </c>
      <c r="Q9" s="80">
        <f t="shared" si="3"/>
        <v>0.034208406349580889</v>
      </c>
      <c r="R9" s="85">
        <f t="shared" si="4"/>
        <v>502.10262630999932</v>
      </c>
      <c r="S9" s="33">
        <f t="shared" si="5"/>
        <v>0.026294861623138654</v>
      </c>
    </row>
    <row r="10" spans="2:20" ht="15">
      <c r="B10" s="26" t="s">
        <v>5</v>
      </c>
      <c r="C10" s="35">
        <v>252475.29959037001</v>
      </c>
      <c r="D10" s="35">
        <v>265746.90158020001</v>
      </c>
      <c r="E10" s="35">
        <v>281015.63382445002</v>
      </c>
      <c r="F10" s="35">
        <v>292703.70835690998</v>
      </c>
      <c r="G10" s="35">
        <v>311207.37531694002</v>
      </c>
      <c r="H10" s="35">
        <v>347775.45740740001</v>
      </c>
      <c r="I10" s="35">
        <v>393135.50677384</v>
      </c>
      <c r="J10" s="35">
        <v>403171.86429005</v>
      </c>
      <c r="K10" s="35">
        <v>442564.52176254999</v>
      </c>
      <c r="L10" s="35">
        <v>483894.29944074003</v>
      </c>
      <c r="M10" s="142">
        <v>559718.36043236998</v>
      </c>
      <c r="N10" s="44">
        <f t="shared" si="0"/>
        <v>75824.060991629958</v>
      </c>
      <c r="O10" s="32">
        <f t="shared" si="1"/>
        <v>0.15669550370662244</v>
      </c>
      <c r="P10" s="85">
        <f t="shared" si="2"/>
        <v>117153.83866981999</v>
      </c>
      <c r="Q10" s="80">
        <f t="shared" si="3"/>
        <v>0.26471583895438577</v>
      </c>
      <c r="R10" s="85">
        <f t="shared" si="4"/>
        <v>156546.49614231999</v>
      </c>
      <c r="S10" s="33">
        <f t="shared" si="5"/>
        <v>0.38828725416637022</v>
      </c>
      <c r="T10" s="1"/>
    </row>
    <row r="11" spans="2:19" ht="15">
      <c r="B11" s="25" t="s">
        <v>3</v>
      </c>
      <c r="C11" s="36">
        <v>187664.24111614001</v>
      </c>
      <c r="D11" s="36">
        <v>193569.04382197</v>
      </c>
      <c r="E11" s="36">
        <v>204206.40508995001</v>
      </c>
      <c r="F11" s="36">
        <v>211191.85932113999</v>
      </c>
      <c r="G11" s="36">
        <v>229845.74849465</v>
      </c>
      <c r="H11" s="36">
        <v>261775.80137614001</v>
      </c>
      <c r="I11" s="36">
        <v>287309.68867950002</v>
      </c>
      <c r="J11" s="36">
        <v>314066.60630730999</v>
      </c>
      <c r="K11" s="36">
        <v>337202.68289589998</v>
      </c>
      <c r="L11" s="36">
        <v>365106.29616138001</v>
      </c>
      <c r="M11" s="143">
        <v>410620.98295701999</v>
      </c>
      <c r="N11" s="44">
        <f t="shared" si="0"/>
        <v>45514.68679563998</v>
      </c>
      <c r="O11" s="32">
        <f t="shared" si="1"/>
        <v>0.12466146783599186</v>
      </c>
      <c r="P11" s="85">
        <f t="shared" si="2"/>
        <v>73418.300061120011</v>
      </c>
      <c r="Q11" s="80">
        <f t="shared" si="3"/>
        <v>0.21772750866215818</v>
      </c>
      <c r="R11" s="85">
        <f t="shared" si="4"/>
        <v>96554.37664971</v>
      </c>
      <c r="S11" s="33">
        <f t="shared" si="5"/>
        <v>0.30743280154793928</v>
      </c>
    </row>
    <row r="12" spans="2:19" ht="15">
      <c r="B12" s="25" t="s">
        <v>4</v>
      </c>
      <c r="C12" s="31">
        <v>38445.235097780002</v>
      </c>
      <c r="D12" s="31">
        <v>48910.614322410001</v>
      </c>
      <c r="E12" s="31">
        <v>52617.828171230001</v>
      </c>
      <c r="F12" s="31">
        <v>29643.263341369999</v>
      </c>
      <c r="G12" s="31">
        <v>37653.394430050001</v>
      </c>
      <c r="H12" s="31">
        <v>59157.62966228</v>
      </c>
      <c r="I12" s="31">
        <v>63923.70769807</v>
      </c>
      <c r="J12" s="31">
        <v>69346.512842419994</v>
      </c>
      <c r="K12" s="31">
        <v>66104.351481680002</v>
      </c>
      <c r="L12" s="31">
        <v>78767.085660509998</v>
      </c>
      <c r="M12" s="140">
        <v>88655.054776110002</v>
      </c>
      <c r="N12" s="44">
        <f t="shared" si="0"/>
        <v>9887.9691156000044</v>
      </c>
      <c r="O12" s="32">
        <f t="shared" si="1"/>
        <v>0.12553427656594573</v>
      </c>
      <c r="P12" s="85">
        <f t="shared" si="2"/>
        <v>22550.703294430001</v>
      </c>
      <c r="Q12" s="80">
        <f t="shared" si="3"/>
        <v>0.34113795520223267</v>
      </c>
      <c r="R12" s="85">
        <f t="shared" si="4"/>
        <v>19308.541933690009</v>
      </c>
      <c r="S12" s="33">
        <f t="shared" si="5"/>
        <v>0.27843565800584535</v>
      </c>
    </row>
    <row r="13" spans="2:19" ht="15">
      <c r="B13" s="26" t="s">
        <v>6</v>
      </c>
      <c r="C13" s="35">
        <v>226109.47621391999</v>
      </c>
      <c r="D13" s="35">
        <v>242479.65814438</v>
      </c>
      <c r="E13" s="35">
        <v>256824.23326117999</v>
      </c>
      <c r="F13" s="35">
        <v>240835.12266251</v>
      </c>
      <c r="G13" s="35">
        <v>267499.14292469999</v>
      </c>
      <c r="H13" s="35">
        <v>320933.43103842001</v>
      </c>
      <c r="I13" s="35">
        <v>351233.39637757</v>
      </c>
      <c r="J13" s="35">
        <v>383413.11914973002</v>
      </c>
      <c r="K13" s="35">
        <v>403307.03437757998</v>
      </c>
      <c r="L13" s="35">
        <v>443873.38182189001</v>
      </c>
      <c r="M13" s="142">
        <v>499276.03773312998</v>
      </c>
      <c r="N13" s="44">
        <f t="shared" si="0"/>
        <v>55402.65591123997</v>
      </c>
      <c r="O13" s="32">
        <f t="shared" si="1"/>
        <v>0.12481635119420376</v>
      </c>
      <c r="P13" s="85">
        <f t="shared" si="2"/>
        <v>95969.003355549998</v>
      </c>
      <c r="Q13" s="80">
        <f t="shared" si="3"/>
        <v>0.23795519337682292</v>
      </c>
      <c r="R13" s="85">
        <f t="shared" si="4"/>
        <v>115862.91858339997</v>
      </c>
      <c r="S13" s="33">
        <f t="shared" si="5"/>
        <v>0.30218819543875153</v>
      </c>
    </row>
    <row r="14" spans="2:21" ht="15">
      <c r="B14" s="26" t="s">
        <v>7</v>
      </c>
      <c r="C14" s="35">
        <v>26365.82337645</v>
      </c>
      <c r="D14" s="35">
        <v>23267.243435820001</v>
      </c>
      <c r="E14" s="35">
        <v>24191.400563269999</v>
      </c>
      <c r="F14" s="35">
        <v>51868.585694399997</v>
      </c>
      <c r="G14" s="35">
        <v>43708.232392240003</v>
      </c>
      <c r="H14" s="35">
        <v>26842.026368980001</v>
      </c>
      <c r="I14" s="35">
        <v>41902.11039627</v>
      </c>
      <c r="J14" s="35">
        <v>19758.745140319999</v>
      </c>
      <c r="K14" s="35">
        <v>39257.487384970002</v>
      </c>
      <c r="L14" s="35">
        <v>40020.917618849999</v>
      </c>
      <c r="M14" s="142">
        <v>60442.322699240001</v>
      </c>
      <c r="N14" s="44">
        <f t="shared" si="0"/>
        <v>20421.405080390003</v>
      </c>
      <c r="O14" s="32">
        <f t="shared" si="1"/>
        <v>0.51026828707124516</v>
      </c>
      <c r="P14" s="85">
        <f t="shared" si="2"/>
        <v>21184.83531427</v>
      </c>
      <c r="Q14" s="80">
        <f t="shared" si="3"/>
        <v>0.53963808499829669</v>
      </c>
      <c r="R14" s="85">
        <f t="shared" si="4"/>
        <v>40683.577558920006</v>
      </c>
      <c r="S14" s="33">
        <f t="shared" si="5"/>
        <v>2.059016261913337</v>
      </c>
      <c r="T14" s="1"/>
      <c r="U14" s="1"/>
    </row>
    <row r="15" spans="2:21" ht="17.25">
      <c r="B15" s="26" t="s">
        <v>39</v>
      </c>
      <c r="C15" s="35">
        <v>49617.806378470006</v>
      </c>
      <c r="D15" s="35">
        <v>56764.959697339975</v>
      </c>
      <c r="E15" s="35">
        <v>54170.799423689983</v>
      </c>
      <c r="F15" s="35">
        <v>60936.128452950041</v>
      </c>
      <c r="G15" s="35">
        <v>70060.951828490011</v>
      </c>
      <c r="H15" s="35">
        <v>72184.623902389983</v>
      </c>
      <c r="I15" s="35">
        <v>83670.209131799988</v>
      </c>
      <c r="J15" s="35">
        <v>66008.864870320016</v>
      </c>
      <c r="K15" s="35">
        <v>80430.114562559989</v>
      </c>
      <c r="L15" s="35">
        <v>95424.291539609956</v>
      </c>
      <c r="M15" s="142">
        <v>125070.23247254005</v>
      </c>
      <c r="N15" s="44">
        <f t="shared" si="0"/>
        <v>29645.940932930098</v>
      </c>
      <c r="O15" s="32">
        <f t="shared" si="1"/>
        <v>0.31067499118528197</v>
      </c>
      <c r="P15" s="85">
        <f t="shared" si="2"/>
        <v>44640.117909980065</v>
      </c>
      <c r="Q15" s="80">
        <f t="shared" si="3"/>
        <v>0.55501746022328713</v>
      </c>
      <c r="R15" s="85">
        <f t="shared" si="4"/>
        <v>59061.367602220038</v>
      </c>
      <c r="S15" s="33">
        <f t="shared" si="5"/>
        <v>0.89474902678982704</v>
      </c>
      <c r="U15" s="1"/>
    </row>
    <row r="16" spans="2:19" ht="15">
      <c r="B16" s="26" t="s">
        <v>27</v>
      </c>
      <c r="C16" s="83">
        <v>12021.24</v>
      </c>
      <c r="D16" s="83">
        <v>10664.96</v>
      </c>
      <c r="E16" s="83">
        <v>8288.49</v>
      </c>
      <c r="F16" s="83">
        <v>10073.50</v>
      </c>
      <c r="G16" s="83">
        <v>6479.73</v>
      </c>
      <c r="H16" s="83">
        <v>7160.06</v>
      </c>
      <c r="I16" s="83">
        <v>7318.64</v>
      </c>
      <c r="J16" s="83">
        <v>9492.10</v>
      </c>
      <c r="K16" s="83">
        <v>14359.18</v>
      </c>
      <c r="L16" s="83">
        <v>9262.5300000000007</v>
      </c>
      <c r="M16" s="153">
        <v>12028.14</v>
      </c>
      <c r="N16" s="44">
        <f t="shared" si="0"/>
        <v>2765.6099999999988</v>
      </c>
      <c r="O16" s="32">
        <f t="shared" si="1"/>
        <v>0.29858040945616349</v>
      </c>
      <c r="P16" s="85">
        <f t="shared" si="2"/>
        <v>-2331.0400000000009</v>
      </c>
      <c r="Q16" s="80">
        <f t="shared" si="3"/>
        <v>-0.16233796080277574</v>
      </c>
      <c r="R16" s="85">
        <f t="shared" si="4"/>
        <v>2536.0399999999991</v>
      </c>
      <c r="S16" s="33">
        <f t="shared" si="5"/>
        <v>0.26717375501733009</v>
      </c>
    </row>
    <row r="17" spans="2:19" ht="17.25">
      <c r="B17" s="26" t="s">
        <v>41</v>
      </c>
      <c r="C17" s="87">
        <v>36787.450875960007</v>
      </c>
      <c r="D17" s="87">
        <v>45158.763479869973</v>
      </c>
      <c r="E17" s="87">
        <v>44824.743487949985</v>
      </c>
      <c r="F17" s="87">
        <v>49455.38323969004</v>
      </c>
      <c r="G17" s="87">
        <v>62118.238612160014</v>
      </c>
      <c r="H17" s="87">
        <v>63638.37974259998</v>
      </c>
      <c r="I17" s="87">
        <v>74994.017931089984</v>
      </c>
      <c r="J17" s="87">
        <v>55236.342206900015</v>
      </c>
      <c r="K17" s="87">
        <v>64738.791266469991</v>
      </c>
      <c r="L17" s="145">
        <v>84823.40976898995</v>
      </c>
      <c r="M17" s="87">
        <v>113042.09247254005</v>
      </c>
      <c r="N17" s="88">
        <f t="shared" si="0"/>
        <v>28218.682703550105</v>
      </c>
      <c r="O17" s="89">
        <f t="shared" si="1"/>
        <v>0.33267564673952066</v>
      </c>
      <c r="P17" s="85">
        <f t="shared" si="2"/>
        <v>48303.301206070064</v>
      </c>
      <c r="Q17" s="80">
        <f t="shared" si="3"/>
        <v>0.7461260901095581</v>
      </c>
      <c r="R17" s="85">
        <f t="shared" si="4"/>
        <v>57805.750265640039</v>
      </c>
      <c r="S17" s="33">
        <f t="shared" si="5"/>
        <v>1.0465166221382969</v>
      </c>
    </row>
    <row r="18" spans="2:19" ht="18" thickBot="1">
      <c r="B18" s="27" t="s">
        <v>42</v>
      </c>
      <c r="C18" s="37">
        <v>167839.70562356</v>
      </c>
      <c r="D18" s="37">
        <v>178088.51470113997</v>
      </c>
      <c r="E18" s="37">
        <v>173480.42300028002</v>
      </c>
      <c r="F18" s="37">
        <v>190589.86435198001</v>
      </c>
      <c r="G18" s="37">
        <v>206434.06292735002</v>
      </c>
      <c r="H18" s="37">
        <v>226216.68113143998</v>
      </c>
      <c r="I18" s="37">
        <v>244583.38261082998</v>
      </c>
      <c r="J18" s="37">
        <v>222111.05018840003</v>
      </c>
      <c r="K18" s="37">
        <v>252444.33143760997</v>
      </c>
      <c r="L18" s="37">
        <v>298825.15362618997</v>
      </c>
      <c r="M18" s="144">
        <v>345106.69155788003</v>
      </c>
      <c r="N18" s="45">
        <f t="shared" si="0"/>
        <v>46281.537931690051</v>
      </c>
      <c r="O18" s="38">
        <f t="shared" si="1"/>
        <v>0.15487832054989958</v>
      </c>
      <c r="P18" s="86">
        <f t="shared" si="2"/>
        <v>92662.360120270052</v>
      </c>
      <c r="Q18" s="81">
        <f t="shared" si="3"/>
        <v>0.36706056972077805</v>
      </c>
      <c r="R18" s="86">
        <f t="shared" si="4"/>
        <v>122995.64136948</v>
      </c>
      <c r="S18" s="39">
        <f t="shared" si="5"/>
        <v>0.55375741668481648</v>
      </c>
    </row>
    <row r="19" spans="2:19" ht="15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O19" s="4"/>
      <c r="P19" s="4"/>
      <c r="Q19" s="4"/>
      <c r="R19" s="4"/>
      <c r="S19" s="4"/>
    </row>
    <row r="20" spans="2:19" ht="15">
      <c r="B20" s="18" t="s">
        <v>40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ht="15">
      <c r="B21" s="42" t="s">
        <v>46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4"/>
      <c r="P21" s="4"/>
      <c r="Q21" s="4"/>
      <c r="R21" s="4"/>
      <c r="S21" s="4"/>
    </row>
    <row r="22" spans="2:19" ht="15">
      <c r="B22" s="19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4"/>
      <c r="P22" s="4"/>
      <c r="Q22" s="4"/>
      <c r="R22" s="4"/>
      <c r="S22" s="4"/>
    </row>
    <row r="23" spans="2:19" ht="15.75" thickBot="1">
      <c r="B23" s="2"/>
      <c r="I23" s="1"/>
      <c r="J23" s="1"/>
      <c r="K23" s="1"/>
      <c r="L23" s="1"/>
      <c r="M23" s="1"/>
      <c r="N23" s="1"/>
      <c r="O23" s="4"/>
      <c r="P23" s="4"/>
      <c r="Q23" s="4"/>
      <c r="R23" s="4"/>
      <c r="S23" s="4"/>
    </row>
    <row r="24" spans="2:19" ht="16.5" thickBot="1">
      <c r="B24" s="164" t="s">
        <v>31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6"/>
    </row>
    <row r="25" spans="2:19" ht="15.75" thickBot="1">
      <c r="B25" s="40" t="s">
        <v>17</v>
      </c>
      <c r="C25" s="46" t="s">
        <v>92</v>
      </c>
      <c r="D25" s="46" t="s">
        <v>93</v>
      </c>
      <c r="E25" s="46" t="s">
        <v>94</v>
      </c>
      <c r="F25" s="46" t="s">
        <v>95</v>
      </c>
      <c r="G25" s="46" t="s">
        <v>96</v>
      </c>
      <c r="H25" s="46" t="s">
        <v>97</v>
      </c>
      <c r="I25" s="46" t="s">
        <v>98</v>
      </c>
      <c r="J25" s="46" t="s">
        <v>99</v>
      </c>
      <c r="K25" s="46" t="s">
        <v>100</v>
      </c>
      <c r="L25" s="46" t="s">
        <v>101</v>
      </c>
      <c r="M25" s="46" t="s">
        <v>102</v>
      </c>
      <c r="N25" s="46" t="s">
        <v>61</v>
      </c>
      <c r="O25" s="47" t="s">
        <v>62</v>
      </c>
      <c r="P25" s="47" t="s">
        <v>63</v>
      </c>
      <c r="Q25" s="47" t="s">
        <v>64</v>
      </c>
      <c r="R25" s="47" t="s">
        <v>65</v>
      </c>
      <c r="S25" s="102" t="s">
        <v>66</v>
      </c>
    </row>
    <row r="26" spans="2:19" ht="15">
      <c r="B26" s="23" t="s">
        <v>0</v>
      </c>
      <c r="C26" s="28">
        <v>110609.26847276</v>
      </c>
      <c r="D26" s="28">
        <v>116098.29960333</v>
      </c>
      <c r="E26" s="28">
        <v>115751.42173228999</v>
      </c>
      <c r="F26" s="28">
        <v>125776.5972203</v>
      </c>
      <c r="G26" s="28">
        <v>137832.10773841999</v>
      </c>
      <c r="H26" s="28">
        <v>151666.92249376001</v>
      </c>
      <c r="I26" s="28">
        <v>163430.55117779999</v>
      </c>
      <c r="J26" s="28">
        <v>146318.92590820999</v>
      </c>
      <c r="K26" s="28">
        <v>165465.48119557</v>
      </c>
      <c r="L26" s="28">
        <v>195227.24124393001</v>
      </c>
      <c r="M26" s="139">
        <v>226597.83</v>
      </c>
      <c r="N26" s="43">
        <f>M26-L26</f>
        <v>31370.588756069978</v>
      </c>
      <c r="O26" s="29">
        <f>M26/L26-1</f>
        <v>0.1606875585404266</v>
      </c>
      <c r="P26" s="84">
        <f>M26-K26</f>
        <v>61132.348804429988</v>
      </c>
      <c r="Q26" s="79">
        <f>M26/K26-1</f>
        <v>0.36945680973891659</v>
      </c>
      <c r="R26" s="84">
        <f>M26-J26</f>
        <v>80278.904091789998</v>
      </c>
      <c r="S26" s="82">
        <f>M26/J26-1</f>
        <v>0.54865700792631045</v>
      </c>
    </row>
    <row r="27" spans="2:19" ht="15">
      <c r="B27" s="24" t="s">
        <v>35</v>
      </c>
      <c r="C27" s="31">
        <v>23149.525054729998</v>
      </c>
      <c r="D27" s="31">
        <v>24487.991005790002</v>
      </c>
      <c r="E27" s="31">
        <v>23946.70989233</v>
      </c>
      <c r="F27" s="31">
        <v>27754.880067059999</v>
      </c>
      <c r="G27" s="31">
        <v>30296.138965530001</v>
      </c>
      <c r="H27" s="31">
        <v>34506.765011579999</v>
      </c>
      <c r="I27" s="31">
        <v>39366.595076160003</v>
      </c>
      <c r="J27" s="31">
        <v>35047.072210049999</v>
      </c>
      <c r="K27" s="31">
        <v>28531.533455429999</v>
      </c>
      <c r="L27" s="31">
        <v>32530.410750110001</v>
      </c>
      <c r="M27" s="140">
        <v>40023.36</v>
      </c>
      <c r="N27" s="44">
        <f t="shared" si="6" ref="N27:N45">M27-L27</f>
        <v>7492.9492498899999</v>
      </c>
      <c r="O27" s="32">
        <f t="shared" si="7" ref="O27:O45">M27/L27-1</f>
        <v>0.23033675496595629</v>
      </c>
      <c r="P27" s="85">
        <f t="shared" si="8" ref="P27:P45">M27-K27</f>
        <v>11491.826544570002</v>
      </c>
      <c r="Q27" s="80">
        <f t="shared" si="9" ref="Q27:Q45">M27/K27-1</f>
        <v>0.40277633736447238</v>
      </c>
      <c r="R27" s="85">
        <f t="shared" si="10" ref="R27:R45">M27-J27</f>
        <v>4976.2877899500018</v>
      </c>
      <c r="S27" s="82">
        <f t="shared" si="11" ref="S27:S45">M27/J27-1</f>
        <v>0.14198868767482997</v>
      </c>
    </row>
    <row r="28" spans="2:19" ht="15">
      <c r="B28" s="24" t="s">
        <v>36</v>
      </c>
      <c r="C28" s="31">
        <v>27496.184351259999</v>
      </c>
      <c r="D28" s="31">
        <v>28020.89422613</v>
      </c>
      <c r="E28" s="31">
        <v>28208.090859979999</v>
      </c>
      <c r="F28" s="31">
        <v>30555.529294560001</v>
      </c>
      <c r="G28" s="31">
        <v>31718.48485691</v>
      </c>
      <c r="H28" s="31">
        <v>33111.048774139999</v>
      </c>
      <c r="I28" s="31">
        <v>36855.76043776</v>
      </c>
      <c r="J28" s="31">
        <v>26884.453441260001</v>
      </c>
      <c r="K28" s="31">
        <v>41213.99114143</v>
      </c>
      <c r="L28" s="31">
        <v>46434.627511359999</v>
      </c>
      <c r="M28" s="140">
        <v>62532.65</v>
      </c>
      <c r="N28" s="44">
        <f t="shared" si="6"/>
        <v>16098.022488640003</v>
      </c>
      <c r="O28" s="32">
        <f t="shared" si="7"/>
        <v>0.34668141754128867</v>
      </c>
      <c r="P28" s="85">
        <f t="shared" si="8"/>
        <v>21318.658858570001</v>
      </c>
      <c r="Q28" s="80">
        <f t="shared" si="9"/>
        <v>0.51726751688311023</v>
      </c>
      <c r="R28" s="85">
        <f t="shared" si="10"/>
        <v>35648.196558740005</v>
      </c>
      <c r="S28" s="82">
        <f t="shared" si="11"/>
        <v>1.325978102423691</v>
      </c>
    </row>
    <row r="29" spans="2:19" ht="15">
      <c r="B29" s="41" t="s">
        <v>37</v>
      </c>
      <c r="C29" s="31">
        <v>42185.038779360002</v>
      </c>
      <c r="D29" s="31">
        <v>45483.738078510003</v>
      </c>
      <c r="E29" s="31">
        <v>44649.179158190003</v>
      </c>
      <c r="F29" s="31">
        <v>47691.657323189997</v>
      </c>
      <c r="G29" s="31">
        <v>54825.488559400001</v>
      </c>
      <c r="H29" s="31">
        <v>63876.372326490004</v>
      </c>
      <c r="I29" s="31">
        <v>66840.347685319997</v>
      </c>
      <c r="J29" s="31">
        <v>64738.277514950001</v>
      </c>
      <c r="K29" s="31">
        <v>75707.861582740006</v>
      </c>
      <c r="L29" s="31">
        <v>91160.081252949996</v>
      </c>
      <c r="M29" s="140">
        <v>97082.65</v>
      </c>
      <c r="N29" s="44">
        <f t="shared" si="6"/>
        <v>5922.5687470499979</v>
      </c>
      <c r="O29" s="32">
        <f t="shared" si="7"/>
        <v>0.064968884029579899</v>
      </c>
      <c r="P29" s="85">
        <f t="shared" si="8"/>
        <v>21374.788417259988</v>
      </c>
      <c r="Q29" s="80">
        <f t="shared" si="9"/>
        <v>0.2823324813355057</v>
      </c>
      <c r="R29" s="85">
        <f t="shared" si="10"/>
        <v>32344.372485049993</v>
      </c>
      <c r="S29" s="82">
        <f t="shared" si="11"/>
        <v>0.49961744004666664</v>
      </c>
    </row>
    <row r="30" spans="2:19" ht="15">
      <c r="B30" s="41" t="s">
        <v>38</v>
      </c>
      <c r="C30" s="31">
        <v>17778.210107909999</v>
      </c>
      <c r="D30" s="31">
        <v>18105.36601175</v>
      </c>
      <c r="E30" s="31">
        <v>18947.092959999998</v>
      </c>
      <c r="F30" s="31">
        <v>19774.345020329998</v>
      </c>
      <c r="G30" s="31">
        <v>20991.75057203</v>
      </c>
      <c r="H30" s="31">
        <v>20171.727115189999</v>
      </c>
      <c r="I30" s="31">
        <v>20366.85900765</v>
      </c>
      <c r="J30" s="31">
        <v>19648.614035459999</v>
      </c>
      <c r="K30" s="31">
        <v>20011.693391749999</v>
      </c>
      <c r="L30" s="31">
        <v>25101.582268129998</v>
      </c>
      <c r="M30" s="140">
        <v>26958.99</v>
      </c>
      <c r="N30" s="44">
        <f t="shared" si="6"/>
        <v>1857.4077318700038</v>
      </c>
      <c r="O30" s="32">
        <f t="shared" si="7"/>
        <v>0.073995643463011795</v>
      </c>
      <c r="P30" s="85">
        <f t="shared" si="8"/>
        <v>6947.2966082500025</v>
      </c>
      <c r="Q30" s="80">
        <f t="shared" si="9"/>
        <v>0.34716185543368794</v>
      </c>
      <c r="R30" s="85">
        <f t="shared" si="10"/>
        <v>7310.3759645400023</v>
      </c>
      <c r="S30" s="82">
        <f t="shared" si="11"/>
        <v>0.37205555319814998</v>
      </c>
    </row>
    <row r="31" spans="2:19" ht="15">
      <c r="B31" s="24" t="s">
        <v>8</v>
      </c>
      <c r="C31" s="36">
        <v>18611.327312730002</v>
      </c>
      <c r="D31" s="31">
        <v>22446.387172589999</v>
      </c>
      <c r="E31" s="31">
        <v>18558.078380480001</v>
      </c>
      <c r="F31" s="31">
        <v>19109.842466949998</v>
      </c>
      <c r="G31" s="31">
        <v>19573.469974759999</v>
      </c>
      <c r="H31" s="31">
        <v>21662.793617269999</v>
      </c>
      <c r="I31" s="31">
        <v>22645.660436139999</v>
      </c>
      <c r="J31" s="31">
        <v>23273.197893460001</v>
      </c>
      <c r="K31" s="31">
        <v>25143.233381739999</v>
      </c>
      <c r="L31" s="31">
        <v>30302.023660319999</v>
      </c>
      <c r="M31" s="140">
        <v>36786.54</v>
      </c>
      <c r="N31" s="44">
        <f t="shared" si="6"/>
        <v>6484.5163396800017</v>
      </c>
      <c r="O31" s="32">
        <f t="shared" si="7"/>
        <v>0.2139961479922996</v>
      </c>
      <c r="P31" s="85">
        <f t="shared" si="8"/>
        <v>11643.306618260001</v>
      </c>
      <c r="Q31" s="80">
        <f t="shared" si="9"/>
        <v>0.46307912914318439</v>
      </c>
      <c r="R31" s="85">
        <f t="shared" si="10"/>
        <v>13513.34210654</v>
      </c>
      <c r="S31" s="82">
        <f t="shared" si="11"/>
        <v>0.5806396769537796</v>
      </c>
    </row>
    <row r="32" spans="2:19" ht="15">
      <c r="B32" s="24" t="s">
        <v>1</v>
      </c>
      <c r="C32" s="31">
        <v>4072.68199594</v>
      </c>
      <c r="D32" s="31">
        <v>3671.0956424400001</v>
      </c>
      <c r="E32" s="31">
        <v>2895.0087693400001</v>
      </c>
      <c r="F32" s="31">
        <v>4195.7767859400001</v>
      </c>
      <c r="G32" s="31">
        <v>4120.0573556099998</v>
      </c>
      <c r="H32" s="31">
        <v>4125.07278185</v>
      </c>
      <c r="I32" s="31">
        <v>4166.7897557200004</v>
      </c>
      <c r="J32" s="31">
        <v>3795.0967104400002</v>
      </c>
      <c r="K32" s="31">
        <v>5664.63374647</v>
      </c>
      <c r="L32" s="31">
        <v>6607.1525362000002</v>
      </c>
      <c r="M32" s="140">
        <v>4171.18</v>
      </c>
      <c r="N32" s="44">
        <f t="shared" si="6"/>
        <v>-2435.9725361999999</v>
      </c>
      <c r="O32" s="32">
        <f t="shared" si="7"/>
        <v>-0.36868719510462689</v>
      </c>
      <c r="P32" s="85">
        <f t="shared" si="8"/>
        <v>-1493.4537464699997</v>
      </c>
      <c r="Q32" s="80">
        <f t="shared" si="9"/>
        <v>-0.2636452440372985</v>
      </c>
      <c r="R32" s="85">
        <f t="shared" si="10"/>
        <v>376.08328956000014</v>
      </c>
      <c r="S32" s="82">
        <f t="shared" si="11"/>
        <v>0.09909715568655364</v>
      </c>
    </row>
    <row r="33" spans="2:19" ht="15">
      <c r="B33" s="25" t="s">
        <v>2</v>
      </c>
      <c r="C33" s="34">
        <v>30610.225496899999</v>
      </c>
      <c r="D33" s="34">
        <v>31501.602271010001</v>
      </c>
      <c r="E33" s="34">
        <v>38561.425022770003</v>
      </c>
      <c r="F33" s="34">
        <v>32153.709203040002</v>
      </c>
      <c r="G33" s="34">
        <v>30865.71045586</v>
      </c>
      <c r="H33" s="34">
        <v>37209.734331309999</v>
      </c>
      <c r="I33" s="34">
        <v>45203.7858911</v>
      </c>
      <c r="J33" s="34">
        <v>62857.323192819997</v>
      </c>
      <c r="K33" s="34">
        <v>55653.42116944</v>
      </c>
      <c r="L33" s="34">
        <v>52612.781780930003</v>
      </c>
      <c r="M33" s="141">
        <v>59874.15</v>
      </c>
      <c r="N33" s="44">
        <f t="shared" si="6"/>
        <v>7261.3682190699983</v>
      </c>
      <c r="O33" s="32">
        <f t="shared" si="7"/>
        <v>0.13801528779270789</v>
      </c>
      <c r="P33" s="85">
        <f t="shared" si="8"/>
        <v>4220.7288305600014</v>
      </c>
      <c r="Q33" s="80">
        <f t="shared" si="9"/>
        <v>0.075839521486194883</v>
      </c>
      <c r="R33" s="85">
        <f t="shared" si="10"/>
        <v>-2983.1731928199952</v>
      </c>
      <c r="S33" s="82">
        <f t="shared" si="11"/>
        <v>-0.047459437362117218</v>
      </c>
    </row>
    <row r="34" spans="2:19" ht="15">
      <c r="B34" s="24" t="s">
        <v>33</v>
      </c>
      <c r="C34" s="36">
        <v>22173.05643438</v>
      </c>
      <c r="D34" s="36">
        <v>23134.156178559999</v>
      </c>
      <c r="E34" s="36">
        <v>25600.501886800001</v>
      </c>
      <c r="F34" s="36">
        <v>23108.719588370001</v>
      </c>
      <c r="G34" s="36">
        <v>27030.366110909999</v>
      </c>
      <c r="H34" s="36">
        <v>30399.326029790001</v>
      </c>
      <c r="I34" s="36">
        <v>34312.738012189999</v>
      </c>
      <c r="J34" s="36">
        <v>51149.811007379998</v>
      </c>
      <c r="K34" s="36">
        <v>44388.275973249998</v>
      </c>
      <c r="L34" s="36">
        <v>40869.74149665</v>
      </c>
      <c r="M34" s="143">
        <v>48949.30</v>
      </c>
      <c r="N34" s="44">
        <f t="shared" si="6"/>
        <v>8079.5585033500029</v>
      </c>
      <c r="O34" s="32">
        <f t="shared" si="7"/>
        <v>0.19769047240027837</v>
      </c>
      <c r="P34" s="85">
        <f t="shared" si="8"/>
        <v>4561.0240267500049</v>
      </c>
      <c r="Q34" s="80">
        <f t="shared" si="9"/>
        <v>0.10275289874963023</v>
      </c>
      <c r="R34" s="85">
        <f t="shared" si="10"/>
        <v>-2200.5110073799951</v>
      </c>
      <c r="S34" s="82">
        <f t="shared" si="11"/>
        <v>-0.043020902013939044</v>
      </c>
    </row>
    <row r="35" spans="2:19" ht="15">
      <c r="B35" s="24" t="s">
        <v>34</v>
      </c>
      <c r="C35" s="36">
        <v>8437.1690625200008</v>
      </c>
      <c r="D35" s="36">
        <v>8367.4460924499999</v>
      </c>
      <c r="E35" s="36">
        <v>12960.923135970001</v>
      </c>
      <c r="F35" s="36">
        <v>9044.9896146699994</v>
      </c>
      <c r="G35" s="36">
        <v>3835.34434495</v>
      </c>
      <c r="H35" s="36">
        <v>6810.4083015200004</v>
      </c>
      <c r="I35" s="36">
        <v>10891.04787891</v>
      </c>
      <c r="J35" s="36">
        <v>11707.51218544</v>
      </c>
      <c r="K35" s="36">
        <v>11265.14519619</v>
      </c>
      <c r="L35" s="36">
        <v>11743.040284279999</v>
      </c>
      <c r="M35" s="143">
        <v>10924.85</v>
      </c>
      <c r="N35" s="44">
        <f t="shared" si="6"/>
        <v>-818.1902842799991</v>
      </c>
      <c r="O35" s="32">
        <f t="shared" si="7"/>
        <v>-0.069674485011797294</v>
      </c>
      <c r="P35" s="85">
        <f t="shared" si="8"/>
        <v>-340.29519618999984</v>
      </c>
      <c r="Q35" s="80">
        <f t="shared" si="9"/>
        <v>-0.030207794951909839</v>
      </c>
      <c r="R35" s="85">
        <f t="shared" si="10"/>
        <v>-782.66218544000003</v>
      </c>
      <c r="S35" s="82">
        <f t="shared" si="11"/>
        <v>-0.066851280873604813</v>
      </c>
    </row>
    <row r="36" spans="2:19" ht="15">
      <c r="B36" s="26" t="s">
        <v>5</v>
      </c>
      <c r="C36" s="35">
        <v>163903.50427832999</v>
      </c>
      <c r="D36" s="35">
        <v>173717.38468937</v>
      </c>
      <c r="E36" s="35">
        <v>175774.4979471</v>
      </c>
      <c r="F36" s="35">
        <v>181235.56013222999</v>
      </c>
      <c r="G36" s="35">
        <v>192391.32914965</v>
      </c>
      <c r="H36" s="35">
        <v>214663.92238104</v>
      </c>
      <c r="I36" s="35">
        <v>235446.89721975999</v>
      </c>
      <c r="J36" s="35">
        <v>236239.56077839</v>
      </c>
      <c r="K36" s="35">
        <v>251926.80847260999</v>
      </c>
      <c r="L36" s="35">
        <v>284746.51018251001</v>
      </c>
      <c r="M36" s="142">
        <v>327429.99</v>
      </c>
      <c r="N36" s="44">
        <f t="shared" si="6"/>
        <v>42683.479817489977</v>
      </c>
      <c r="O36" s="32">
        <f t="shared" si="7"/>
        <v>0.14989992253155893</v>
      </c>
      <c r="P36" s="85">
        <f t="shared" si="8"/>
        <v>75503.181527389999</v>
      </c>
      <c r="Q36" s="80">
        <f t="shared" si="9"/>
        <v>0.29970284617644749</v>
      </c>
      <c r="R36" s="85">
        <f t="shared" si="10"/>
        <v>91190.429221609986</v>
      </c>
      <c r="S36" s="82">
        <f t="shared" si="11"/>
        <v>0.38600829141886739</v>
      </c>
    </row>
    <row r="37" spans="2:19" ht="15">
      <c r="B37" s="25" t="s">
        <v>3</v>
      </c>
      <c r="C37" s="34">
        <v>111022.98821837999</v>
      </c>
      <c r="D37" s="34">
        <v>114088.8213517</v>
      </c>
      <c r="E37" s="34">
        <v>115610.3243186</v>
      </c>
      <c r="F37" s="34">
        <v>120090.71338926999</v>
      </c>
      <c r="G37" s="34">
        <v>130705.91189747</v>
      </c>
      <c r="H37" s="34">
        <v>147230.76330925</v>
      </c>
      <c r="I37" s="34">
        <v>157296.11392198</v>
      </c>
      <c r="J37" s="34">
        <v>163780.24465015999</v>
      </c>
      <c r="K37" s="34">
        <v>170743.55089983001</v>
      </c>
      <c r="L37" s="34">
        <v>190017.76814594999</v>
      </c>
      <c r="M37" s="141">
        <v>215343.83</v>
      </c>
      <c r="N37" s="44">
        <f t="shared" si="6"/>
        <v>25326.06185405</v>
      </c>
      <c r="O37" s="32">
        <f t="shared" si="7"/>
        <v>0.13328259825995548</v>
      </c>
      <c r="P37" s="85">
        <f t="shared" si="8"/>
        <v>44600.279100169981</v>
      </c>
      <c r="Q37" s="80">
        <f t="shared" si="9"/>
        <v>0.26121208599167289</v>
      </c>
      <c r="R37" s="85">
        <f t="shared" si="10"/>
        <v>51563.585349839996</v>
      </c>
      <c r="S37" s="82">
        <f t="shared" si="11"/>
        <v>0.31483397439038829</v>
      </c>
    </row>
    <row r="38" spans="2:19" ht="15">
      <c r="B38" s="24" t="s">
        <v>4</v>
      </c>
      <c r="C38" s="31">
        <v>30022.06463284</v>
      </c>
      <c r="D38" s="31">
        <v>40031.394166739999</v>
      </c>
      <c r="E38" s="31">
        <v>37759.133400979998</v>
      </c>
      <c r="F38" s="31">
        <v>23611.75592254</v>
      </c>
      <c r="G38" s="31">
        <v>30453.81491022</v>
      </c>
      <c r="H38" s="31">
        <v>45986.928203830001</v>
      </c>
      <c r="I38" s="31">
        <v>47737.782080750003</v>
      </c>
      <c r="J38" s="31">
        <v>49891.233495499997</v>
      </c>
      <c r="K38" s="31">
        <v>48427.027830530002</v>
      </c>
      <c r="L38" s="31">
        <v>60434.657091319998</v>
      </c>
      <c r="M38" s="140">
        <v>60352.03</v>
      </c>
      <c r="N38" s="44">
        <f t="shared" si="6"/>
        <v>-82.627091319998726</v>
      </c>
      <c r="O38" s="32">
        <f t="shared" si="7"/>
        <v>-0.0013672137031429665</v>
      </c>
      <c r="P38" s="85">
        <f t="shared" si="8"/>
        <v>11925.002169469997</v>
      </c>
      <c r="Q38" s="80">
        <f t="shared" si="9"/>
        <v>0.24624683164949634</v>
      </c>
      <c r="R38" s="85">
        <f t="shared" si="10"/>
        <v>10460.796504500002</v>
      </c>
      <c r="S38" s="82">
        <f t="shared" si="11"/>
        <v>0.20967203597889661</v>
      </c>
    </row>
    <row r="39" spans="2:19" ht="15">
      <c r="B39" s="26" t="s">
        <v>6</v>
      </c>
      <c r="C39" s="35">
        <v>141045.05285122001</v>
      </c>
      <c r="D39" s="35">
        <v>154120.21551844</v>
      </c>
      <c r="E39" s="35">
        <v>153369.45771958001</v>
      </c>
      <c r="F39" s="35">
        <v>143702.46931181001</v>
      </c>
      <c r="G39" s="35">
        <v>161159.72680768999</v>
      </c>
      <c r="H39" s="35">
        <v>193217.69151308</v>
      </c>
      <c r="I39" s="35">
        <v>205033.89600273001</v>
      </c>
      <c r="J39" s="35">
        <v>213671.47814565999</v>
      </c>
      <c r="K39" s="35">
        <v>219170.57873035999</v>
      </c>
      <c r="L39" s="35">
        <v>250452.42523727001</v>
      </c>
      <c r="M39" s="142">
        <v>275695.86</v>
      </c>
      <c r="N39" s="44">
        <f t="shared" si="6"/>
        <v>25243.434762729972</v>
      </c>
      <c r="O39" s="32">
        <f t="shared" si="7"/>
        <v>0.10079133687292186</v>
      </c>
      <c r="P39" s="85">
        <f t="shared" si="8"/>
        <v>56525.281269639992</v>
      </c>
      <c r="Q39" s="80">
        <f t="shared" si="9"/>
        <v>0.25790542506702785</v>
      </c>
      <c r="R39" s="85">
        <f t="shared" si="10"/>
        <v>62024.381854339998</v>
      </c>
      <c r="S39" s="82">
        <f t="shared" si="11"/>
        <v>0.29027918181975565</v>
      </c>
    </row>
    <row r="40" spans="2:19" ht="15">
      <c r="B40" s="26" t="s">
        <v>7</v>
      </c>
      <c r="C40" s="35">
        <v>22858.451427110002</v>
      </c>
      <c r="D40" s="35">
        <v>19597.169170929999</v>
      </c>
      <c r="E40" s="35">
        <v>22405.040227519999</v>
      </c>
      <c r="F40" s="35">
        <v>37533.090820420002</v>
      </c>
      <c r="G40" s="35">
        <v>31231.602341959999</v>
      </c>
      <c r="H40" s="35">
        <v>21446.230867959999</v>
      </c>
      <c r="I40" s="35">
        <v>30413.00121703</v>
      </c>
      <c r="J40" s="35">
        <v>22568.082632729998</v>
      </c>
      <c r="K40" s="35">
        <v>32756.229742250001</v>
      </c>
      <c r="L40" s="35">
        <v>34294.08494524</v>
      </c>
      <c r="M40" s="142">
        <v>51734.13</v>
      </c>
      <c r="N40" s="44">
        <f t="shared" si="6"/>
        <v>17440.045054759998</v>
      </c>
      <c r="O40" s="32">
        <f t="shared" si="7"/>
        <v>0.50854382272067777</v>
      </c>
      <c r="P40" s="85">
        <f t="shared" si="8"/>
        <v>18977.900257749996</v>
      </c>
      <c r="Q40" s="80">
        <f t="shared" si="9"/>
        <v>0.57936766248991445</v>
      </c>
      <c r="R40" s="85">
        <f t="shared" si="10"/>
        <v>29166.047367269999</v>
      </c>
      <c r="S40" s="82">
        <f t="shared" si="11"/>
        <v>1.2923582318407112</v>
      </c>
    </row>
    <row r="41" spans="2:19" ht="17.25">
      <c r="B41" s="26" t="s">
        <v>39</v>
      </c>
      <c r="C41" s="35">
        <v>40370.664001490019</v>
      </c>
      <c r="D41" s="35">
        <v>47590.021602780005</v>
      </c>
      <c r="E41" s="35">
        <v>44299.677680969995</v>
      </c>
      <c r="F41" s="35">
        <v>47904.445886350019</v>
      </c>
      <c r="G41" s="35">
        <v>53730.03192661998</v>
      </c>
      <c r="H41" s="35">
        <v>56498.278831570031</v>
      </c>
      <c r="I41" s="35">
        <v>63092.835704149998</v>
      </c>
      <c r="J41" s="35">
        <v>56961.690158889978</v>
      </c>
      <c r="K41" s="35">
        <v>64253.439650729997</v>
      </c>
      <c r="L41" s="35">
        <v>76381.238254950033</v>
      </c>
      <c r="M41" s="142">
        <v>96989.84</v>
      </c>
      <c r="N41" s="44">
        <f t="shared" si="6"/>
        <v>20608.601745049964</v>
      </c>
      <c r="O41" s="32">
        <f t="shared" si="7"/>
        <v>0.2698123546552269</v>
      </c>
      <c r="P41" s="85">
        <f t="shared" si="8"/>
        <v>32736.400349269999</v>
      </c>
      <c r="Q41" s="80">
        <f t="shared" si="9"/>
        <v>0.50948868305290906</v>
      </c>
      <c r="R41" s="85">
        <f t="shared" si="10"/>
        <v>40028.149841110018</v>
      </c>
      <c r="S41" s="82">
        <f t="shared" si="11"/>
        <v>0.70272054304313603</v>
      </c>
    </row>
    <row r="42" spans="2:19" ht="15">
      <c r="B42" s="26" t="s">
        <v>27</v>
      </c>
      <c r="C42" s="83">
        <v>11086.05</v>
      </c>
      <c r="D42" s="83">
        <v>9149.59</v>
      </c>
      <c r="E42" s="83">
        <v>7086.90</v>
      </c>
      <c r="F42" s="83">
        <v>6749.36</v>
      </c>
      <c r="G42" s="83">
        <v>5714.48</v>
      </c>
      <c r="H42" s="83">
        <v>5945.25</v>
      </c>
      <c r="I42" s="83">
        <v>5865.92</v>
      </c>
      <c r="J42" s="83">
        <v>6035.72</v>
      </c>
      <c r="K42" s="83">
        <v>12651.54</v>
      </c>
      <c r="L42" s="83">
        <v>5853.83</v>
      </c>
      <c r="M42" s="153">
        <v>9878.07</v>
      </c>
      <c r="N42" s="44">
        <f t="shared" si="6"/>
        <v>4024.24</v>
      </c>
      <c r="O42" s="32">
        <f t="shared" si="7"/>
        <v>0.6874541966541563</v>
      </c>
      <c r="P42" s="85">
        <f t="shared" si="8"/>
        <v>-2773.4700000000012</v>
      </c>
      <c r="Q42" s="80">
        <f t="shared" si="9"/>
        <v>-0.21921995266979366</v>
      </c>
      <c r="R42" s="85">
        <f t="shared" si="10"/>
        <v>3842.3499999999995</v>
      </c>
      <c r="S42" s="82">
        <f t="shared" si="11"/>
        <v>0.63660176416401004</v>
      </c>
    </row>
    <row r="43" spans="2:19" ht="17.25">
      <c r="B43" s="26" t="s">
        <v>41</v>
      </c>
      <c r="C43" s="35">
        <v>28767.027579160018</v>
      </c>
      <c r="D43" s="35">
        <v>37911.612997810007</v>
      </c>
      <c r="E43" s="35">
        <v>36619.527732829993</v>
      </c>
      <c r="F43" s="35">
        <v>40270.964911870018</v>
      </c>
      <c r="G43" s="35">
        <v>47116.63551237998</v>
      </c>
      <c r="H43" s="35">
        <v>49652.813964450033</v>
      </c>
      <c r="I43" s="35">
        <v>56322.752209990002</v>
      </c>
      <c r="J43" s="35">
        <v>50099.516725349982</v>
      </c>
      <c r="K43" s="35">
        <v>50760.451897559993</v>
      </c>
      <c r="L43" s="35">
        <v>69686.888591030031</v>
      </c>
      <c r="M43" s="142">
        <v>87111.76999999999</v>
      </c>
      <c r="N43" s="44">
        <f t="shared" si="6"/>
        <v>17424.881408969959</v>
      </c>
      <c r="O43" s="32">
        <f t="shared" si="7"/>
        <v>0.25004533508779514</v>
      </c>
      <c r="P43" s="85">
        <f t="shared" si="8"/>
        <v>36351.318102439996</v>
      </c>
      <c r="Q43" s="80">
        <f t="shared" si="9"/>
        <v>0.71613464308396702</v>
      </c>
      <c r="R43" s="85">
        <f t="shared" si="10"/>
        <v>37012.253274650007</v>
      </c>
      <c r="S43" s="82">
        <f t="shared" si="11"/>
        <v>0.738774656800673</v>
      </c>
    </row>
    <row r="44" spans="2:19" ht="17.25">
      <c r="B44" s="26" t="s">
        <v>42</v>
      </c>
      <c r="C44" s="35">
        <v>133293.27778142999</v>
      </c>
      <c r="D44" s="35">
        <v>142215.78241836</v>
      </c>
      <c r="E44" s="35">
        <v>137204.50888211001</v>
      </c>
      <c r="F44" s="35">
        <v>149082.21647319</v>
      </c>
      <c r="G44" s="35">
        <v>161525.63506879</v>
      </c>
      <c r="H44" s="35">
        <v>177454.78889288002</v>
      </c>
      <c r="I44" s="35">
        <v>190243.00136965999</v>
      </c>
      <c r="J44" s="35">
        <v>173387.22051210998</v>
      </c>
      <c r="K44" s="35">
        <v>196273.34832378</v>
      </c>
      <c r="L44" s="35">
        <v>232136.41744045002</v>
      </c>
      <c r="M44" s="142">
        <v>267555.55</v>
      </c>
      <c r="N44" s="44">
        <f t="shared" si="6"/>
        <v>35419.132559549966</v>
      </c>
      <c r="O44" s="32">
        <f t="shared" si="7"/>
        <v>0.15257895745132721</v>
      </c>
      <c r="P44" s="85">
        <f t="shared" si="8"/>
        <v>71282.201676219993</v>
      </c>
      <c r="Q44" s="80">
        <f t="shared" si="9"/>
        <v>0.36317820165084336</v>
      </c>
      <c r="R44" s="85">
        <f t="shared" si="10"/>
        <v>94168.329487890005</v>
      </c>
      <c r="S44" s="82">
        <f t="shared" si="11"/>
        <v>0.54310997782741977</v>
      </c>
    </row>
    <row r="45" spans="2:19" ht="18" thickBot="1">
      <c r="B45" s="27" t="s">
        <v>43</v>
      </c>
      <c r="C45" s="37">
        <v>21584.895570319997</v>
      </c>
      <c r="D45" s="37">
        <v>31663.948074289998</v>
      </c>
      <c r="E45" s="37">
        <v>24798.210265009999</v>
      </c>
      <c r="F45" s="37">
        <v>14566.766307870001</v>
      </c>
      <c r="G45" s="37">
        <v>26618.470565269999</v>
      </c>
      <c r="H45" s="37">
        <v>39176.519902309999</v>
      </c>
      <c r="I45" s="37">
        <v>36846.734201840001</v>
      </c>
      <c r="J45" s="37">
        <v>38183.721310059998</v>
      </c>
      <c r="K45" s="37">
        <v>37161.88263434</v>
      </c>
      <c r="L45" s="37">
        <v>48691.616807040002</v>
      </c>
      <c r="M45" s="144">
        <v>49427.18</v>
      </c>
      <c r="N45" s="45">
        <f t="shared" si="6"/>
        <v>735.56319295999856</v>
      </c>
      <c r="O45" s="38">
        <f t="shared" si="7"/>
        <v>0.015106567437983554</v>
      </c>
      <c r="P45" s="86">
        <f t="shared" si="8"/>
        <v>12265.297365660001</v>
      </c>
      <c r="Q45" s="81">
        <f t="shared" si="9"/>
        <v>0.33005048442637475</v>
      </c>
      <c r="R45" s="86">
        <f t="shared" si="10"/>
        <v>11243.458689940002</v>
      </c>
      <c r="S45" s="39">
        <f t="shared" si="11"/>
        <v>0.29445686025834705</v>
      </c>
    </row>
    <row r="46" spans="2:19" ht="15">
      <c r="B46" s="16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3"/>
      <c r="O46" s="14"/>
      <c r="P46" s="14"/>
      <c r="Q46" s="14"/>
      <c r="R46" s="14"/>
      <c r="S46" s="14"/>
    </row>
    <row r="47" spans="2:19" ht="15">
      <c r="B47" s="18" t="s">
        <v>40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3"/>
      <c r="O47" s="14"/>
      <c r="P47" s="14"/>
      <c r="Q47" s="14"/>
      <c r="R47" s="14"/>
      <c r="S47" s="14"/>
    </row>
    <row r="48" spans="2:19" ht="15">
      <c r="B48" s="19" t="s">
        <v>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O48" s="4"/>
      <c r="P48" s="4"/>
      <c r="Q48" s="4"/>
      <c r="R48" s="4"/>
      <c r="S48" s="4"/>
    </row>
    <row r="49" spans="2:19" ht="15">
      <c r="B49" s="19" t="s">
        <v>44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O49" s="4"/>
      <c r="P49" s="4"/>
      <c r="Q49" s="4"/>
      <c r="R49" s="4"/>
      <c r="S49" s="4"/>
    </row>
    <row r="50" spans="2:19" ht="15">
      <c r="B50" s="19" t="s">
        <v>45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O50" s="4"/>
      <c r="P50" s="4"/>
      <c r="Q50" s="4"/>
      <c r="R50" s="4"/>
      <c r="S50" s="4"/>
    </row>
    <row r="51" ht="15.75" thickBot="1"/>
    <row r="52" spans="2:19" ht="16.5" thickBot="1">
      <c r="B52" s="164" t="s">
        <v>32</v>
      </c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6"/>
    </row>
    <row r="53" spans="2:19" ht="15.75" thickBot="1">
      <c r="B53" s="40" t="s">
        <v>17</v>
      </c>
      <c r="C53" s="46" t="s">
        <v>92</v>
      </c>
      <c r="D53" s="46" t="s">
        <v>93</v>
      </c>
      <c r="E53" s="46" t="s">
        <v>94</v>
      </c>
      <c r="F53" s="46" t="s">
        <v>95</v>
      </c>
      <c r="G53" s="46" t="s">
        <v>96</v>
      </c>
      <c r="H53" s="46" t="s">
        <v>97</v>
      </c>
      <c r="I53" s="46" t="s">
        <v>98</v>
      </c>
      <c r="J53" s="46" t="s">
        <v>99</v>
      </c>
      <c r="K53" s="46" t="s">
        <v>100</v>
      </c>
      <c r="L53" s="46" t="s">
        <v>101</v>
      </c>
      <c r="M53" s="46" t="s">
        <v>102</v>
      </c>
      <c r="N53" s="46" t="s">
        <v>61</v>
      </c>
      <c r="O53" s="47" t="s">
        <v>62</v>
      </c>
      <c r="P53" s="47" t="s">
        <v>63</v>
      </c>
      <c r="Q53" s="47" t="s">
        <v>64</v>
      </c>
      <c r="R53" s="47" t="s">
        <v>65</v>
      </c>
      <c r="S53" s="102" t="s">
        <v>66</v>
      </c>
    </row>
    <row r="54" spans="2:19" ht="15">
      <c r="B54" s="132" t="s">
        <v>0</v>
      </c>
      <c r="C54" s="103">
        <v>31757.519421329998</v>
      </c>
      <c r="D54" s="103">
        <v>32981.878036429996</v>
      </c>
      <c r="E54" s="103">
        <v>32845.432592429999</v>
      </c>
      <c r="F54" s="103">
        <v>37764.870035</v>
      </c>
      <c r="G54" s="103">
        <v>41821.517149970001</v>
      </c>
      <c r="H54" s="103">
        <v>45148.71766704</v>
      </c>
      <c r="I54" s="103">
        <v>48664.449779280003</v>
      </c>
      <c r="J54" s="103">
        <v>43641.702217110003</v>
      </c>
      <c r="K54" s="103">
        <v>50679.689380739997</v>
      </c>
      <c r="L54" s="28">
        <v>59174.199368499998</v>
      </c>
      <c r="M54" s="104">
        <v>69381.350000000006</v>
      </c>
      <c r="N54" s="105">
        <f>M54-L54</f>
        <v>10207.150631500008</v>
      </c>
      <c r="O54" s="106">
        <f>M54/L54-1</f>
        <v>0.17249326125962838</v>
      </c>
      <c r="P54" s="107">
        <f>M54-K54</f>
        <v>18701.660619260008</v>
      </c>
      <c r="Q54" s="108">
        <f>M54/K54-1</f>
        <v>0.36901687535534244</v>
      </c>
      <c r="R54" s="107">
        <f>M54-J54</f>
        <v>25739.647782890002</v>
      </c>
      <c r="S54" s="109">
        <f>M54/J54-1</f>
        <v>0.58979477140556202</v>
      </c>
    </row>
    <row r="55" spans="2:19" ht="15">
      <c r="B55" s="133" t="s">
        <v>35</v>
      </c>
      <c r="C55" s="110">
        <v>7928.2776358299998</v>
      </c>
      <c r="D55" s="110">
        <v>8116.1660940100001</v>
      </c>
      <c r="E55" s="110">
        <v>8184.1155846299998</v>
      </c>
      <c r="F55" s="110">
        <v>9262.3660334300002</v>
      </c>
      <c r="G55" s="110">
        <v>10331.98211956</v>
      </c>
      <c r="H55" s="110">
        <v>11818.70070842</v>
      </c>
      <c r="I55" s="110">
        <v>13477.67713373</v>
      </c>
      <c r="J55" s="110">
        <v>12017.25923971</v>
      </c>
      <c r="K55" s="110">
        <v>9857.6732533100003</v>
      </c>
      <c r="L55" s="31">
        <v>11220.770885690001</v>
      </c>
      <c r="M55" s="111">
        <v>13882.99</v>
      </c>
      <c r="N55" s="112">
        <f t="shared" si="12" ref="N55:N73">M55-L55</f>
        <v>2662.219114309999</v>
      </c>
      <c r="O55" s="113">
        <f t="shared" si="13" ref="O55:O73">M55/L55-1</f>
        <v>0.23725812971595039</v>
      </c>
      <c r="P55" s="114">
        <f t="shared" si="14" ref="P55:P73">M55-K55</f>
        <v>4025.3167466899995</v>
      </c>
      <c r="Q55" s="115">
        <f t="shared" si="15" ref="Q55:Q73">M55/K55-1</f>
        <v>0.40834349478345544</v>
      </c>
      <c r="R55" s="114">
        <f t="shared" si="16" ref="R55:R73">M55-J55</f>
        <v>1865.73076029</v>
      </c>
      <c r="S55" s="116">
        <f t="shared" si="17" ref="S55:S73">M55/J55-1</f>
        <v>0.15525426580836776</v>
      </c>
    </row>
    <row r="56" spans="2:19" ht="15">
      <c r="B56" s="133" t="s">
        <v>36</v>
      </c>
      <c r="C56" s="110">
        <v>8467.7652319999997</v>
      </c>
      <c r="D56" s="110">
        <v>8261.3129130100006</v>
      </c>
      <c r="E56" s="110">
        <v>8312.4536298700004</v>
      </c>
      <c r="F56" s="110">
        <v>9167.1820216399992</v>
      </c>
      <c r="G56" s="110">
        <v>9522.8727831800006</v>
      </c>
      <c r="H56" s="110">
        <v>10155.85025593</v>
      </c>
      <c r="I56" s="110">
        <v>10909.21383499</v>
      </c>
      <c r="J56" s="110">
        <v>7752.5084008599997</v>
      </c>
      <c r="K56" s="110">
        <v>12957.66806962</v>
      </c>
      <c r="L56" s="31">
        <v>14483.28053602</v>
      </c>
      <c r="M56" s="111">
        <v>19891.060000000001</v>
      </c>
      <c r="N56" s="112">
        <f t="shared" si="12"/>
        <v>5407.7794639800013</v>
      </c>
      <c r="O56" s="113">
        <f t="shared" si="13"/>
        <v>0.37338084079299727</v>
      </c>
      <c r="P56" s="114">
        <f t="shared" si="14"/>
        <v>6933.3919303800012</v>
      </c>
      <c r="Q56" s="115">
        <f t="shared" si="15"/>
        <v>0.53508022378160303</v>
      </c>
      <c r="R56" s="114">
        <f t="shared" si="16"/>
        <v>12138.551599140003</v>
      </c>
      <c r="S56" s="116">
        <f t="shared" si="17"/>
        <v>1.5657579420092533</v>
      </c>
    </row>
    <row r="57" spans="2:19" ht="15">
      <c r="B57" s="133" t="s">
        <v>37</v>
      </c>
      <c r="C57" s="110">
        <v>15348.166496899999</v>
      </c>
      <c r="D57" s="110">
        <v>16522.584718409998</v>
      </c>
      <c r="E57" s="110">
        <v>16333.347690930001</v>
      </c>
      <c r="F57" s="110">
        <v>19315.141271429999</v>
      </c>
      <c r="G57" s="110">
        <v>21929.026905819999</v>
      </c>
      <c r="H57" s="110">
        <v>23104.977648069998</v>
      </c>
      <c r="I57" s="110">
        <v>24180.28469828</v>
      </c>
      <c r="J57" s="110">
        <v>23448.163452109999</v>
      </c>
      <c r="K57" s="110">
        <v>27434.133533190001</v>
      </c>
      <c r="L57" s="31">
        <v>33032.43012012</v>
      </c>
      <c r="M57" s="111">
        <v>35152.620000000003</v>
      </c>
      <c r="N57" s="112">
        <f t="shared" si="12"/>
        <v>2120.189879880003</v>
      </c>
      <c r="O57" s="113">
        <f t="shared" si="13"/>
        <v>0.064185101494806496</v>
      </c>
      <c r="P57" s="114">
        <f t="shared" si="14"/>
        <v>7718.4864668100017</v>
      </c>
      <c r="Q57" s="115">
        <f t="shared" si="15"/>
        <v>0.28134609964889634</v>
      </c>
      <c r="R57" s="114">
        <f t="shared" si="16"/>
        <v>11704.456547890004</v>
      </c>
      <c r="S57" s="116">
        <f t="shared" si="17"/>
        <v>0.49916303986002664</v>
      </c>
    </row>
    <row r="58" spans="2:19" ht="15">
      <c r="B58" s="133" t="s">
        <v>38</v>
      </c>
      <c r="C58" s="110">
        <v>13.310056599999999</v>
      </c>
      <c r="D58" s="110">
        <v>81.814311000000004</v>
      </c>
      <c r="E58" s="110">
        <v>15.515687</v>
      </c>
      <c r="F58" s="110">
        <v>20.180708500000001</v>
      </c>
      <c r="G58" s="110">
        <v>37.635341410000002</v>
      </c>
      <c r="H58" s="110">
        <v>69.189054619999993</v>
      </c>
      <c r="I58" s="110">
        <v>97.274112279999997</v>
      </c>
      <c r="J58" s="110">
        <v>423.77112442999999</v>
      </c>
      <c r="K58" s="110">
        <v>430.21452462000002</v>
      </c>
      <c r="L58" s="31">
        <v>437.71782667000002</v>
      </c>
      <c r="M58" s="111">
        <v>454.68</v>
      </c>
      <c r="N58" s="112">
        <f t="shared" si="12"/>
        <v>16.962173329999985</v>
      </c>
      <c r="O58" s="113">
        <f t="shared" si="13"/>
        <v>0.03875138798673583</v>
      </c>
      <c r="P58" s="114">
        <f t="shared" si="14"/>
        <v>24.465475379999987</v>
      </c>
      <c r="Q58" s="115">
        <f t="shared" si="15"/>
        <v>0.056868083200142694</v>
      </c>
      <c r="R58" s="114">
        <f t="shared" si="16"/>
        <v>30.908875570000021</v>
      </c>
      <c r="S58" s="116">
        <f t="shared" si="17"/>
        <v>0.072937663252951701</v>
      </c>
    </row>
    <row r="59" spans="2:19" ht="15">
      <c r="B59" s="133" t="s">
        <v>8</v>
      </c>
      <c r="C59" s="110">
        <v>2516.53000127</v>
      </c>
      <c r="D59" s="110">
        <v>2586.4630872500002</v>
      </c>
      <c r="E59" s="110">
        <v>2802.65011319</v>
      </c>
      <c r="F59" s="110">
        <v>2825.4696417300001</v>
      </c>
      <c r="G59" s="110">
        <v>2205.1373807</v>
      </c>
      <c r="H59" s="110">
        <v>2657.7092429099998</v>
      </c>
      <c r="I59" s="110">
        <v>4586.3515747900001</v>
      </c>
      <c r="J59" s="110">
        <v>4181.2879013800002</v>
      </c>
      <c r="K59" s="110">
        <v>4448.9470496000004</v>
      </c>
      <c r="L59" s="31">
        <v>6393.8226450499997</v>
      </c>
      <c r="M59" s="111">
        <v>6940.33</v>
      </c>
      <c r="N59" s="112">
        <f t="shared" si="12"/>
        <v>546.50735495000026</v>
      </c>
      <c r="O59" s="113">
        <f t="shared" si="13"/>
        <v>0.085474274982134224</v>
      </c>
      <c r="P59" s="114">
        <f t="shared" si="14"/>
        <v>2491.3829503999996</v>
      </c>
      <c r="Q59" s="115">
        <f t="shared" si="15"/>
        <v>0.55999384182915746</v>
      </c>
      <c r="R59" s="114">
        <f t="shared" si="16"/>
        <v>2759.0420986199997</v>
      </c>
      <c r="S59" s="116">
        <f t="shared" si="17"/>
        <v>0.65985461027675241</v>
      </c>
    </row>
    <row r="60" spans="2:19" ht="15">
      <c r="B60" s="133" t="s">
        <v>1</v>
      </c>
      <c r="C60" s="117">
        <v>173.09259399999999</v>
      </c>
      <c r="D60" s="117">
        <v>247.14169174</v>
      </c>
      <c r="E60" s="117">
        <v>199.13156043000001</v>
      </c>
      <c r="F60" s="117">
        <v>469.08811552999998</v>
      </c>
      <c r="G60" s="117">
        <v>220.44544013999999</v>
      </c>
      <c r="H60" s="117">
        <v>239.09143449999999</v>
      </c>
      <c r="I60" s="117">
        <v>321.29107607999998</v>
      </c>
      <c r="J60" s="117">
        <v>139.82517833</v>
      </c>
      <c r="K60" s="117">
        <v>289.90219625999998</v>
      </c>
      <c r="L60" s="31">
        <v>349.40113976999999</v>
      </c>
      <c r="M60" s="118">
        <v>322.01</v>
      </c>
      <c r="N60" s="112">
        <f t="shared" si="12"/>
        <v>-27.391139769999995</v>
      </c>
      <c r="O60" s="113">
        <f t="shared" si="13"/>
        <v>-0.078394534683060124</v>
      </c>
      <c r="P60" s="114">
        <f t="shared" si="14"/>
        <v>32.107803740000008</v>
      </c>
      <c r="Q60" s="115">
        <f t="shared" si="15"/>
        <v>0.11075391685271674</v>
      </c>
      <c r="R60" s="114">
        <f t="shared" si="16"/>
        <v>182.18482166999999</v>
      </c>
      <c r="S60" s="116">
        <f t="shared" si="17"/>
        <v>1.3029471790840663</v>
      </c>
    </row>
    <row r="61" spans="2:19" ht="15">
      <c r="B61" s="134" t="s">
        <v>2</v>
      </c>
      <c r="C61" s="117">
        <v>56658.724384089997</v>
      </c>
      <c r="D61" s="117">
        <v>57838.493263010001</v>
      </c>
      <c r="E61" s="117">
        <v>70182.578952919997</v>
      </c>
      <c r="F61" s="117">
        <v>72733.793058419993</v>
      </c>
      <c r="G61" s="117">
        <v>76824.578123810003</v>
      </c>
      <c r="H61" s="117">
        <v>88670.852248390001</v>
      </c>
      <c r="I61" s="117">
        <v>108401.10741557</v>
      </c>
      <c r="J61" s="117">
        <v>123696.58168348001</v>
      </c>
      <c r="K61" s="117">
        <v>140415.85817661</v>
      </c>
      <c r="L61" s="34">
        <v>138943.07860532001</v>
      </c>
      <c r="M61" s="118">
        <v>163206.85999999999</v>
      </c>
      <c r="N61" s="112">
        <f t="shared" si="12"/>
        <v>24263.781394679972</v>
      </c>
      <c r="O61" s="113">
        <f t="shared" si="13"/>
        <v>0.17463109093475149</v>
      </c>
      <c r="P61" s="114">
        <f t="shared" si="14"/>
        <v>22791.00182338999</v>
      </c>
      <c r="Q61" s="115">
        <f t="shared" si="15"/>
        <v>0.16231073982202426</v>
      </c>
      <c r="R61" s="114">
        <f t="shared" si="16"/>
        <v>39510.27831651998</v>
      </c>
      <c r="S61" s="116">
        <f t="shared" si="17"/>
        <v>0.31941285505868322</v>
      </c>
    </row>
    <row r="62" spans="2:19" ht="15">
      <c r="B62" s="133" t="s">
        <v>33</v>
      </c>
      <c r="C62" s="117">
        <v>54269.862646820002</v>
      </c>
      <c r="D62" s="117">
        <v>54988.414250989998</v>
      </c>
      <c r="E62" s="117">
        <v>64508.450820389997</v>
      </c>
      <c r="F62" s="117">
        <v>65633.462709900006</v>
      </c>
      <c r="G62" s="117">
        <v>73069.702113170002</v>
      </c>
      <c r="H62" s="117">
        <v>85370.639320129994</v>
      </c>
      <c r="I62" s="117">
        <v>100766.03221842</v>
      </c>
      <c r="J62" s="117">
        <v>115647.37148345</v>
      </c>
      <c r="K62" s="117">
        <v>132230.26150513001</v>
      </c>
      <c r="L62" s="36">
        <v>133487.73622744001</v>
      </c>
      <c r="M62" s="118">
        <v>153598.85999999999</v>
      </c>
      <c r="N62" s="112">
        <f t="shared" si="12"/>
        <v>20111.123772559979</v>
      </c>
      <c r="O62" s="113">
        <f t="shared" si="13"/>
        <v>0.15065896194609296</v>
      </c>
      <c r="P62" s="114">
        <f t="shared" si="14"/>
        <v>21368.598494869977</v>
      </c>
      <c r="Q62" s="115">
        <f t="shared" si="15"/>
        <v>0.16160142354434481</v>
      </c>
      <c r="R62" s="114">
        <f t="shared" si="16"/>
        <v>37951.488516549987</v>
      </c>
      <c r="S62" s="116">
        <f t="shared" si="17"/>
        <v>0.32816559537612267</v>
      </c>
    </row>
    <row r="63" spans="2:19" ht="15">
      <c r="B63" s="133" t="s">
        <v>34</v>
      </c>
      <c r="C63" s="117">
        <v>2388.86173727</v>
      </c>
      <c r="D63" s="117">
        <v>2850.0790120199999</v>
      </c>
      <c r="E63" s="117">
        <v>5674.1281325299997</v>
      </c>
      <c r="F63" s="117">
        <v>7100.3303485200004</v>
      </c>
      <c r="G63" s="117">
        <v>3754.87601064</v>
      </c>
      <c r="H63" s="117">
        <v>3300.2129282599999</v>
      </c>
      <c r="I63" s="117">
        <v>7635.0751971500003</v>
      </c>
      <c r="J63" s="117">
        <v>8049.2102000300001</v>
      </c>
      <c r="K63" s="117">
        <v>8185.5966714799997</v>
      </c>
      <c r="L63" s="36">
        <v>5455.3423778799997</v>
      </c>
      <c r="M63" s="118">
        <v>9608.01</v>
      </c>
      <c r="N63" s="112">
        <f t="shared" si="12"/>
        <v>4152.6676221200005</v>
      </c>
      <c r="O63" s="113">
        <f t="shared" si="13"/>
        <v>0.76121118244713504</v>
      </c>
      <c r="P63" s="114">
        <f t="shared" si="14"/>
        <v>1422.4133285200005</v>
      </c>
      <c r="Q63" s="115">
        <f t="shared" si="15"/>
        <v>0.17377026814379071</v>
      </c>
      <c r="R63" s="114">
        <f t="shared" si="16"/>
        <v>1558.7997999700001</v>
      </c>
      <c r="S63" s="116">
        <f t="shared" si="17"/>
        <v>0.19365872691014951</v>
      </c>
    </row>
    <row r="64" spans="2:19" ht="15">
      <c r="B64" s="135" t="s">
        <v>5</v>
      </c>
      <c r="C64" s="119">
        <v>91105.866400690007</v>
      </c>
      <c r="D64" s="119">
        <v>93653.976078430002</v>
      </c>
      <c r="E64" s="119">
        <v>106029.71463497001</v>
      </c>
      <c r="F64" s="119">
        <v>113593.22085067999</v>
      </c>
      <c r="G64" s="119">
        <v>121071.67809462</v>
      </c>
      <c r="H64" s="119">
        <v>136716.37059283999</v>
      </c>
      <c r="I64" s="119">
        <v>161973.19984572</v>
      </c>
      <c r="J64" s="119">
        <v>171659.39698029999</v>
      </c>
      <c r="K64" s="119">
        <v>195834.39680320999</v>
      </c>
      <c r="L64" s="35">
        <v>204860.50175863999</v>
      </c>
      <c r="M64" s="120">
        <v>239850.55</v>
      </c>
      <c r="N64" s="112">
        <f t="shared" si="12"/>
        <v>34990.048241359997</v>
      </c>
      <c r="O64" s="113">
        <f t="shared" si="13"/>
        <v>0.17079938758806779</v>
      </c>
      <c r="P64" s="114">
        <f t="shared" si="14"/>
        <v>44016.153196789994</v>
      </c>
      <c r="Q64" s="115">
        <f t="shared" si="15"/>
        <v>0.22476211490579434</v>
      </c>
      <c r="R64" s="114">
        <f t="shared" si="16"/>
        <v>68191.153019699996</v>
      </c>
      <c r="S64" s="116">
        <f t="shared" si="17"/>
        <v>0.39724684007555822</v>
      </c>
    </row>
    <row r="65" spans="2:19" ht="15">
      <c r="B65" s="134" t="s">
        <v>3</v>
      </c>
      <c r="C65" s="117">
        <v>79635.444382770002</v>
      </c>
      <c r="D65" s="117">
        <v>81518.134629930006</v>
      </c>
      <c r="E65" s="117">
        <v>90857.677930880003</v>
      </c>
      <c r="F65" s="117">
        <v>93410.175911540005</v>
      </c>
      <c r="G65" s="117">
        <v>101497.04337236</v>
      </c>
      <c r="H65" s="117">
        <v>118223.18035564999</v>
      </c>
      <c r="I65" s="117">
        <v>134229.18625726999</v>
      </c>
      <c r="J65" s="117">
        <v>155221.8540473</v>
      </c>
      <c r="K65" s="117">
        <v>172046.35784785001</v>
      </c>
      <c r="L65" s="34">
        <v>181031.98309811001</v>
      </c>
      <c r="M65" s="118">
        <v>202832.19</v>
      </c>
      <c r="N65" s="112">
        <f t="shared" si="12"/>
        <v>21800.206901889993</v>
      </c>
      <c r="O65" s="113">
        <f t="shared" si="13"/>
        <v>0.12042185324830368</v>
      </c>
      <c r="P65" s="114">
        <f t="shared" si="14"/>
        <v>30785.832152149989</v>
      </c>
      <c r="Q65" s="115">
        <f t="shared" si="15"/>
        <v>0.17893916812453292</v>
      </c>
      <c r="R65" s="114">
        <f t="shared" si="16"/>
        <v>47610.335952699999</v>
      </c>
      <c r="S65" s="116">
        <f t="shared" si="17"/>
        <v>0.30672443803043303</v>
      </c>
    </row>
    <row r="66" spans="2:19" ht="15">
      <c r="B66" s="134" t="s">
        <v>4</v>
      </c>
      <c r="C66" s="117">
        <v>8288.0084829099997</v>
      </c>
      <c r="D66" s="117">
        <v>8272.7492540200001</v>
      </c>
      <c r="E66" s="117">
        <v>13429.663347449999</v>
      </c>
      <c r="F66" s="117">
        <v>6661.5038941299999</v>
      </c>
      <c r="G66" s="117">
        <v>7762.4789092600004</v>
      </c>
      <c r="H66" s="117">
        <v>13506.91670313</v>
      </c>
      <c r="I66" s="117">
        <v>16614.140025320001</v>
      </c>
      <c r="J66" s="117">
        <v>19586.523263930001</v>
      </c>
      <c r="K66" s="117">
        <v>17781.984973840001</v>
      </c>
      <c r="L66" s="31">
        <v>18216.334111349999</v>
      </c>
      <c r="M66" s="118">
        <v>28868.59</v>
      </c>
      <c r="N66" s="112">
        <f t="shared" si="12"/>
        <v>10652.255888650001</v>
      </c>
      <c r="O66" s="113">
        <f t="shared" si="13"/>
        <v>0.58476397191314855</v>
      </c>
      <c r="P66" s="114">
        <f t="shared" si="14"/>
        <v>11086.605026159999</v>
      </c>
      <c r="Q66" s="115">
        <f t="shared" si="15"/>
        <v>0.62347398462376824</v>
      </c>
      <c r="R66" s="114">
        <f t="shared" si="16"/>
        <v>9282.066736069999</v>
      </c>
      <c r="S66" s="116">
        <f t="shared" si="17"/>
        <v>0.47390068216770231</v>
      </c>
    </row>
    <row r="67" spans="2:19" ht="15">
      <c r="B67" s="136" t="s">
        <v>6</v>
      </c>
      <c r="C67" s="119">
        <v>87923.452865679996</v>
      </c>
      <c r="D67" s="119">
        <v>89790.883883949995</v>
      </c>
      <c r="E67" s="119">
        <v>104287.34127833</v>
      </c>
      <c r="F67" s="119">
        <v>100071.67980567001</v>
      </c>
      <c r="G67" s="119">
        <v>109259.52228162</v>
      </c>
      <c r="H67" s="119">
        <v>131730.09705878</v>
      </c>
      <c r="I67" s="119">
        <v>150843.32628258999</v>
      </c>
      <c r="J67" s="119">
        <v>174808.37731123</v>
      </c>
      <c r="K67" s="119">
        <v>189828.34282168999</v>
      </c>
      <c r="L67" s="35">
        <v>199248.31720945999</v>
      </c>
      <c r="M67" s="120">
        <v>231700.78</v>
      </c>
      <c r="N67" s="112">
        <f t="shared" si="12"/>
        <v>32452.462790540012</v>
      </c>
      <c r="O67" s="113">
        <f t="shared" si="13"/>
        <v>0.16287446360926761</v>
      </c>
      <c r="P67" s="114">
        <f t="shared" si="14"/>
        <v>41872.437178310007</v>
      </c>
      <c r="Q67" s="115">
        <f t="shared" si="15"/>
        <v>0.22058053373853515</v>
      </c>
      <c r="R67" s="114">
        <f t="shared" si="16"/>
        <v>56892.402688770002</v>
      </c>
      <c r="S67" s="116">
        <f t="shared" si="17"/>
        <v>0.32545581375358457</v>
      </c>
    </row>
    <row r="68" spans="2:19" ht="15">
      <c r="B68" s="136" t="s">
        <v>7</v>
      </c>
      <c r="C68" s="119">
        <v>3182.41353501</v>
      </c>
      <c r="D68" s="119">
        <v>3863.0921944800002</v>
      </c>
      <c r="E68" s="119">
        <v>1742.3733566400001</v>
      </c>
      <c r="F68" s="119">
        <v>13521.541045010001</v>
      </c>
      <c r="G68" s="119">
        <v>11812.155812999999</v>
      </c>
      <c r="H68" s="119">
        <v>4986.2735340600002</v>
      </c>
      <c r="I68" s="119">
        <v>11129.873563130001</v>
      </c>
      <c r="J68" s="119">
        <v>-3148.98033093</v>
      </c>
      <c r="K68" s="119">
        <v>6006.05398152</v>
      </c>
      <c r="L68" s="35">
        <v>5612.1845491800004</v>
      </c>
      <c r="M68" s="120">
        <v>8149.77</v>
      </c>
      <c r="N68" s="112">
        <f t="shared" si="12"/>
        <v>2537.58545082</v>
      </c>
      <c r="O68" s="113">
        <f t="shared" si="13"/>
        <v>0.45215645148211814</v>
      </c>
      <c r="P68" s="114">
        <f t="shared" si="14"/>
        <v>2143.7160184800005</v>
      </c>
      <c r="Q68" s="115">
        <f t="shared" si="15"/>
        <v>0.35692586598055742</v>
      </c>
      <c r="R68" s="114">
        <f t="shared" si="16"/>
        <v>11298.750330930001</v>
      </c>
      <c r="S68" s="116">
        <f t="shared" si="17"/>
        <v>-3.5880663400628796</v>
      </c>
    </row>
    <row r="69" spans="2:19" ht="17.25">
      <c r="B69" s="26" t="s">
        <v>39</v>
      </c>
      <c r="C69" s="121">
        <v>8908.4676866500085</v>
      </c>
      <c r="D69" s="121">
        <v>9038.6207447399938</v>
      </c>
      <c r="E69" s="121">
        <v>9298.8555951299932</v>
      </c>
      <c r="F69" s="121">
        <v>12813.626475090001</v>
      </c>
      <c r="G69" s="121">
        <v>15599.313271480001</v>
      </c>
      <c r="H69" s="121">
        <v>14953.885874430009</v>
      </c>
      <c r="I69" s="121">
        <v>19787.647315220034</v>
      </c>
      <c r="J69" s="121">
        <v>8248.5075546400039</v>
      </c>
      <c r="K69" s="121">
        <v>15312.54008762</v>
      </c>
      <c r="L69" s="35">
        <v>18023.775142879982</v>
      </c>
      <c r="M69" s="122">
        <v>27088.349999999977</v>
      </c>
      <c r="N69" s="112">
        <f t="shared" si="12"/>
        <v>9064.5748571199947</v>
      </c>
      <c r="O69" s="113">
        <f t="shared" si="13"/>
        <v>0.50292321032981913</v>
      </c>
      <c r="P69" s="114">
        <f t="shared" si="14"/>
        <v>11775.809912379977</v>
      </c>
      <c r="Q69" s="115">
        <f t="shared" si="15"/>
        <v>0.76903047077738429</v>
      </c>
      <c r="R69" s="114">
        <f t="shared" si="16"/>
        <v>18839.842445359973</v>
      </c>
      <c r="S69" s="116">
        <f t="shared" si="17"/>
        <v>2.2840304528498687</v>
      </c>
    </row>
    <row r="70" spans="2:19" ht="15">
      <c r="B70" s="26" t="s">
        <v>27</v>
      </c>
      <c r="C70" s="123">
        <v>648.48</v>
      </c>
      <c r="D70" s="123">
        <v>1264.27</v>
      </c>
      <c r="E70" s="123">
        <v>978.68</v>
      </c>
      <c r="F70" s="123">
        <v>2951.72</v>
      </c>
      <c r="G70" s="123">
        <v>515.26</v>
      </c>
      <c r="H70" s="123">
        <v>831.65</v>
      </c>
      <c r="I70" s="123">
        <v>1217.6400000000001</v>
      </c>
      <c r="J70" s="123">
        <v>3270.93</v>
      </c>
      <c r="K70" s="123">
        <v>1468.24</v>
      </c>
      <c r="L70" s="83">
        <v>3097.83</v>
      </c>
      <c r="M70" s="124">
        <v>1914.43</v>
      </c>
      <c r="N70" s="112">
        <f t="shared" si="12"/>
        <v>-1183.3999999999999</v>
      </c>
      <c r="O70" s="113">
        <f t="shared" si="13"/>
        <v>-0.38200934202328718</v>
      </c>
      <c r="P70" s="114">
        <f t="shared" si="14"/>
        <v>446.19000000000005</v>
      </c>
      <c r="Q70" s="115">
        <f t="shared" si="15"/>
        <v>0.3038944586716068</v>
      </c>
      <c r="R70" s="114">
        <f t="shared" si="16"/>
        <v>-1356.4999999999998</v>
      </c>
      <c r="S70" s="116">
        <f t="shared" si="17"/>
        <v>-0.41471385813820527</v>
      </c>
    </row>
    <row r="71" spans="2:19" ht="17.25">
      <c r="B71" s="26" t="s">
        <v>41</v>
      </c>
      <c r="C71" s="121">
        <v>8259.987686650009</v>
      </c>
      <c r="D71" s="121">
        <v>7774.3507447399934</v>
      </c>
      <c r="E71" s="121">
        <v>8320.1755951299929</v>
      </c>
      <c r="F71" s="121">
        <v>9861.9064750900015</v>
      </c>
      <c r="G71" s="121">
        <v>15084.053271480001</v>
      </c>
      <c r="H71" s="121">
        <v>14122.235874430009</v>
      </c>
      <c r="I71" s="121">
        <v>18570.007315220035</v>
      </c>
      <c r="J71" s="121">
        <v>4977.5775546400037</v>
      </c>
      <c r="K71" s="121">
        <v>13844.30008762</v>
      </c>
      <c r="L71" s="35">
        <v>14925.945142879982</v>
      </c>
      <c r="M71" s="122">
        <v>25173.919999999976</v>
      </c>
      <c r="N71" s="112">
        <f t="shared" si="12"/>
        <v>10247.974857119994</v>
      </c>
      <c r="O71" s="113">
        <f t="shared" si="13"/>
        <v>0.68658800223505523</v>
      </c>
      <c r="P71" s="114">
        <f t="shared" si="14"/>
        <v>11329.619912379976</v>
      </c>
      <c r="Q71" s="115">
        <f t="shared" si="15"/>
        <v>0.81835989112308183</v>
      </c>
      <c r="R71" s="114">
        <f t="shared" si="16"/>
        <v>20196.342445359973</v>
      </c>
      <c r="S71" s="116">
        <f t="shared" si="17"/>
        <v>4.057464142679871</v>
      </c>
    </row>
    <row r="72" spans="2:19" ht="17.25">
      <c r="B72" s="26" t="s">
        <v>42</v>
      </c>
      <c r="C72" s="121">
        <v>34447.142016600003</v>
      </c>
      <c r="D72" s="121">
        <v>35815.482815419993</v>
      </c>
      <c r="E72" s="121">
        <v>35847.214266050003</v>
      </c>
      <c r="F72" s="121">
        <v>41059.427792260001</v>
      </c>
      <c r="G72" s="121">
        <v>44247.099970809999</v>
      </c>
      <c r="H72" s="121">
        <v>48045.51834445</v>
      </c>
      <c r="I72" s="121">
        <v>53572.092430150005</v>
      </c>
      <c r="J72" s="121">
        <v>47962.815296820001</v>
      </c>
      <c r="K72" s="121">
        <v>55418.538626599999</v>
      </c>
      <c r="L72" s="35">
        <v>65917.423153319993</v>
      </c>
      <c r="M72" s="122">
        <v>76643.69</v>
      </c>
      <c r="N72" s="112">
        <f t="shared" si="12"/>
        <v>10726.26684668001</v>
      </c>
      <c r="O72" s="113">
        <f t="shared" si="13"/>
        <v>0.16272278759640457</v>
      </c>
      <c r="P72" s="114">
        <f t="shared" si="14"/>
        <v>21225.151373400004</v>
      </c>
      <c r="Q72" s="115">
        <f t="shared" si="15"/>
        <v>0.38299731280197058</v>
      </c>
      <c r="R72" s="114">
        <f t="shared" si="16"/>
        <v>28680.874703180001</v>
      </c>
      <c r="S72" s="116">
        <f t="shared" si="17"/>
        <v>0.59798146805368169</v>
      </c>
    </row>
    <row r="73" spans="2:19" ht="18" thickBot="1">
      <c r="B73" s="27" t="s">
        <v>43</v>
      </c>
      <c r="C73" s="125">
        <v>5899.1467456399996</v>
      </c>
      <c r="D73" s="125">
        <v>5422.6702420000001</v>
      </c>
      <c r="E73" s="125">
        <v>7755.5352149199998</v>
      </c>
      <c r="F73" s="125">
        <v>-438.82645439000044</v>
      </c>
      <c r="G73" s="125">
        <v>4007.6028986200004</v>
      </c>
      <c r="H73" s="125">
        <v>10206.70377487</v>
      </c>
      <c r="I73" s="125">
        <v>8979.0648281700014</v>
      </c>
      <c r="J73" s="125">
        <v>11537.313063900001</v>
      </c>
      <c r="K73" s="125">
        <v>9596.388302360001</v>
      </c>
      <c r="L73" s="37">
        <v>12760.99173347</v>
      </c>
      <c r="M73" s="126">
        <v>19260.580000000002</v>
      </c>
      <c r="N73" s="127">
        <f t="shared" si="12"/>
        <v>6499.5882665300014</v>
      </c>
      <c r="O73" s="128">
        <f t="shared" si="13"/>
        <v>0.50933253482820162</v>
      </c>
      <c r="P73" s="129">
        <f t="shared" si="14"/>
        <v>9664.1916976400007</v>
      </c>
      <c r="Q73" s="130">
        <f t="shared" si="15"/>
        <v>1.0070655118512999</v>
      </c>
      <c r="R73" s="129">
        <f t="shared" si="16"/>
        <v>7723.2669361000007</v>
      </c>
      <c r="S73" s="131">
        <f t="shared" si="17"/>
        <v>0.66941643113299354</v>
      </c>
    </row>
    <row r="75" spans="2:19" ht="15">
      <c r="B75" s="18" t="s">
        <v>40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3"/>
      <c r="O75" s="14"/>
      <c r="P75" s="14"/>
      <c r="Q75" s="14"/>
      <c r="R75" s="14"/>
      <c r="S75" s="14"/>
    </row>
    <row r="76" spans="2:19" ht="15">
      <c r="B76" s="19" t="s">
        <v>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O76" s="4"/>
      <c r="P76" s="4"/>
      <c r="Q76" s="4"/>
      <c r="R76" s="4"/>
      <c r="S76" s="4"/>
    </row>
    <row r="77" spans="2:19" ht="15">
      <c r="B77" s="19" t="s">
        <v>44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O77" s="4"/>
      <c r="P77" s="4"/>
      <c r="Q77" s="4"/>
      <c r="R77" s="4"/>
      <c r="S77" s="4"/>
    </row>
    <row r="78" spans="2:19" ht="15">
      <c r="B78" s="19" t="s">
        <v>45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O78" s="4"/>
      <c r="P78" s="4"/>
      <c r="Q78" s="4"/>
      <c r="R78" s="4"/>
      <c r="S78" s="4"/>
    </row>
  </sheetData>
  <mergeCells count="3">
    <mergeCell ref="B2:S2"/>
    <mergeCell ref="B24:S24"/>
    <mergeCell ref="B52:S5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E110" sqref="E110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5"/>
      <c r="D1" s="7"/>
    </row>
    <row r="2" spans="2:4" ht="15" hidden="1">
      <c r="B2" s="5"/>
      <c r="D2" s="7"/>
    </row>
    <row r="3" spans="2:4" ht="15" hidden="1">
      <c r="B3" s="5"/>
      <c r="D3" s="7"/>
    </row>
    <row r="4" spans="2:4" ht="15" hidden="1">
      <c r="B4" s="5"/>
      <c r="D4" s="7"/>
    </row>
    <row r="5" spans="2:4" ht="15" hidden="1">
      <c r="B5" s="5"/>
      <c r="C5" s="6"/>
      <c r="D5" s="8"/>
    </row>
    <row r="6" spans="2:4" ht="15" hidden="1">
      <c r="B6" s="5"/>
      <c r="D6" s="7"/>
    </row>
    <row r="7" spans="2:4" ht="15" hidden="1">
      <c r="B7" s="5"/>
      <c r="D7" s="7"/>
    </row>
    <row r="8" spans="2:4" ht="15" hidden="1">
      <c r="B8" s="5"/>
      <c r="D8" s="7"/>
    </row>
    <row r="9" spans="2:4" ht="15" hidden="1">
      <c r="B9" s="5"/>
      <c r="D9" s="7"/>
    </row>
    <row r="10" spans="2:4" ht="15" hidden="1">
      <c r="B10" s="5"/>
      <c r="D10" s="7"/>
    </row>
    <row r="11" spans="2:4" ht="15" hidden="1">
      <c r="B11" s="5"/>
      <c r="C11" s="6"/>
      <c r="D11" s="8"/>
    </row>
    <row r="12" spans="2:4" ht="15" hidden="1">
      <c r="B12" s="5"/>
      <c r="D12" s="7"/>
    </row>
    <row r="13" spans="2:4" ht="15" hidden="1">
      <c r="B13" s="5"/>
      <c r="D13" s="7"/>
    </row>
    <row r="14" spans="2:4" ht="15" hidden="1">
      <c r="B14" s="5"/>
      <c r="D14" s="7"/>
    </row>
    <row r="15" spans="2:4" ht="15" hidden="1">
      <c r="B15" s="5"/>
      <c r="D15" s="7"/>
    </row>
    <row r="16" spans="2:4" ht="15" hidden="1">
      <c r="B16" s="5"/>
      <c r="D16" s="7"/>
    </row>
    <row r="17" spans="2:4" ht="15" hidden="1">
      <c r="B17" s="5"/>
      <c r="D17" s="7"/>
    </row>
    <row r="18" spans="2:4" ht="15" hidden="1">
      <c r="B18" s="5"/>
      <c r="C18" s="6"/>
      <c r="D18" s="8"/>
    </row>
    <row r="19" spans="2:4" ht="15" hidden="1">
      <c r="B19" s="5"/>
      <c r="D19" s="7"/>
    </row>
    <row r="20" spans="2:4" ht="15" hidden="1">
      <c r="B20" s="5"/>
      <c r="D20" s="7"/>
    </row>
    <row r="21" spans="2:4" ht="15" hidden="1">
      <c r="B21" s="5"/>
      <c r="D21" s="7"/>
    </row>
    <row r="22" spans="2:4" ht="15" hidden="1">
      <c r="B22" s="5"/>
      <c r="D22" s="7"/>
    </row>
    <row r="23" spans="2:4" ht="15" hidden="1">
      <c r="B23" s="5"/>
      <c r="D23" s="7"/>
    </row>
    <row r="24" spans="2:4" ht="15" hidden="1">
      <c r="B24" s="5"/>
      <c r="C24" s="6"/>
      <c r="D24" s="8"/>
    </row>
    <row r="25" spans="2:4" ht="15" hidden="1">
      <c r="B25" s="5"/>
      <c r="D25" s="7"/>
    </row>
    <row r="26" spans="2:4" ht="15" hidden="1">
      <c r="B26" s="5"/>
      <c r="D26" s="7"/>
    </row>
    <row r="27" spans="2:4" ht="15" hidden="1">
      <c r="B27" s="5"/>
      <c r="D27" s="7"/>
    </row>
    <row r="28" spans="2:4" ht="15" hidden="1">
      <c r="B28" s="5"/>
      <c r="C28" s="6"/>
      <c r="D28" s="8"/>
    </row>
    <row r="29" spans="2:4" ht="15" hidden="1">
      <c r="B29" s="5"/>
      <c r="D29" s="7"/>
    </row>
    <row r="30" spans="2:4" ht="15" hidden="1">
      <c r="B30" s="5"/>
      <c r="D30" s="7"/>
    </row>
    <row r="31" spans="3:4" ht="15" hidden="1">
      <c r="C31" s="6"/>
      <c r="D31" s="8"/>
    </row>
    <row r="32" spans="2:4" ht="15" hidden="1">
      <c r="B32" s="5"/>
      <c r="D32" s="7"/>
    </row>
    <row r="33" spans="2:4" ht="15" hidden="1">
      <c r="B33" s="5"/>
      <c r="D33" s="7"/>
    </row>
    <row r="34" spans="2:4" ht="15" hidden="1">
      <c r="B34" s="5"/>
      <c r="D34" s="7"/>
    </row>
    <row r="35" spans="2:4" ht="15" hidden="1">
      <c r="B35" s="5"/>
      <c r="D35" s="7"/>
    </row>
    <row r="36" spans="2:4" ht="15" hidden="1">
      <c r="B36" s="5"/>
      <c r="D36" s="7"/>
    </row>
    <row r="37" spans="2:4" ht="15" hidden="1">
      <c r="B37" s="5"/>
      <c r="D37" s="7"/>
    </row>
    <row r="38" spans="2:4" ht="15" hidden="1">
      <c r="B38" s="5"/>
      <c r="D38" s="7"/>
    </row>
    <row r="39" spans="2:4" ht="15" hidden="1">
      <c r="B39" s="5"/>
      <c r="D39" s="7"/>
    </row>
    <row r="40" spans="2:4" ht="15" hidden="1">
      <c r="B40" s="5"/>
      <c r="D40" s="7"/>
    </row>
    <row r="41" spans="2:4" ht="15" hidden="1">
      <c r="B41" s="5"/>
      <c r="D41" s="7"/>
    </row>
    <row r="42" spans="2:4" ht="15" hidden="1">
      <c r="B42" s="5"/>
      <c r="C42" s="6"/>
      <c r="D42" s="8"/>
    </row>
    <row r="43" spans="2:4" ht="15" hidden="1">
      <c r="B43" s="5"/>
      <c r="D43" s="7"/>
    </row>
    <row r="44" spans="2:4" ht="15" hidden="1">
      <c r="B44" s="5"/>
      <c r="D44" s="7"/>
    </row>
    <row r="45" spans="2:4" ht="15" hidden="1">
      <c r="B45" s="5"/>
      <c r="D45" s="7"/>
    </row>
    <row r="46" spans="2:4" ht="15" hidden="1">
      <c r="B46" s="5"/>
      <c r="D46" s="7"/>
    </row>
    <row r="47" spans="2:4" ht="15" hidden="1">
      <c r="B47" s="5"/>
      <c r="D47" s="7"/>
    </row>
    <row r="48" spans="2:4" ht="15" hidden="1">
      <c r="B48" s="5"/>
      <c r="D48" s="7"/>
    </row>
    <row r="49" spans="2:4" ht="15" hidden="1">
      <c r="B49" s="5"/>
      <c r="C49" s="6"/>
      <c r="D49" s="8"/>
    </row>
    <row r="50" spans="2:4" ht="15" hidden="1">
      <c r="B50" s="5"/>
      <c r="D50" s="7"/>
    </row>
    <row r="51" spans="2:4" ht="15" hidden="1">
      <c r="B51" s="5"/>
      <c r="D51" s="7"/>
    </row>
    <row r="52" spans="2:4" ht="15" hidden="1">
      <c r="B52" s="5"/>
      <c r="D52" s="7"/>
    </row>
    <row r="53" spans="2:4" ht="15" hidden="1">
      <c r="B53" s="5"/>
      <c r="D53" s="7"/>
    </row>
    <row r="54" spans="2:4" ht="15" hidden="1">
      <c r="B54" s="5"/>
      <c r="D54" s="7"/>
    </row>
    <row r="55" spans="2:4" ht="15" hidden="1">
      <c r="B55" s="5"/>
      <c r="C55" s="6"/>
      <c r="D55" s="8"/>
    </row>
    <row r="56" spans="2:4" ht="15" hidden="1">
      <c r="B56" s="5"/>
      <c r="D56" s="7"/>
    </row>
    <row r="57" spans="2:4" ht="15" hidden="1">
      <c r="B57" s="5"/>
      <c r="D57" s="7"/>
    </row>
    <row r="58" spans="2:4" ht="15" hidden="1">
      <c r="B58" s="5"/>
      <c r="D58" s="7"/>
    </row>
    <row r="59" ht="15" hidden="1">
      <c r="D59" s="7"/>
    </row>
    <row r="60" spans="3:4" ht="15" hidden="1">
      <c r="C60" s="6"/>
      <c r="D60" s="8"/>
    </row>
    <row r="61" spans="2:4" ht="15" hidden="1">
      <c r="B61" s="5"/>
      <c r="D61" s="7"/>
    </row>
    <row r="62" spans="2:4" ht="15" hidden="1">
      <c r="B62" s="5"/>
      <c r="D62" s="7"/>
    </row>
    <row r="63" spans="2:4" ht="15" hidden="1">
      <c r="B63" s="5"/>
      <c r="D63" s="7"/>
    </row>
    <row r="64" spans="2:4" ht="15" hidden="1">
      <c r="B64" s="5"/>
      <c r="D64" s="7"/>
    </row>
    <row r="65" spans="2:4" ht="15" hidden="1">
      <c r="B65" s="5"/>
      <c r="D65" s="7"/>
    </row>
    <row r="66" spans="2:4" ht="15" hidden="1">
      <c r="B66" s="5"/>
      <c r="D66" s="7"/>
    </row>
    <row r="67" spans="2:4" ht="15" hidden="1">
      <c r="B67" s="5"/>
      <c r="C67" s="6"/>
      <c r="D67" s="8"/>
    </row>
    <row r="68" spans="2:4" ht="15" hidden="1">
      <c r="B68" s="5"/>
      <c r="D68" s="7"/>
    </row>
    <row r="69" spans="2:4" ht="15" hidden="1">
      <c r="B69" s="5"/>
      <c r="D69" s="7"/>
    </row>
    <row r="70" spans="2:4" ht="15" hidden="1">
      <c r="B70" s="5"/>
      <c r="D70" s="7"/>
    </row>
    <row r="71" spans="2:4" ht="15" hidden="1">
      <c r="B71" s="5"/>
      <c r="D71" s="7"/>
    </row>
    <row r="72" spans="2:4" ht="15" hidden="1">
      <c r="B72" s="5"/>
      <c r="D72" s="7"/>
    </row>
    <row r="73" spans="2:4" ht="15" hidden="1">
      <c r="B73" s="5"/>
      <c r="D73" s="7"/>
    </row>
    <row r="74" spans="2:4" ht="15" hidden="1">
      <c r="B74" s="5"/>
      <c r="D74" s="7"/>
    </row>
    <row r="75" spans="2:4" ht="15" hidden="1">
      <c r="B75" s="5"/>
      <c r="C75" s="6"/>
      <c r="D75" s="8"/>
    </row>
    <row r="76" spans="2:4" ht="15" hidden="1">
      <c r="B76" s="5"/>
      <c r="D76" s="7"/>
    </row>
    <row r="77" spans="2:4" ht="15" hidden="1">
      <c r="B77" s="5"/>
      <c r="D77" s="7"/>
    </row>
    <row r="78" spans="2:4" ht="15" hidden="1">
      <c r="B78" s="5"/>
      <c r="D78" s="7"/>
    </row>
    <row r="79" spans="2:4" ht="15" hidden="1">
      <c r="B79" s="5"/>
      <c r="D79" s="7"/>
    </row>
    <row r="80" spans="2:4" ht="15" hidden="1">
      <c r="B80" s="5"/>
      <c r="D80" s="7"/>
    </row>
    <row r="81" spans="2:4" ht="15" hidden="1">
      <c r="B81" s="5"/>
      <c r="D81" s="7"/>
    </row>
    <row r="82" spans="2:4" ht="15" hidden="1">
      <c r="B82" s="5"/>
      <c r="D82" s="7"/>
    </row>
    <row r="83" spans="2:4" ht="15" hidden="1">
      <c r="B83" s="5"/>
      <c r="C83" s="6"/>
      <c r="D83" s="8"/>
    </row>
    <row r="84" spans="2:4" ht="15" hidden="1">
      <c r="B84" s="5"/>
      <c r="D84" s="7"/>
    </row>
    <row r="85" spans="2:4" ht="15" hidden="1">
      <c r="B85" s="5"/>
      <c r="D85" s="7"/>
    </row>
    <row r="86" spans="3:4" ht="15" hidden="1">
      <c r="C86" s="6"/>
      <c r="D86" s="8"/>
    </row>
    <row r="87" spans="2:4" ht="15" hidden="1">
      <c r="B87" s="5"/>
      <c r="D87" s="7"/>
    </row>
    <row r="88" spans="2:4" ht="15" hidden="1">
      <c r="B88" s="5"/>
      <c r="D88" s="7"/>
    </row>
    <row r="89" spans="2:4" ht="15" hidden="1">
      <c r="B89" s="5"/>
      <c r="C89" s="6"/>
      <c r="D89" s="8"/>
    </row>
    <row r="90" spans="2:4" ht="15" hidden="1">
      <c r="B90" s="5"/>
      <c r="D90" s="7"/>
    </row>
    <row r="91" ht="15" hidden="1">
      <c r="D91" s="7"/>
    </row>
    <row r="92" spans="3:4" ht="15" hidden="1">
      <c r="C92" s="6"/>
      <c r="D92" s="8"/>
    </row>
    <row r="93" spans="2:4" ht="15" hidden="1">
      <c r="B93" s="5"/>
      <c r="D93" s="7"/>
    </row>
    <row r="94" spans="2:4" ht="15" hidden="1">
      <c r="B94" s="5"/>
      <c r="D94" s="7"/>
    </row>
    <row r="95" spans="2:4" ht="15" hidden="1">
      <c r="B95" s="5"/>
      <c r="D95" s="7"/>
    </row>
    <row r="96" spans="2:4" ht="15" hidden="1">
      <c r="B96" s="5"/>
      <c r="D96" s="7"/>
    </row>
    <row r="97" spans="2:4" ht="15" hidden="1">
      <c r="B97" s="5"/>
      <c r="C97" s="6"/>
      <c r="D97" s="8"/>
    </row>
    <row r="98" spans="2:4" ht="15" hidden="1">
      <c r="B98" s="5"/>
      <c r="D98" s="7"/>
    </row>
    <row r="99" ht="15" hidden="1"/>
    <row r="100" spans="3:4" ht="15" hidden="1">
      <c r="C100" s="6"/>
      <c r="D100" s="6"/>
    </row>
    <row r="101" ht="9" customHeight="1" thickBot="1"/>
    <row r="102" spans="2:4" ht="16.5" thickBot="1">
      <c r="B102" s="164" t="s">
        <v>91</v>
      </c>
      <c r="C102" s="165"/>
      <c r="D102" s="166"/>
    </row>
    <row r="103" spans="2:4" ht="15.75" thickBot="1">
      <c r="B103" s="22" t="s">
        <v>48</v>
      </c>
      <c r="C103" s="66" t="s">
        <v>16</v>
      </c>
      <c r="D103" s="67" t="s">
        <v>17</v>
      </c>
    </row>
    <row r="104" spans="2:4" ht="15">
      <c r="B104" s="54">
        <v>53</v>
      </c>
      <c r="C104" s="55" t="s">
        <v>86</v>
      </c>
      <c r="D104" s="56">
        <v>5933.27</v>
      </c>
    </row>
    <row r="105" spans="2:4" ht="15">
      <c r="B105" s="48">
        <v>23</v>
      </c>
      <c r="C105" s="49" t="s">
        <v>10</v>
      </c>
      <c r="D105" s="50">
        <v>11013.53</v>
      </c>
    </row>
    <row r="106" spans="2:4" ht="15">
      <c r="B106" s="48">
        <v>34</v>
      </c>
      <c r="C106" s="49" t="s">
        <v>12</v>
      </c>
      <c r="D106" s="50">
        <v>14921.20</v>
      </c>
    </row>
    <row r="107" spans="2:5" ht="15">
      <c r="B107" s="48">
        <v>33</v>
      </c>
      <c r="C107" s="49" t="s">
        <v>73</v>
      </c>
      <c r="D107" s="50">
        <v>16150.44</v>
      </c>
      <c r="E107" s="1"/>
    </row>
    <row r="108" spans="2:4" ht="15">
      <c r="B108" s="48">
        <v>43</v>
      </c>
      <c r="C108" s="49" t="s">
        <v>76</v>
      </c>
      <c r="D108" s="50">
        <v>16430.60</v>
      </c>
    </row>
    <row r="109" spans="2:4" ht="15">
      <c r="B109" s="48">
        <v>37</v>
      </c>
      <c r="C109" s="49" t="s">
        <v>14</v>
      </c>
      <c r="D109" s="50">
        <v>18988.30</v>
      </c>
    </row>
    <row r="110" spans="2:4" ht="15">
      <c r="B110" s="48">
        <v>36</v>
      </c>
      <c r="C110" s="49" t="s">
        <v>78</v>
      </c>
      <c r="D110" s="50">
        <v>31186.86</v>
      </c>
    </row>
    <row r="111" spans="2:4" ht="15">
      <c r="B111" s="48">
        <v>61</v>
      </c>
      <c r="C111" s="49" t="s">
        <v>80</v>
      </c>
      <c r="D111" s="50">
        <v>43247.45</v>
      </c>
    </row>
    <row r="112" spans="2:4" ht="15">
      <c r="B112" s="48">
        <v>22</v>
      </c>
      <c r="C112" s="49" t="s">
        <v>9</v>
      </c>
      <c r="D112" s="50">
        <v>46335.18</v>
      </c>
    </row>
    <row r="113" spans="2:4" ht="15.75" thickBot="1">
      <c r="B113" s="51" t="s">
        <v>15</v>
      </c>
      <c r="C113" s="52" t="s">
        <v>11</v>
      </c>
      <c r="D113" s="53">
        <v>46474.68</v>
      </c>
    </row>
    <row r="114" ht="15.75" thickBot="1"/>
    <row r="115" spans="2:4" ht="16.5" thickBot="1">
      <c r="B115" s="164" t="s">
        <v>90</v>
      </c>
      <c r="C115" s="165"/>
      <c r="D115" s="166"/>
    </row>
    <row r="116" spans="2:4" ht="15.75" thickBot="1">
      <c r="B116" s="22" t="s">
        <v>48</v>
      </c>
      <c r="C116" s="66" t="s">
        <v>16</v>
      </c>
      <c r="D116" s="68" t="s">
        <v>17</v>
      </c>
    </row>
    <row r="117" spans="2:4" ht="15">
      <c r="B117" s="48" t="s">
        <v>74</v>
      </c>
      <c r="C117" s="49" t="s">
        <v>14</v>
      </c>
      <c r="D117" s="65">
        <v>1728.55</v>
      </c>
    </row>
    <row r="118" spans="2:4" ht="15">
      <c r="B118" s="63" t="s">
        <v>77</v>
      </c>
      <c r="C118" s="64" t="s">
        <v>78</v>
      </c>
      <c r="D118" s="65">
        <v>2244.23</v>
      </c>
    </row>
    <row r="119" spans="2:4" ht="15">
      <c r="B119" s="57" t="s">
        <v>72</v>
      </c>
      <c r="C119" s="58" t="s">
        <v>73</v>
      </c>
      <c r="D119" s="59">
        <v>4327.71</v>
      </c>
    </row>
    <row r="120" spans="2:4" ht="15">
      <c r="B120" s="57" t="s">
        <v>81</v>
      </c>
      <c r="C120" s="58" t="s">
        <v>82</v>
      </c>
      <c r="D120" s="59">
        <v>4728.49</v>
      </c>
    </row>
    <row r="121" spans="2:4" ht="15">
      <c r="B121" s="57" t="s">
        <v>79</v>
      </c>
      <c r="C121" s="58" t="s">
        <v>80</v>
      </c>
      <c r="D121" s="59">
        <v>5495.97</v>
      </c>
    </row>
    <row r="122" spans="2:4" ht="15">
      <c r="B122" s="57" t="s">
        <v>83</v>
      </c>
      <c r="C122" s="58" t="s">
        <v>13</v>
      </c>
      <c r="D122" s="59">
        <v>10140.76</v>
      </c>
    </row>
    <row r="123" spans="2:4" ht="15">
      <c r="B123" s="57" t="s">
        <v>75</v>
      </c>
      <c r="C123" s="58" t="s">
        <v>76</v>
      </c>
      <c r="D123" s="59">
        <v>23935.27</v>
      </c>
    </row>
    <row r="124" spans="2:4" ht="15">
      <c r="B124" s="57" t="s">
        <v>84</v>
      </c>
      <c r="C124" s="58" t="s">
        <v>9</v>
      </c>
      <c r="D124" s="59">
        <v>39159.32</v>
      </c>
    </row>
    <row r="125" spans="2:4" ht="15.75" thickBot="1">
      <c r="B125" s="60" t="s">
        <v>15</v>
      </c>
      <c r="C125" s="61" t="s">
        <v>11</v>
      </c>
      <c r="D125" s="62">
        <v>126470.42</v>
      </c>
    </row>
    <row r="130" ht="15">
      <c r="D130" s="1"/>
    </row>
    <row r="131" ht="15">
      <c r="D131" s="1"/>
    </row>
    <row r="132" ht="15">
      <c r="D132" s="1"/>
    </row>
    <row r="134" ht="15">
      <c r="D134" s="1"/>
    </row>
    <row r="135" ht="15">
      <c r="D135" s="1"/>
    </row>
    <row r="136" ht="15">
      <c r="D136" s="1"/>
    </row>
    <row r="139" ht="15">
      <c r="D139" s="1"/>
    </row>
    <row r="142" ht="15">
      <c r="D142" s="1"/>
    </row>
    <row r="143" ht="15">
      <c r="D143" s="1"/>
    </row>
    <row r="144" ht="15">
      <c r="D144" s="1"/>
    </row>
    <row r="145" ht="15">
      <c r="D145" s="1"/>
    </row>
    <row r="146" ht="15">
      <c r="D146" s="1"/>
    </row>
    <row r="147" ht="15">
      <c r="D147" s="1"/>
    </row>
    <row r="148" ht="15">
      <c r="D148" s="1"/>
    </row>
    <row r="149" ht="15">
      <c r="D149" s="1"/>
    </row>
    <row r="150" ht="15">
      <c r="D150" s="1"/>
    </row>
    <row r="151" ht="15">
      <c r="D151" s="1"/>
    </row>
    <row r="152" spans="4:5" ht="15">
      <c r="D152" s="1"/>
      <c r="E152" s="1"/>
    </row>
    <row r="153" ht="15">
      <c r="D153" s="1"/>
    </row>
    <row r="154" spans="4:5" ht="15">
      <c r="D154" s="1"/>
      <c r="E154" s="1"/>
    </row>
    <row r="155" ht="15">
      <c r="D155" s="1"/>
    </row>
    <row r="156" ht="15">
      <c r="D156" s="1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O52"/>
  <sheetViews>
    <sheetView workbookViewId="0" topLeftCell="C1">
      <selection pane="topLeft" activeCell="L20" sqref="L20"/>
    </sheetView>
  </sheetViews>
  <sheetFormatPr defaultRowHeight="15"/>
  <cols>
    <col min="1" max="1" width="2.14285714285714" customWidth="1"/>
    <col min="2" max="2" width="33.5714285714286" customWidth="1"/>
    <col min="11" max="11" width="10.1428571428571" customWidth="1"/>
    <col min="12" max="13" width="10.4285714285714" customWidth="1"/>
    <col min="14" max="14" width="9.71428571428571" bestFit="1" customWidth="1"/>
  </cols>
  <sheetData>
    <row r="1" ht="7.5" customHeight="1" thickBot="1"/>
    <row r="2" spans="2:13" ht="16.5" thickBot="1">
      <c r="B2" s="164" t="s">
        <v>49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6"/>
    </row>
    <row r="3" spans="2:13" ht="30.75" thickBot="1">
      <c r="B3" s="97" t="s">
        <v>17</v>
      </c>
      <c r="C3" s="95" t="s">
        <v>18</v>
      </c>
      <c r="D3" s="95" t="s">
        <v>19</v>
      </c>
      <c r="E3" s="95" t="s">
        <v>20</v>
      </c>
      <c r="F3" s="95" t="s">
        <v>21</v>
      </c>
      <c r="G3" s="95" t="s">
        <v>22</v>
      </c>
      <c r="H3" s="95" t="s">
        <v>23</v>
      </c>
      <c r="I3" s="95" t="s">
        <v>24</v>
      </c>
      <c r="J3" s="95" t="s">
        <v>25</v>
      </c>
      <c r="K3" s="101" t="s">
        <v>26</v>
      </c>
      <c r="L3" s="146" t="s">
        <v>58</v>
      </c>
      <c r="M3" s="96" t="s">
        <v>103</v>
      </c>
    </row>
    <row r="4" spans="2:15" ht="17.25">
      <c r="B4" s="73" t="s">
        <v>53</v>
      </c>
      <c r="C4" s="72">
        <v>25981.210189780002</v>
      </c>
      <c r="D4" s="72">
        <v>28982.189216409999</v>
      </c>
      <c r="E4" s="72">
        <v>27749.15612747</v>
      </c>
      <c r="F4" s="72">
        <v>36244.193857110004</v>
      </c>
      <c r="G4" s="72">
        <v>45129.771183119999</v>
      </c>
      <c r="H4" s="72">
        <v>46425.12357535</v>
      </c>
      <c r="I4" s="72">
        <v>53007.561921739994</v>
      </c>
      <c r="J4" s="72">
        <v>52111.668683039999</v>
      </c>
      <c r="K4" s="91">
        <v>64101.20</v>
      </c>
      <c r="L4" s="91">
        <v>71238.38</v>
      </c>
      <c r="M4" s="92">
        <v>110398.12</v>
      </c>
      <c r="N4" s="7"/>
      <c r="O4" s="4"/>
    </row>
    <row r="5" spans="2:15" ht="18" thickBot="1">
      <c r="B5" s="21" t="s">
        <v>54</v>
      </c>
      <c r="C5" s="70">
        <v>26838.97273895</v>
      </c>
      <c r="D5" s="70">
        <v>27612.847659679999</v>
      </c>
      <c r="E5" s="70">
        <v>26432.474827369999</v>
      </c>
      <c r="F5" s="70">
        <v>21293.660640510003</v>
      </c>
      <c r="G5" s="70">
        <v>19691.147260029997</v>
      </c>
      <c r="H5" s="70">
        <v>20769.169998900001</v>
      </c>
      <c r="I5" s="70">
        <v>19315.325001140001</v>
      </c>
      <c r="J5" s="70">
        <v>21848.026367140003</v>
      </c>
      <c r="K5" s="90">
        <v>24783.10</v>
      </c>
      <c r="L5" s="90">
        <v>25339.41</v>
      </c>
      <c r="M5" s="93">
        <v>29010.67</v>
      </c>
      <c r="N5" s="7"/>
      <c r="O5" s="4"/>
    </row>
    <row r="6" ht="15">
      <c r="O6" s="4"/>
    </row>
    <row r="7" ht="15">
      <c r="B7" s="42" t="s">
        <v>51</v>
      </c>
    </row>
    <row r="8" ht="15">
      <c r="B8" s="42" t="s">
        <v>52</v>
      </c>
    </row>
    <row r="10" ht="15.75" thickBot="1"/>
    <row r="11" spans="2:13" ht="16.5" thickBot="1">
      <c r="B11" s="164" t="s">
        <v>50</v>
      </c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38"/>
    </row>
    <row r="12" spans="2:13" ht="30.75" thickBot="1">
      <c r="B12" s="94" t="s">
        <v>17</v>
      </c>
      <c r="C12" s="95" t="s">
        <v>18</v>
      </c>
      <c r="D12" s="95" t="s">
        <v>19</v>
      </c>
      <c r="E12" s="95" t="s">
        <v>20</v>
      </c>
      <c r="F12" s="95" t="s">
        <v>21</v>
      </c>
      <c r="G12" s="95" t="s">
        <v>22</v>
      </c>
      <c r="H12" s="95" t="s">
        <v>23</v>
      </c>
      <c r="I12" s="95" t="s">
        <v>24</v>
      </c>
      <c r="J12" s="95" t="s">
        <v>25</v>
      </c>
      <c r="K12" s="101" t="s">
        <v>26</v>
      </c>
      <c r="L12" s="146" t="s">
        <v>58</v>
      </c>
      <c r="M12" s="96" t="s">
        <v>103</v>
      </c>
    </row>
    <row r="13" spans="2:15" ht="17.25">
      <c r="B13" s="73" t="s">
        <v>53</v>
      </c>
      <c r="C13" s="72">
        <v>111030.81910542001</v>
      </c>
      <c r="D13" s="72">
        <v>122050.3701728</v>
      </c>
      <c r="E13" s="72">
        <v>129826.34139623</v>
      </c>
      <c r="F13" s="72">
        <v>173464.91998372</v>
      </c>
      <c r="G13" s="72">
        <v>201388.89385489002</v>
      </c>
      <c r="H13" s="72">
        <v>209961.09849251001</v>
      </c>
      <c r="I13" s="72">
        <v>243664.30035020001</v>
      </c>
      <c r="J13" s="72">
        <v>265600.86361165001</v>
      </c>
      <c r="K13" s="91">
        <v>300721.30</v>
      </c>
      <c r="L13" s="91">
        <v>331473.24</v>
      </c>
      <c r="M13" s="92">
        <v>363910.18</v>
      </c>
      <c r="N13" s="7"/>
      <c r="O13" s="4"/>
    </row>
    <row r="14" spans="2:15" ht="18" thickBot="1">
      <c r="B14" s="21" t="s">
        <v>54</v>
      </c>
      <c r="C14" s="70">
        <v>92231.421203830003</v>
      </c>
      <c r="D14" s="70">
        <v>88894.530272229997</v>
      </c>
      <c r="E14" s="70">
        <v>86932.86527337</v>
      </c>
      <c r="F14" s="70">
        <v>71893.688073030004</v>
      </c>
      <c r="G14" s="70">
        <v>68987.78749391</v>
      </c>
      <c r="H14" s="70">
        <v>68623.414894650006</v>
      </c>
      <c r="I14" s="70">
        <v>69954.765735759996</v>
      </c>
      <c r="J14" s="70">
        <v>71118.432693430004</v>
      </c>
      <c r="K14" s="90">
        <v>69559.20</v>
      </c>
      <c r="L14" s="90">
        <v>71109.63</v>
      </c>
      <c r="M14" s="93">
        <v>64773.23</v>
      </c>
      <c r="N14" s="7"/>
      <c r="O14" s="4"/>
    </row>
    <row r="16" ht="15">
      <c r="B16" s="42" t="s">
        <v>51</v>
      </c>
    </row>
    <row r="17" ht="15">
      <c r="B17" s="42" t="s">
        <v>52</v>
      </c>
    </row>
    <row r="21" spans="2:7" ht="15">
      <c r="B21" s="2"/>
      <c r="G21" s="2"/>
    </row>
    <row r="23" spans="3:11" ht="15">
      <c r="C23" s="11"/>
      <c r="D23" s="10"/>
      <c r="E23" s="9"/>
      <c r="H23" s="1"/>
      <c r="I23" s="10"/>
      <c r="J23" s="9"/>
      <c r="K23" s="9"/>
    </row>
    <row r="24" spans="3:11" ht="15">
      <c r="C24" s="1"/>
      <c r="D24" s="10"/>
      <c r="E24" s="9"/>
      <c r="I24" s="10"/>
      <c r="J24" s="9"/>
      <c r="K24" s="9"/>
    </row>
    <row r="25" spans="3:11" ht="15">
      <c r="C25" s="1"/>
      <c r="D25" s="10"/>
      <c r="E25" s="9"/>
      <c r="H25" s="1"/>
      <c r="I25" s="10"/>
      <c r="J25" s="9"/>
      <c r="K25" s="9"/>
    </row>
    <row r="26" spans="3:11" ht="15">
      <c r="C26" s="1"/>
      <c r="D26" s="10"/>
      <c r="E26" s="9"/>
      <c r="H26" s="1"/>
      <c r="I26" s="10"/>
      <c r="J26" s="9"/>
      <c r="K26" s="9"/>
    </row>
    <row r="27" spans="3:11" ht="15">
      <c r="C27" s="1"/>
      <c r="D27" s="10"/>
      <c r="E27" s="9"/>
      <c r="H27" s="1"/>
      <c r="I27" s="10"/>
      <c r="J27" s="9"/>
      <c r="K27" s="9"/>
    </row>
    <row r="28" spans="4:11" ht="15">
      <c r="D28" s="10"/>
      <c r="E28" s="9"/>
      <c r="H28" s="1"/>
      <c r="I28" s="10"/>
      <c r="J28" s="9"/>
      <c r="K28" s="9"/>
    </row>
    <row r="29" spans="3:11" ht="15">
      <c r="C29" s="1"/>
      <c r="D29" s="10"/>
      <c r="E29" s="9"/>
      <c r="H29" s="1"/>
      <c r="I29" s="10"/>
      <c r="J29" s="9"/>
      <c r="K29" s="9"/>
    </row>
    <row r="30" spans="3:11" ht="15">
      <c r="C30" s="1"/>
      <c r="D30" s="10"/>
      <c r="E30" s="9"/>
      <c r="H30" s="1"/>
      <c r="I30" s="10"/>
      <c r="J30" s="9"/>
      <c r="K30" s="9"/>
    </row>
    <row r="31" spans="3:11" ht="15">
      <c r="C31" s="1"/>
      <c r="D31" s="10"/>
      <c r="E31" s="9"/>
      <c r="H31" s="1"/>
      <c r="I31" s="10"/>
      <c r="J31" s="9"/>
      <c r="K31" s="9"/>
    </row>
    <row r="32" spans="4:11" ht="15">
      <c r="D32" s="10"/>
      <c r="E32" s="9"/>
      <c r="H32" s="1"/>
      <c r="I32" s="10"/>
      <c r="J32" s="9"/>
      <c r="K32" s="9"/>
    </row>
    <row r="33" spans="4:11" ht="15">
      <c r="D33" s="10"/>
      <c r="E33" s="9"/>
      <c r="H33" s="1"/>
      <c r="I33" s="10"/>
      <c r="J33" s="9"/>
      <c r="K33" s="9"/>
    </row>
    <row r="34" spans="3:11" ht="15">
      <c r="C34" s="1"/>
      <c r="D34" s="10"/>
      <c r="E34" s="9"/>
      <c r="H34" s="1"/>
      <c r="I34" s="10"/>
      <c r="J34" s="9"/>
      <c r="K34" s="9"/>
    </row>
    <row r="35" spans="3:11" ht="15">
      <c r="C35" s="1"/>
      <c r="D35" s="10"/>
      <c r="E35" s="9"/>
      <c r="H35" s="1"/>
      <c r="I35" s="10"/>
      <c r="J35" s="9"/>
      <c r="K35" s="9"/>
    </row>
    <row r="36" spans="3:11" ht="15">
      <c r="C36" s="1"/>
      <c r="D36" s="10"/>
      <c r="E36" s="9"/>
      <c r="H36" s="1"/>
      <c r="I36" s="10"/>
      <c r="J36" s="9"/>
      <c r="K36" s="9"/>
    </row>
    <row r="38" spans="2:3" ht="15">
      <c r="B38" s="2"/>
      <c r="C38" s="5"/>
    </row>
    <row r="39" spans="3:5" ht="15">
      <c r="C39" s="5"/>
      <c r="D39" s="10"/>
      <c r="E39" s="12"/>
    </row>
    <row r="40" spans="4:5" ht="15">
      <c r="D40" s="10"/>
      <c r="E40" s="12"/>
    </row>
    <row r="41" spans="4:5" ht="15">
      <c r="D41" s="10"/>
      <c r="E41" s="12"/>
    </row>
    <row r="42" spans="4:5" ht="15">
      <c r="D42" s="10"/>
      <c r="E42" s="12"/>
    </row>
    <row r="43" spans="4:5" ht="15">
      <c r="D43" s="10"/>
      <c r="E43" s="12"/>
    </row>
    <row r="44" spans="4:5" ht="15">
      <c r="D44" s="10"/>
      <c r="E44" s="12"/>
    </row>
    <row r="45" spans="4:5" ht="15">
      <c r="D45" s="10"/>
      <c r="E45" s="12"/>
    </row>
    <row r="46" spans="4:5" ht="15">
      <c r="D46" s="10"/>
      <c r="E46" s="12"/>
    </row>
    <row r="47" spans="4:5" ht="15">
      <c r="D47" s="10"/>
      <c r="E47" s="12"/>
    </row>
    <row r="48" spans="4:5" ht="15">
      <c r="D48" s="10"/>
      <c r="E48" s="12"/>
    </row>
    <row r="49" spans="4:5" ht="15">
      <c r="D49" s="10"/>
      <c r="E49" s="12"/>
    </row>
    <row r="50" spans="4:5" ht="15">
      <c r="D50" s="10"/>
      <c r="E50" s="12"/>
    </row>
    <row r="51" spans="4:5" ht="15">
      <c r="D51" s="10"/>
      <c r="E51" s="12"/>
    </row>
    <row r="52" spans="4:5" ht="15">
      <c r="D52" s="10"/>
      <c r="E52" s="12"/>
    </row>
  </sheetData>
  <mergeCells count="2">
    <mergeCell ref="B11:L11"/>
    <mergeCell ref="B2:M2"/>
  </mergeCells>
  <pageMargins left="0.7" right="0.7" top="0.787401575" bottom="0.787401575" header="0.3" footer="0.3"/>
  <pageSetup orientation="portrait" paperSize="9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27"/>
  <sheetViews>
    <sheetView workbookViewId="0" topLeftCell="A1">
      <selection pane="topLeft" activeCell="G30" sqref="G30"/>
    </sheetView>
  </sheetViews>
  <sheetFormatPr defaultRowHeight="15"/>
  <cols>
    <col min="1" max="1" width="2.85714285714286" customWidth="1"/>
    <col min="2" max="2" width="58.2857142857143" customWidth="1"/>
    <col min="3" max="3" width="0" hidden="1" customWidth="1"/>
    <col min="4" max="4" width="10.1428571428571" customWidth="1"/>
    <col min="7" max="7" width="52.5714285714286" bestFit="1" customWidth="1"/>
    <col min="8" max="8" width="0" hidden="1" customWidth="1"/>
  </cols>
  <sheetData>
    <row r="1" ht="4.5" customHeight="1" thickBot="1"/>
    <row r="2" spans="2:9" ht="16.5" thickBot="1">
      <c r="B2" s="164" t="s">
        <v>104</v>
      </c>
      <c r="C2" s="165"/>
      <c r="D2" s="166"/>
      <c r="G2" s="164" t="s">
        <v>107</v>
      </c>
      <c r="H2" s="165"/>
      <c r="I2" s="166"/>
    </row>
    <row r="3" spans="2:9" ht="15.75" thickBot="1">
      <c r="B3" s="22" t="s">
        <v>16</v>
      </c>
      <c r="C3" s="66">
        <v>2019</v>
      </c>
      <c r="D3" s="76" t="s">
        <v>17</v>
      </c>
      <c r="G3" s="22" t="s">
        <v>16</v>
      </c>
      <c r="H3" s="66">
        <v>2019</v>
      </c>
      <c r="I3" s="76" t="s">
        <v>17</v>
      </c>
    </row>
    <row r="4" spans="2:9" ht="15">
      <c r="B4" s="99" t="s">
        <v>111</v>
      </c>
      <c r="C4" s="1">
        <v>519.77</v>
      </c>
      <c r="D4" s="100">
        <v>519.77</v>
      </c>
      <c r="G4" s="74" t="s">
        <v>114</v>
      </c>
      <c r="H4" s="157">
        <v>21.84</v>
      </c>
      <c r="I4" s="59">
        <v>21.84</v>
      </c>
    </row>
    <row r="5" spans="2:9" ht="15">
      <c r="B5" s="71" t="s">
        <v>85</v>
      </c>
      <c r="C5" s="154">
        <v>551.66</v>
      </c>
      <c r="D5" s="65">
        <v>551.66</v>
      </c>
      <c r="G5" s="74" t="s">
        <v>111</v>
      </c>
      <c r="H5" s="157">
        <v>27.09</v>
      </c>
      <c r="I5" s="59">
        <v>27.09</v>
      </c>
    </row>
    <row r="6" spans="2:9" ht="15">
      <c r="B6" s="20" t="s">
        <v>112</v>
      </c>
      <c r="C6" s="155">
        <v>754.16</v>
      </c>
      <c r="D6" s="59">
        <v>754.16</v>
      </c>
      <c r="G6" s="74" t="s">
        <v>57</v>
      </c>
      <c r="H6" s="157">
        <v>28.58</v>
      </c>
      <c r="I6" s="59">
        <v>28.58</v>
      </c>
    </row>
    <row r="7" spans="2:9" ht="15">
      <c r="B7" s="20" t="s">
        <v>71</v>
      </c>
      <c r="C7" s="155">
        <v>1371.63</v>
      </c>
      <c r="D7" s="59">
        <v>1371.63</v>
      </c>
      <c r="G7" s="74" t="s">
        <v>115</v>
      </c>
      <c r="H7" s="155">
        <v>112.78</v>
      </c>
      <c r="I7" s="59">
        <v>112.78</v>
      </c>
    </row>
    <row r="8" spans="2:9" ht="15">
      <c r="B8" s="20" t="s">
        <v>113</v>
      </c>
      <c r="C8" s="155">
        <v>1615.78</v>
      </c>
      <c r="D8" s="59">
        <v>1615.78</v>
      </c>
      <c r="G8" s="74" t="s">
        <v>70</v>
      </c>
      <c r="H8" s="160">
        <v>122.42</v>
      </c>
      <c r="I8" s="137">
        <v>122.42</v>
      </c>
    </row>
    <row r="9" spans="2:9" ht="15">
      <c r="B9" s="20" t="s">
        <v>59</v>
      </c>
      <c r="C9" s="155">
        <v>1708.23</v>
      </c>
      <c r="D9" s="59">
        <v>1708.23</v>
      </c>
      <c r="G9" s="74" t="s">
        <v>116</v>
      </c>
      <c r="H9" s="160">
        <v>171.40</v>
      </c>
      <c r="I9" s="137">
        <v>171.40</v>
      </c>
    </row>
    <row r="10" spans="2:9" ht="15">
      <c r="B10" s="20" t="s">
        <v>60</v>
      </c>
      <c r="C10" s="155">
        <v>4947.4799999999996</v>
      </c>
      <c r="D10" s="59">
        <v>4947.4799999999996</v>
      </c>
      <c r="G10" s="150" t="s">
        <v>117</v>
      </c>
      <c r="H10" s="161">
        <v>626.63</v>
      </c>
      <c r="I10" s="147">
        <v>626.63</v>
      </c>
    </row>
    <row r="11" spans="2:9" ht="15">
      <c r="B11" s="20" t="s">
        <v>29</v>
      </c>
      <c r="C11" s="155">
        <v>6690.53</v>
      </c>
      <c r="D11" s="59">
        <v>6690.53</v>
      </c>
      <c r="G11" s="74" t="s">
        <v>118</v>
      </c>
      <c r="H11" s="162">
        <v>1565.59</v>
      </c>
      <c r="I11" s="148">
        <v>1565.59</v>
      </c>
    </row>
    <row r="12" spans="2:9" ht="15">
      <c r="B12" s="20" t="s">
        <v>110</v>
      </c>
      <c r="C12" s="155">
        <v>22865.25</v>
      </c>
      <c r="D12" s="59">
        <v>22865.25</v>
      </c>
      <c r="G12" s="74" t="s">
        <v>71</v>
      </c>
      <c r="H12" s="162">
        <v>2984.56</v>
      </c>
      <c r="I12" s="148">
        <v>2984.56</v>
      </c>
    </row>
    <row r="13" spans="2:9" ht="15.75" thickBot="1">
      <c r="B13" s="69" t="s">
        <v>28</v>
      </c>
      <c r="C13" s="155">
        <v>107918.50</v>
      </c>
      <c r="D13" s="62">
        <v>107918.50</v>
      </c>
      <c r="G13" s="75" t="s">
        <v>119</v>
      </c>
      <c r="H13" s="163">
        <v>3830.25</v>
      </c>
      <c r="I13" s="149">
        <v>3830.25</v>
      </c>
    </row>
    <row r="15" ht="15.75" thickBot="1"/>
    <row r="16" spans="2:9" ht="16.5" thickBot="1">
      <c r="B16" s="164" t="s">
        <v>105</v>
      </c>
      <c r="C16" s="165"/>
      <c r="D16" s="166"/>
      <c r="G16" s="164" t="s">
        <v>106</v>
      </c>
      <c r="H16" s="165"/>
      <c r="I16" s="166"/>
    </row>
    <row r="17" spans="2:9" ht="15.75" thickBot="1">
      <c r="B17" s="22" t="s">
        <v>16</v>
      </c>
      <c r="C17" s="66">
        <v>2019</v>
      </c>
      <c r="D17" s="76" t="s">
        <v>17</v>
      </c>
      <c r="G17" s="22" t="s">
        <v>16</v>
      </c>
      <c r="H17" s="66">
        <v>2019</v>
      </c>
      <c r="I17" s="76" t="s">
        <v>17</v>
      </c>
    </row>
    <row r="18" spans="2:9" ht="15">
      <c r="B18" s="77" t="s">
        <v>108</v>
      </c>
      <c r="C18" s="156">
        <v>301.04000000000002</v>
      </c>
      <c r="D18" s="78">
        <v>301.04000000000002</v>
      </c>
      <c r="G18" s="77" t="s">
        <v>120</v>
      </c>
      <c r="H18" s="156">
        <v>212.81</v>
      </c>
      <c r="I18" s="78">
        <v>212.81</v>
      </c>
    </row>
    <row r="19" spans="2:9" ht="15">
      <c r="B19" s="74" t="s">
        <v>109</v>
      </c>
      <c r="C19" s="157">
        <v>404.91</v>
      </c>
      <c r="D19" s="59">
        <v>404.91</v>
      </c>
      <c r="G19" s="74" t="s">
        <v>121</v>
      </c>
      <c r="H19" s="157">
        <v>231.76</v>
      </c>
      <c r="I19" s="59">
        <v>231.76</v>
      </c>
    </row>
    <row r="20" spans="2:9" ht="15">
      <c r="B20" s="74" t="s">
        <v>69</v>
      </c>
      <c r="C20" s="157">
        <v>471.39</v>
      </c>
      <c r="D20" s="59">
        <v>471.39</v>
      </c>
      <c r="G20" s="74" t="s">
        <v>122</v>
      </c>
      <c r="H20" s="157">
        <v>410.60</v>
      </c>
      <c r="I20" s="59">
        <v>410.60</v>
      </c>
    </row>
    <row r="21" spans="2:9" ht="15">
      <c r="B21" s="74" t="s">
        <v>67</v>
      </c>
      <c r="C21" s="157">
        <v>551.35</v>
      </c>
      <c r="D21" s="59">
        <v>551.35</v>
      </c>
      <c r="G21" s="74" t="s">
        <v>123</v>
      </c>
      <c r="H21" s="157">
        <v>440.93</v>
      </c>
      <c r="I21" s="59">
        <v>440.93</v>
      </c>
    </row>
    <row r="22" spans="2:9" ht="15">
      <c r="B22" s="74" t="s">
        <v>60</v>
      </c>
      <c r="C22" s="157">
        <v>567.12</v>
      </c>
      <c r="D22" s="59">
        <v>567.12</v>
      </c>
      <c r="G22" s="74" t="s">
        <v>124</v>
      </c>
      <c r="H22" s="157">
        <v>463.32</v>
      </c>
      <c r="I22" s="59">
        <v>463.32</v>
      </c>
    </row>
    <row r="23" spans="2:9" ht="15">
      <c r="B23" s="74" t="s">
        <v>87</v>
      </c>
      <c r="C23" s="157">
        <v>1798.43</v>
      </c>
      <c r="D23" s="59">
        <v>1798.43</v>
      </c>
      <c r="G23" s="74" t="s">
        <v>125</v>
      </c>
      <c r="H23" s="157">
        <v>673.37</v>
      </c>
      <c r="I23" s="59">
        <v>673.37</v>
      </c>
    </row>
    <row r="24" spans="2:9" ht="15">
      <c r="B24" s="74" t="s">
        <v>110</v>
      </c>
      <c r="C24" s="157">
        <v>2029.14</v>
      </c>
      <c r="D24" s="59">
        <v>2029.14</v>
      </c>
      <c r="G24" s="74" t="s">
        <v>71</v>
      </c>
      <c r="H24" s="157">
        <v>798.67</v>
      </c>
      <c r="I24" s="59">
        <v>798.67</v>
      </c>
    </row>
    <row r="25" spans="2:9" ht="15">
      <c r="B25" s="74" t="s">
        <v>29</v>
      </c>
      <c r="C25" s="157">
        <v>2568.02</v>
      </c>
      <c r="D25" s="59">
        <v>2568.02</v>
      </c>
      <c r="G25" s="74" t="s">
        <v>88</v>
      </c>
      <c r="H25" s="157">
        <v>935.99</v>
      </c>
      <c r="I25" s="59">
        <v>935.99</v>
      </c>
    </row>
    <row r="26" spans="2:9" ht="15">
      <c r="B26" s="74" t="s">
        <v>59</v>
      </c>
      <c r="C26" s="157">
        <v>5417.23</v>
      </c>
      <c r="D26" s="59">
        <v>5417.23</v>
      </c>
      <c r="G26" s="74" t="s">
        <v>89</v>
      </c>
      <c r="H26" s="157">
        <v>1001.83</v>
      </c>
      <c r="I26" s="59">
        <v>1001.83</v>
      </c>
    </row>
    <row r="27" spans="2:9" ht="15.75" thickBot="1">
      <c r="B27" s="75" t="s">
        <v>28</v>
      </c>
      <c r="C27" s="158">
        <v>13870.64</v>
      </c>
      <c r="D27" s="62">
        <v>13870.64</v>
      </c>
      <c r="G27" s="75" t="s">
        <v>126</v>
      </c>
      <c r="H27" s="159">
        <v>1849.97</v>
      </c>
      <c r="I27" s="93">
        <v>1849.97</v>
      </c>
    </row>
  </sheetData>
  <mergeCells count="4">
    <mergeCell ref="B2:D2"/>
    <mergeCell ref="G2:I2"/>
    <mergeCell ref="B16:D16"/>
    <mergeCell ref="G16:I16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C37"/>
  <sheetViews>
    <sheetView tabSelected="1" workbookViewId="0" topLeftCell="A1">
      <selection pane="topLeft" activeCell="F14" sqref="F14"/>
    </sheetView>
  </sheetViews>
  <sheetFormatPr defaultRowHeight="15"/>
  <cols>
    <col min="1" max="1" width="2.42857142857143" customWidth="1"/>
    <col min="2" max="2" width="96.8571428571429" customWidth="1"/>
    <col min="3" max="3" width="15.4285714285714" customWidth="1"/>
  </cols>
  <sheetData>
    <row r="1" ht="15.75" thickBot="1"/>
    <row r="2" spans="2:3" ht="16.5" thickBot="1">
      <c r="B2" s="164" t="s">
        <v>55</v>
      </c>
      <c r="C2" s="166"/>
    </row>
    <row r="3" spans="2:3" ht="15.75" thickBot="1">
      <c r="B3" s="98" t="s">
        <v>102</v>
      </c>
      <c r="C3" s="76" t="s">
        <v>68</v>
      </c>
    </row>
    <row r="4" spans="2:3" ht="15">
      <c r="B4" s="71" t="s">
        <v>127</v>
      </c>
      <c r="C4" s="65">
        <v>788946693.79000044</v>
      </c>
    </row>
    <row r="5" spans="2:3" ht="15">
      <c r="B5" s="151" t="s">
        <v>128</v>
      </c>
      <c r="C5" s="59">
        <v>29535600</v>
      </c>
    </row>
    <row r="6" spans="2:3" ht="15">
      <c r="B6" s="20" t="s">
        <v>129</v>
      </c>
      <c r="C6" s="59">
        <v>7000000</v>
      </c>
    </row>
    <row r="7" spans="2:3" ht="15">
      <c r="B7" s="151" t="s">
        <v>130</v>
      </c>
      <c r="C7" s="59">
        <v>6482200</v>
      </c>
    </row>
    <row r="8" spans="2:3" ht="15">
      <c r="B8" s="20" t="s">
        <v>131</v>
      </c>
      <c r="C8" s="59">
        <v>3400000</v>
      </c>
    </row>
    <row r="9" spans="2:3" ht="15">
      <c r="B9" s="151" t="s">
        <v>132</v>
      </c>
      <c r="C9" s="59">
        <v>1132424.2000000002</v>
      </c>
    </row>
    <row r="10" spans="2:3" ht="15">
      <c r="B10" s="151" t="s">
        <v>133</v>
      </c>
      <c r="C10" s="59">
        <v>677042.76999999583</v>
      </c>
    </row>
    <row r="11" spans="2:3" ht="15">
      <c r="B11" s="151" t="s">
        <v>134</v>
      </c>
      <c r="C11" s="59">
        <v>269755</v>
      </c>
    </row>
    <row r="12" spans="2:3" ht="15">
      <c r="B12" s="151" t="s">
        <v>135</v>
      </c>
      <c r="C12" s="59">
        <v>253558.09999999998</v>
      </c>
    </row>
    <row r="13" spans="2:3" ht="15">
      <c r="B13" s="20" t="s">
        <v>136</v>
      </c>
      <c r="C13" s="59">
        <v>199975.00000000047</v>
      </c>
    </row>
    <row r="14" spans="2:3" ht="15">
      <c r="B14" s="151" t="s">
        <v>137</v>
      </c>
      <c r="C14" s="59">
        <v>174086.56000000006</v>
      </c>
    </row>
    <row r="15" spans="2:3" ht="15">
      <c r="B15" s="151" t="s">
        <v>138</v>
      </c>
      <c r="C15" s="59">
        <v>117450</v>
      </c>
    </row>
    <row r="16" spans="2:3" ht="15">
      <c r="B16" s="151" t="s">
        <v>139</v>
      </c>
      <c r="C16" s="59">
        <v>87033</v>
      </c>
    </row>
    <row r="17" spans="2:3" ht="15">
      <c r="B17" s="151" t="s">
        <v>140</v>
      </c>
      <c r="C17" s="59">
        <v>86382.700000000186</v>
      </c>
    </row>
    <row r="18" spans="2:3" ht="15.75" thickBot="1">
      <c r="B18" s="152" t="s">
        <v>141</v>
      </c>
      <c r="C18" s="62">
        <v>33000</v>
      </c>
    </row>
    <row r="19" ht="15.75" thickBot="1"/>
    <row r="20" spans="2:3" ht="16.5" thickBot="1">
      <c r="B20" s="164" t="s">
        <v>56</v>
      </c>
      <c r="C20" s="166"/>
    </row>
    <row r="21" spans="2:3" ht="15.75" thickBot="1">
      <c r="B21" s="98" t="s">
        <v>102</v>
      </c>
      <c r="C21" s="76" t="s">
        <v>68</v>
      </c>
    </row>
    <row r="22" spans="2:3" ht="15">
      <c r="B22" s="77" t="s">
        <v>127</v>
      </c>
      <c r="C22" s="78">
        <v>95988000</v>
      </c>
    </row>
    <row r="23" spans="2:3" ht="15">
      <c r="B23" s="74" t="s">
        <v>142</v>
      </c>
      <c r="C23" s="59">
        <v>43443020</v>
      </c>
    </row>
    <row r="24" spans="2:3" ht="15">
      <c r="B24" s="74" t="s">
        <v>136</v>
      </c>
      <c r="C24" s="59">
        <v>23854653.060000002</v>
      </c>
    </row>
    <row r="25" spans="2:3" ht="15">
      <c r="B25" s="74" t="s">
        <v>133</v>
      </c>
      <c r="C25" s="59">
        <v>18342152.550000012</v>
      </c>
    </row>
    <row r="26" spans="2:3" ht="15">
      <c r="B26" s="74" t="s">
        <v>128</v>
      </c>
      <c r="C26" s="59">
        <v>12070988</v>
      </c>
    </row>
    <row r="27" spans="2:3" ht="15">
      <c r="B27" s="74" t="s">
        <v>141</v>
      </c>
      <c r="C27" s="59">
        <v>11951778</v>
      </c>
    </row>
    <row r="28" spans="2:3" ht="15">
      <c r="B28" s="74" t="s">
        <v>143</v>
      </c>
      <c r="C28" s="59">
        <v>5570000</v>
      </c>
    </row>
    <row r="29" spans="2:3" ht="15">
      <c r="B29" s="74" t="s">
        <v>134</v>
      </c>
      <c r="C29" s="59">
        <v>4750159.1999999993</v>
      </c>
    </row>
    <row r="30" spans="2:3" ht="15">
      <c r="B30" s="74" t="s">
        <v>130</v>
      </c>
      <c r="C30" s="59">
        <v>4261180</v>
      </c>
    </row>
    <row r="31" spans="2:3" ht="15">
      <c r="B31" s="74" t="s">
        <v>138</v>
      </c>
      <c r="C31" s="59">
        <v>4142932.50</v>
      </c>
    </row>
    <row r="32" spans="2:3" ht="15">
      <c r="B32" s="74" t="s">
        <v>144</v>
      </c>
      <c r="C32" s="59">
        <v>3464347.870000001</v>
      </c>
    </row>
    <row r="33" spans="2:3" ht="15">
      <c r="B33" s="74" t="s">
        <v>145</v>
      </c>
      <c r="C33" s="59">
        <v>2000000</v>
      </c>
    </row>
    <row r="34" spans="2:3" ht="15">
      <c r="B34" s="74" t="s">
        <v>135</v>
      </c>
      <c r="C34" s="59">
        <v>1944771.9000000004</v>
      </c>
    </row>
    <row r="35" spans="2:3" ht="15">
      <c r="B35" s="74" t="s">
        <v>140</v>
      </c>
      <c r="C35" s="59">
        <v>1767860.9800000004</v>
      </c>
    </row>
    <row r="36" spans="2:3" ht="15">
      <c r="B36" s="74" t="s">
        <v>139</v>
      </c>
      <c r="C36" s="59">
        <v>1704179.67</v>
      </c>
    </row>
    <row r="37" spans="2:3" ht="15.75" thickBot="1">
      <c r="B37" s="75" t="s">
        <v>146</v>
      </c>
      <c r="C37" s="62">
        <v>1334687.1299999999</v>
      </c>
    </row>
  </sheetData>
  <mergeCells count="2">
    <mergeCell ref="B2:C2"/>
    <mergeCell ref="B20:C20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2021-04-26T06:52:44Z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Tabulky hospodaření srpen 2023.xlsx</vt:lpwstr>
  </property>
</Properties>
</file>