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2660" windowHeight="12015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<sst xmlns="http://schemas.openxmlformats.org/spreadsheetml/2006/main" count="560" uniqueCount="172">
  <si>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</si>
  <si>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</si>
  <si>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</si>
  <si>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</si>
  <si>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</si>
  <si>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</si>
  <si>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</si>
  <si>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</si>
  <si>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</si>
  <si>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</si>
  <si>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</si>
  <si>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</si>
  <si>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</si>
  <si>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</si>
  <si>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</si>
  <si>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</si>
  <si>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</si>
  <si>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</si>
  <si>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</si>
  <si>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</si>
  <si>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</si>
  <si>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</si>
  <si>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</si>
  <si>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</si>
  <si>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</si>
  <si>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</si>
  <si>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</si>
  <si>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</si>
  <si>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</si>
  <si>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</si>
  <si>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</si>
  <si>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</si>
  <si>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</si>
  <si>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</si>
  <si>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</si>
  <si>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</si>
  <si>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</si>
  <si>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</si>
  <si>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</si>
  <si>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</si>
  <si>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</si>
  <si>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</si>
  <si>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</si>
  <si>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</si>
  <si>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</si>
  <si>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</si>
  <si>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</si>
  <si>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</si>
  <si>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</si>
  <si>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</si>
  <si>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</si>
  <si>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</si>
  <si>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</si>
  <si>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</si>
  <si>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</si>
  <si>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</si>
  <si>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</si>
  <si>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</si>
  <si>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</si>
  <si>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</si>
  <si>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</si>
  <si>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</si>
  <si>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</si>
  <si>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</si>
  <si>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</si>
  <si>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</si>
  <si>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</si>
  <si>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</si>
  <si>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</si>
  <si>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</si>
  <si>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</si>
  <si>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</si>
  <si>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</si>
  <si>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</si>
  <si>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</si>
  <si>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</si>
  <si>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</si>
  <si>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</si>
  <si>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</si>
  <si>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</si>
  <si>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</si>
  <si>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</si>
  <si>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</si>
  <si>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</si>
  <si>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</si>
  <si>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</si>
  <si>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</si>
  <si>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</si>
  <si>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</si>
  <si>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</si>
  <si>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</si>
  <si>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</si>
  <si>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</si>
  <si>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</si>
  <si>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</si>
  <si>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</si>
  <si>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</si>
  <si>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</si>
  <si>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</si>
  <si>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</si>
  <si>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</si>
  <si>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</si>
  <si>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</si>
  <si>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</si>
  <si>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</si>
  <si>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</si>
  <si>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</si>
  <si>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</si>
  <si>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</si>
  <si>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</si>
  <si>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</si>
  <si>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</si>
  <si>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</si>
  <si>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</si>
  <si>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</si>
  <si>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</si>
  <si>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</si>
  <si>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</si>
  <si>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</si>
  <si>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</si>
  <si>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</si>
  <si>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</si>
  <si>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</si>
  <si>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</si>
  <si>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</si>
  <si>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</si>
  <si>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</si>
  <si>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</si>
  <si>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</si>
  <si>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</si>
  <si>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</si>
  <si>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</si>
  <si>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</si>
  <si>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</si>
  <si>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</si>
  <si>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</si>
  <si>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</si>
  <si>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</si>
  <si>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</si>
  <si>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</si>
  <si>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</si>
  <si>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</si>
  <si>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</si>
  <si>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</si>
  <si>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</si>
  <si>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</si>
  <si>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</si>
  <si>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</si>
  <si>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</si>
  <si>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</si>
  <si>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</si>
  <si>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</si>
  <si>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</si>
  <si>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</si>
  <si>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</si>
  <si>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</si>
  <si>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</si>
  <si>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</si>
  <si>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</si>
  <si>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</si>
  <si>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</si>
  <si>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</si>
  <si>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</si>
  <si>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</si>
  <si>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</si>
  <si>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</si>
  <si>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</si>
  <si>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</si>
  <si>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</si>
  <si>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</si>
  <si>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</si>
  <si>
    <t>červenec a srpen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</si>
</sst>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80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153760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372835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54"/>
  <sheetViews>
    <sheetView tabSelected="1" zoomScale="70" zoomScaleNormal="70" workbookViewId="0" topLeftCell="A1">
      <selection pane="topLeft" activeCell="K27" sqref="K27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20" width="20.5714285714286" customWidth="1"/>
    <col min="21" max="21" width="13.5714285714286" bestFit="1" customWidth="1"/>
    <col min="22" max="22" width="5.71428571428571" customWidth="1"/>
    <col min="23" max="23" width="13.5714285714286" bestFit="1" customWidth="1"/>
  </cols>
  <sheetData>
    <row r="1" ht="15.75" thickBot="1"/>
    <row r="2" spans="2:20" ht="16.5" thickBot="1">
      <c r="B2" s="71" t="s">
        <v>143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</row>
    <row r="3" spans="2:20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171</v>
      </c>
      <c r="T3" s="8" t="s">
        <v>43</v>
      </c>
    </row>
    <row r="4" spans="2:25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v>109267286.72000003</v>
      </c>
      <c r="T4" s="9">
        <f>M4+N4+O4+P4+Q4+R4+S4</f>
        <v>1184700088.6600001</v>
      </c>
      <c r="U4" s="1"/>
      <c r="V4" s="1"/>
      <c r="W4" s="1"/>
      <c r="Y4" s="1"/>
    </row>
    <row r="5" spans="2:25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v>41755340.00000003</v>
      </c>
      <c r="T5" s="9">
        <f>M5+N5+O5+P5+Q5+R5+S5</f>
        <v>498385692.72000003</v>
      </c>
      <c r="U5" s="1"/>
      <c r="V5" s="1"/>
      <c r="W5" s="1"/>
      <c r="Y5" s="1"/>
    </row>
    <row r="6" spans="2:25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v>111459786.19999999</v>
      </c>
      <c r="T6" s="9">
        <f t="shared" si="1" ref="T6:T16">M6+N6+O6+P6+Q6+R6+S6</f>
        <v>765231858.95000005</v>
      </c>
      <c r="U6" s="1"/>
      <c r="V6" s="1"/>
      <c r="W6" s="1"/>
      <c r="Y6" s="1"/>
    </row>
    <row r="7" spans="2:25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v>69626409</v>
      </c>
      <c r="T7" s="9">
        <f t="shared" si="1"/>
        <v>706523639.46000004</v>
      </c>
      <c r="U7" s="1"/>
      <c r="V7" s="1"/>
      <c r="W7" s="1"/>
      <c r="Y7" s="1"/>
    </row>
    <row r="8" spans="2:25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v>67144350</v>
      </c>
      <c r="T8" s="9">
        <f t="shared" si="1"/>
        <v>696517222.06999993</v>
      </c>
      <c r="U8" s="1"/>
      <c r="V8" s="1"/>
      <c r="W8" s="1"/>
      <c r="Y8" s="1"/>
    </row>
    <row r="9" spans="2:25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v>68203174.400000036</v>
      </c>
      <c r="T9" s="9">
        <f t="shared" si="1"/>
        <v>767350184.36000013</v>
      </c>
      <c r="U9" s="1"/>
      <c r="V9" s="1"/>
      <c r="W9" s="1"/>
      <c r="Y9" s="1"/>
    </row>
    <row r="10" spans="2:25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v>40239805.310000002</v>
      </c>
      <c r="T10" s="9">
        <f t="shared" si="1"/>
        <v>438403757.12</v>
      </c>
      <c r="U10" s="1"/>
      <c r="V10" s="1"/>
      <c r="W10" s="1"/>
      <c r="Y10" s="1"/>
    </row>
    <row r="11" spans="2:25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v>36817250</v>
      </c>
      <c r="T11" s="9">
        <f t="shared" si="1"/>
        <v>470004501.59999996</v>
      </c>
      <c r="U11" s="1"/>
      <c r="V11" s="1"/>
      <c r="W11" s="1"/>
      <c r="Y11" s="1"/>
    </row>
    <row r="12" spans="2:25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v>29334950</v>
      </c>
      <c r="T12" s="9">
        <f t="shared" si="1"/>
        <v>265345424.48000002</v>
      </c>
      <c r="U12" s="1"/>
      <c r="V12" s="1"/>
      <c r="W12" s="1"/>
      <c r="Y12" s="1"/>
    </row>
    <row r="13" spans="2:25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v>81018659.839999974</v>
      </c>
      <c r="T13" s="9">
        <f t="shared" si="1"/>
        <v>834485524.76999998</v>
      </c>
      <c r="U13" s="1"/>
      <c r="V13" s="1"/>
      <c r="W13" s="1"/>
      <c r="Y13" s="1"/>
    </row>
    <row r="14" spans="2:25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v>37804650</v>
      </c>
      <c r="T14" s="9">
        <f t="shared" si="1"/>
        <v>343352933.60000002</v>
      </c>
      <c r="U14" s="1"/>
      <c r="V14" s="1"/>
      <c r="W14" s="1"/>
      <c r="Y14" s="1"/>
    </row>
    <row r="15" spans="2:25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v>30569205.590000004</v>
      </c>
      <c r="T15" s="9">
        <f t="shared" si="1"/>
        <v>283124591.85000002</v>
      </c>
      <c r="U15" s="1"/>
      <c r="V15" s="1"/>
      <c r="W15" s="1"/>
      <c r="Y15" s="1"/>
    </row>
    <row r="16" spans="2:25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18">
        <v>114760953.85000002</v>
      </c>
      <c r="T16" s="9">
        <f t="shared" si="1"/>
        <v>1062969142.6200001</v>
      </c>
      <c r="U16" s="1"/>
      <c r="V16" s="1"/>
      <c r="W16" s="1"/>
      <c r="Y16" s="1"/>
    </row>
    <row r="17" spans="2:22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>SUM(Q4:Q16)</f>
        <v>525222951.74999988</v>
      </c>
      <c r="R17" s="15">
        <f>SUM(R4:R16)</f>
        <v>812915460.56000006</v>
      </c>
      <c r="S17" s="15">
        <f>SUM(S4:S16)</f>
        <v>838001820.91000009</v>
      </c>
      <c r="T17" s="15">
        <f>SUM(T4:T16)</f>
        <v>8316394562.2600012</v>
      </c>
      <c r="V17" s="1"/>
    </row>
    <row r="18" spans="2:19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4"/>
      <c r="P18" s="64"/>
      <c r="Q18" s="64"/>
      <c r="R18" s="64"/>
      <c r="S18" s="64"/>
    </row>
    <row r="19" spans="2:20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171</v>
      </c>
      <c r="T19" s="8" t="s">
        <v>43</v>
      </c>
    </row>
    <row r="20" spans="2:23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v>188292906.32999992</v>
      </c>
      <c r="T20" s="9">
        <f>M20+N20+O20+P20+Q20+R20+S20</f>
        <v>1662533665.4499998</v>
      </c>
      <c r="U20" s="1"/>
      <c r="V20" s="1"/>
      <c r="W20" s="1"/>
    </row>
    <row r="21" spans="2:23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v>5734692.5399999991</v>
      </c>
      <c r="T21" s="9">
        <f>M21+N21+O21+P21+Q21+R21+S21</f>
        <v>175943535.59999996</v>
      </c>
      <c r="U21" s="1"/>
      <c r="V21" s="1"/>
      <c r="W21" s="1"/>
    </row>
    <row r="22" spans="2:23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v>2138282.8300000019</v>
      </c>
      <c r="T22" s="9">
        <f t="shared" si="5" ref="T22:T33">M22+N22+O22+P22+Q22+R22+S22</f>
        <v>77400538.549999982</v>
      </c>
      <c r="U22" s="1"/>
      <c r="V22" s="1"/>
      <c r="W22" s="1"/>
    </row>
    <row r="23" spans="2:23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v>2909274.2499999991</v>
      </c>
      <c r="T23" s="9">
        <f t="shared" si="5"/>
        <v>74385067.449999988</v>
      </c>
      <c r="U23" s="1"/>
      <c r="V23" s="1"/>
      <c r="W23" s="1"/>
    </row>
    <row r="24" spans="2:23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v>432809.66000000015</v>
      </c>
      <c r="T24" s="9">
        <f t="shared" si="5"/>
        <v>14997093.649999999</v>
      </c>
      <c r="U24" s="1"/>
      <c r="V24" s="1"/>
      <c r="W24" s="1"/>
    </row>
    <row r="25" spans="2:23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v>315122.61000000034</v>
      </c>
      <c r="T25" s="9">
        <f t="shared" si="5"/>
        <v>39328419.32</v>
      </c>
      <c r="U25" s="1"/>
      <c r="V25" s="1"/>
      <c r="W25" s="1"/>
    </row>
    <row r="26" spans="2:23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v>1115986.96</v>
      </c>
      <c r="T26" s="9">
        <f t="shared" si="5"/>
        <v>49061590.449999996</v>
      </c>
      <c r="U26" s="1"/>
      <c r="V26" s="1"/>
      <c r="W26" s="1"/>
    </row>
    <row r="27" spans="2:23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v>2876425.7300000004</v>
      </c>
      <c r="T27" s="9">
        <f t="shared" si="5"/>
        <v>31660013.509999994</v>
      </c>
      <c r="U27" s="1"/>
      <c r="V27" s="1"/>
      <c r="W27" s="1"/>
    </row>
    <row r="28" spans="2:23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v>2379665.3800000008</v>
      </c>
      <c r="T28" s="9">
        <f t="shared" si="5"/>
        <v>63180247.969999999</v>
      </c>
      <c r="U28" s="1"/>
      <c r="V28" s="1"/>
      <c r="W28" s="1"/>
    </row>
    <row r="29" spans="2:23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v>190885.15999999992</v>
      </c>
      <c r="T29" s="9">
        <f t="shared" si="5"/>
        <v>20949306.939999994</v>
      </c>
      <c r="U29" s="1"/>
      <c r="V29" s="1"/>
      <c r="W29" s="1"/>
    </row>
    <row r="30" spans="2:23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v>1806797.5599999987</v>
      </c>
      <c r="T30" s="9">
        <f t="shared" si="5"/>
        <v>92730306.109999999</v>
      </c>
      <c r="U30" s="1"/>
      <c r="V30" s="1"/>
      <c r="W30" s="1"/>
    </row>
    <row r="31" spans="2:23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v>224805.3599999994</v>
      </c>
      <c r="T31" s="9">
        <f t="shared" si="5"/>
        <v>29256217.079999994</v>
      </c>
      <c r="U31" s="1"/>
      <c r="V31" s="1"/>
      <c r="W31" s="1"/>
    </row>
    <row r="32" spans="2:23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v>498873.43000000017</v>
      </c>
      <c r="T32" s="9">
        <f>M32+N32+O32+P32+Q32+R32+S32</f>
        <v>26659047.09</v>
      </c>
      <c r="U32" s="1"/>
      <c r="V32" s="1"/>
      <c r="W32" s="1"/>
    </row>
    <row r="33" spans="2:23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18">
        <v>34342291</v>
      </c>
      <c r="T33" s="9">
        <f t="shared" si="5"/>
        <v>230527055.32999995</v>
      </c>
      <c r="U33" s="1"/>
      <c r="V33" s="1"/>
      <c r="W33" s="1"/>
    </row>
    <row r="34" spans="2:20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7" ref="Q34:T34">SUM(Q20:Q33)</f>
        <v>76531033.049999982</v>
      </c>
      <c r="R34" s="15">
        <f t="shared" si="7"/>
        <v>78700421.49000001</v>
      </c>
      <c r="S34" s="15">
        <f t="shared" si="7"/>
        <v>243258818.79999995</v>
      </c>
      <c r="T34" s="15">
        <f t="shared" si="7"/>
        <v>2588612104.5</v>
      </c>
    </row>
    <row r="35" ht="15.75" thickBot="1"/>
    <row r="36" spans="2:20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171</v>
      </c>
      <c r="T36" s="8" t="s">
        <v>43</v>
      </c>
    </row>
    <row r="37" spans="2:20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8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v>188292906.32999992</v>
      </c>
      <c r="T37" s="9">
        <f>M37+N37+O37+P37+Q37+R37+S37</f>
        <v>1662533665.4499998</v>
      </c>
    </row>
    <row r="38" spans="2:20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8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v>115001979.26000011</v>
      </c>
      <c r="T38" s="9">
        <f>M38+N38+O38+P38+Q38+R38+S38</f>
        <v>1359341375.0300002</v>
      </c>
    </row>
    <row r="39" spans="2:20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v>43893622.829999983</v>
      </c>
      <c r="T39" s="9">
        <f t="shared" si="9" ref="T39:T50">M39+N39+O39+P39+Q39+R39+S39</f>
        <v>575786231.26999998</v>
      </c>
    </row>
    <row r="40" spans="2:20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8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v>114369060.44999999</v>
      </c>
      <c r="T40" s="9">
        <f t="shared" si="9"/>
        <v>838749726.39999986</v>
      </c>
    </row>
    <row r="41" spans="2:20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8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v>70059218.660000026</v>
      </c>
      <c r="T41" s="9">
        <f t="shared" si="9"/>
        <v>721520733.11000013</v>
      </c>
    </row>
    <row r="42" spans="2:20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8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v>67459472.610000014</v>
      </c>
      <c r="T42" s="9">
        <f t="shared" si="9"/>
        <v>735627366.39000022</v>
      </c>
    </row>
    <row r="43" spans="2:20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8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v>69319161.360000014</v>
      </c>
      <c r="T43" s="9">
        <f t="shared" si="9"/>
        <v>816411774.80999994</v>
      </c>
    </row>
    <row r="44" spans="2:20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8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v>43116231.039999992</v>
      </c>
      <c r="T44" s="9">
        <f t="shared" si="9"/>
        <v>470063770.63</v>
      </c>
    </row>
    <row r="45" spans="2:20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8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v>39196915.380000025</v>
      </c>
      <c r="T45" s="9">
        <f t="shared" si="9"/>
        <v>533124749.57000005</v>
      </c>
    </row>
    <row r="46" spans="2:20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8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v>29525835.159999996</v>
      </c>
      <c r="T46" s="9">
        <f t="shared" si="9"/>
        <v>286294731.42000002</v>
      </c>
    </row>
    <row r="47" spans="2:20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8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v>82825457.399999976</v>
      </c>
      <c r="T47" s="9">
        <f t="shared" si="9"/>
        <v>927215830.87999976</v>
      </c>
    </row>
    <row r="48" spans="2:20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8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v>38029455.359999985</v>
      </c>
      <c r="T48" s="9">
        <f t="shared" si="9"/>
        <v>372609150.67999995</v>
      </c>
    </row>
    <row r="49" spans="2:20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8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v>31068079.020000011</v>
      </c>
      <c r="T49" s="9">
        <f t="shared" si="9"/>
        <v>309783638.93999994</v>
      </c>
    </row>
    <row r="50" spans="2:20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8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18">
        <v>149103244.84999996</v>
      </c>
      <c r="T50" s="9">
        <f>M50+N50+O50+P50+Q50+R50+S50</f>
        <v>1191365965.9499998</v>
      </c>
    </row>
    <row r="51" spans="2:20" ht="18" thickBot="1">
      <c r="B51" s="35" t="s">
        <v>142</v>
      </c>
      <c r="C51" s="36">
        <f>SUM(C37:C50)</f>
        <v>2378801.60</v>
      </c>
      <c r="D51" s="37">
        <f t="shared" si="10" ref="D51:G51">SUM(D37:D50)</f>
        <v>237942009.63999999</v>
      </c>
      <c r="E51" s="37">
        <f t="shared" si="10"/>
        <v>184104995.20000005</v>
      </c>
      <c r="F51" s="37">
        <f t="shared" si="10"/>
        <v>443576070.84000003</v>
      </c>
      <c r="G51" s="37">
        <f t="shared" si="10"/>
        <v>549452402.25000012</v>
      </c>
      <c r="H51" s="15">
        <f t="shared" si="11" ref="H51:L51">SUM(H37:H50)</f>
        <v>997016419.50999987</v>
      </c>
      <c r="I51" s="15">
        <f t="shared" si="11"/>
        <v>635508720.47000003</v>
      </c>
      <c r="J51" s="15">
        <f t="shared" si="11"/>
        <v>473371127.85000002</v>
      </c>
      <c r="K51" s="15">
        <f t="shared" si="11"/>
        <v>577658292.5200001</v>
      </c>
      <c r="L51" s="15">
        <f t="shared" si="11"/>
        <v>1023977713.61</v>
      </c>
      <c r="M51" s="45">
        <f>SUM(M37:M50)</f>
        <v>5124986553.4899998</v>
      </c>
      <c r="N51" s="45">
        <f t="shared" si="12" ref="N51:S51">SUM(N37:N50)</f>
        <v>1375582838.74</v>
      </c>
      <c r="O51" s="45">
        <f t="shared" si="12"/>
        <v>939566131.37</v>
      </c>
      <c r="P51" s="45">
        <f t="shared" si="12"/>
        <v>785932511.73000002</v>
      </c>
      <c r="Q51" s="45">
        <f t="shared" si="12"/>
        <v>601484153.44000006</v>
      </c>
      <c r="R51" s="45">
        <f t="shared" si="12"/>
        <v>891615882.04999995</v>
      </c>
      <c r="S51" s="45">
        <f t="shared" si="12"/>
        <v>1081260639.71</v>
      </c>
      <c r="T51" s="45">
        <f>SUM(T37:T50)</f>
        <v>10800428710.530003</v>
      </c>
    </row>
    <row r="52" spans="2:19" ht="27" customHeight="1">
      <c r="B52" s="68" t="s">
        <v>141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70"/>
      <c r="O52" s="55"/>
      <c r="P52" s="63"/>
      <c r="Q52" s="65"/>
      <c r="R52" s="66"/>
      <c r="S52" s="67"/>
    </row>
    <row r="53" spans="14:19" ht="15">
      <c r="N53" s="1"/>
      <c r="O53" s="1"/>
      <c r="P53" s="1"/>
      <c r="Q53" s="1"/>
      <c r="R53" s="1"/>
      <c r="S53" s="1"/>
    </row>
    <row r="54" spans="14:19" ht="15">
      <c r="N54" s="1"/>
      <c r="O54" s="1"/>
      <c r="P54" s="1"/>
      <c r="Q54" s="1"/>
      <c r="R54" s="1"/>
      <c r="S54" s="1"/>
    </row>
  </sheetData>
  <mergeCells count="2">
    <mergeCell ref="B52:N52"/>
    <mergeCell ref="B2:T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37"/>
  <sheetViews>
    <sheetView zoomScale="70" zoomScaleNormal="70" workbookViewId="0" topLeftCell="A1">
      <selection pane="topLeft" activeCell="I41" sqref="I4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13" width="20.5714285714286" customWidth="1"/>
    <col min="14" max="14" width="15" bestFit="1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18.5714285714286" bestFit="1" customWidth="1"/>
    <col min="23" max="23" width="18.5714285714286" bestFit="1" customWidth="1"/>
    <col min="24" max="24" width="12.5714285714286" bestFit="1" customWidth="1"/>
    <col min="25" max="26" width="14.2857142857143" bestFit="1" customWidth="1"/>
  </cols>
  <sheetData>
    <row r="1" ht="12.75" customHeight="1" thickBot="1"/>
    <row r="2" spans="2:21" ht="16.5" thickBot="1">
      <c r="B2" s="71" t="s">
        <v>97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1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</row>
    <row r="4" spans="2:27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v>5155914.1999999993</v>
      </c>
      <c r="U4" s="11">
        <f>N4+O4+P4+Q4+R4+S4+T4</f>
        <v>32800498.250000004</v>
      </c>
      <c r="Y4" s="26"/>
      <c r="Z4" s="1"/>
      <c r="AA4" s="1"/>
    </row>
    <row r="5" spans="2:27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v>4500449.50</v>
      </c>
      <c r="U5" s="10">
        <f>N5+O5+P5+Q5+R5+S5+T5</f>
        <v>65340504.520000003</v>
      </c>
      <c r="Y5" s="26"/>
      <c r="Z5" s="1"/>
      <c r="AA5" s="1"/>
    </row>
    <row r="6" spans="2:27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v>2557316.3499999996</v>
      </c>
      <c r="U6" s="10">
        <f t="shared" si="1" ref="U6:U36">N6+O6+P6+Q6+R6+S6+T6</f>
        <v>23148883.089999996</v>
      </c>
      <c r="Y6" s="26"/>
      <c r="Z6" s="1"/>
      <c r="AA6" s="1"/>
    </row>
    <row r="7" spans="2:25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f t="shared" si="1"/>
        <v>127758.20</v>
      </c>
      <c r="Y7" s="26"/>
    </row>
    <row r="8" spans="2:25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f t="shared" si="1"/>
        <v>705546.8899999999</v>
      </c>
      <c r="Y8" s="26"/>
    </row>
    <row r="9" spans="2:27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v>1088228.8899999997</v>
      </c>
      <c r="U9" s="10">
        <f t="shared" si="1"/>
        <v>114503450.19999997</v>
      </c>
      <c r="Y9" s="26"/>
      <c r="Z9" s="1"/>
      <c r="AA9" s="1"/>
    </row>
    <row r="10" spans="2:27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f t="shared" si="1"/>
        <v>4445.54</v>
      </c>
      <c r="Y10" s="26"/>
      <c r="Z10" s="1"/>
      <c r="AA10" s="1"/>
    </row>
    <row r="11" spans="2:27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v>8278119.0699999966</v>
      </c>
      <c r="U11" s="10">
        <f t="shared" si="1"/>
        <v>83814445.590000004</v>
      </c>
      <c r="Y11" s="26"/>
      <c r="Z11" s="1"/>
      <c r="AA11" s="1"/>
    </row>
    <row r="12" spans="2:27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v>19947481.969999909</v>
      </c>
      <c r="U12" s="10">
        <f t="shared" si="1"/>
        <v>2421283188.1500001</v>
      </c>
      <c r="Y12" s="26"/>
      <c r="Z12" s="1"/>
      <c r="AA12" s="1"/>
    </row>
    <row r="13" spans="2:27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v>2274019.7400000002</v>
      </c>
      <c r="U13" s="10">
        <f t="shared" si="1"/>
        <v>160101078.19999999</v>
      </c>
      <c r="Y13" s="26"/>
      <c r="Z13" s="1"/>
      <c r="AA13" s="1"/>
    </row>
    <row r="14" spans="2:27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v>1356741.17</v>
      </c>
      <c r="U14" s="10">
        <f t="shared" si="1"/>
        <v>103478437.93000001</v>
      </c>
      <c r="Y14" s="26"/>
      <c r="Z14" s="1"/>
      <c r="AA14" s="1"/>
    </row>
    <row r="15" spans="2:27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f t="shared" si="1"/>
        <v>35284815</v>
      </c>
      <c r="Y15" s="26"/>
      <c r="Z15" s="1"/>
      <c r="AA15" s="1"/>
    </row>
    <row r="16" spans="2:27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v>61027798</v>
      </c>
      <c r="U16" s="10">
        <f t="shared" si="1"/>
        <v>330829438.93999994</v>
      </c>
      <c r="Y16" s="26"/>
      <c r="Z16" s="1"/>
      <c r="AA16" s="1"/>
    </row>
    <row r="17" spans="2:27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f t="shared" si="1"/>
        <v>66750</v>
      </c>
      <c r="Y17" s="26"/>
      <c r="Z17" s="1"/>
      <c r="AA17" s="1"/>
    </row>
    <row r="18" spans="2:27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v>0</v>
      </c>
      <c r="U18" s="10">
        <f t="shared" si="1"/>
        <v>513000</v>
      </c>
      <c r="Y18" s="26"/>
      <c r="Z18" s="1"/>
      <c r="AA18" s="1"/>
    </row>
    <row r="19" spans="2:27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v>51826521.919999957</v>
      </c>
      <c r="U19" s="10">
        <f t="shared" si="1"/>
        <v>875752004.60000002</v>
      </c>
      <c r="Y19" s="26"/>
      <c r="Z19" s="1"/>
      <c r="AA19" s="1"/>
    </row>
    <row r="20" spans="2:27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f t="shared" si="1"/>
        <v>12523300</v>
      </c>
      <c r="Y20" s="26"/>
      <c r="Z20" s="1"/>
      <c r="AA20" s="1"/>
    </row>
    <row r="21" spans="2:26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f t="shared" si="1"/>
        <v>872223.96</v>
      </c>
      <c r="Y21" s="26"/>
      <c r="Z21" s="1"/>
    </row>
    <row r="22" spans="2:25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21039</v>
      </c>
      <c r="U22" s="10">
        <f t="shared" si="1"/>
        <v>231166.50</v>
      </c>
      <c r="Y22" s="26"/>
    </row>
    <row r="23" spans="2:26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v>-32250.11</v>
      </c>
      <c r="U23" s="10">
        <f t="shared" si="1"/>
        <v>13792357.860000001</v>
      </c>
      <c r="Y23" s="26"/>
      <c r="Z23" s="1"/>
    </row>
    <row r="24" spans="2:25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f t="shared" si="1"/>
        <v>1112727</v>
      </c>
      <c r="Y24" s="26"/>
    </row>
    <row r="25" spans="2:27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f t="shared" si="1"/>
        <v>61213306.229999997</v>
      </c>
      <c r="Y25" s="26"/>
      <c r="Z25" s="1"/>
      <c r="AA25" s="1"/>
    </row>
    <row r="26" spans="2:26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7200000</v>
      </c>
      <c r="U26" s="10">
        <f t="shared" si="1"/>
        <v>44416970.170000002</v>
      </c>
      <c r="Y26" s="26"/>
      <c r="Z26" s="1"/>
    </row>
    <row r="27" spans="2:27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f t="shared" si="1"/>
        <v>1000000</v>
      </c>
      <c r="Y27" s="26"/>
      <c r="Z27" s="1"/>
      <c r="AA27" s="1"/>
    </row>
    <row r="28" spans="2:27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f t="shared" si="1"/>
        <v>38000</v>
      </c>
      <c r="Z28" s="1"/>
      <c r="AA28" s="1"/>
    </row>
    <row r="29" spans="2:26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v>884934693.79000044</v>
      </c>
      <c r="U29" s="10">
        <f t="shared" si="1"/>
        <v>6262172250.4799995</v>
      </c>
      <c r="Y29" s="49"/>
      <c r="Z29" s="1"/>
    </row>
    <row r="30" spans="2:25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f t="shared" si="1"/>
        <v>242164.55</v>
      </c>
      <c r="Y30" s="1"/>
    </row>
    <row r="31" spans="2:25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v>24054628.059999999</v>
      </c>
      <c r="U31" s="10">
        <f t="shared" si="1"/>
        <v>126166876.85000001</v>
      </c>
      <c r="Y31" s="1"/>
    </row>
    <row r="32" spans="2:21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f t="shared" si="1"/>
        <v>2000000</v>
      </c>
    </row>
    <row r="33" spans="2:21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f t="shared" si="1"/>
        <v>850000</v>
      </c>
    </row>
    <row r="34" spans="2:21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4070000</v>
      </c>
      <c r="U34" s="10">
        <f t="shared" si="1"/>
        <v>25588653.600000001</v>
      </c>
    </row>
    <row r="35" spans="2:25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f t="shared" si="1"/>
        <v>57000</v>
      </c>
      <c r="Y35" s="1"/>
    </row>
    <row r="36" spans="2:25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0">
        <f t="shared" si="1"/>
        <v>397468.23</v>
      </c>
      <c r="Y36" s="1"/>
    </row>
    <row r="37" spans="2:21" ht="15.75" thickBot="1">
      <c r="B37" s="74" t="s">
        <v>43</v>
      </c>
      <c r="C37" s="73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>SUM(P4:P36)</f>
        <v>939566131.37</v>
      </c>
      <c r="Q37" s="15">
        <f>SUM(Q4:Q36)</f>
        <v>785932511.73000002</v>
      </c>
      <c r="R37" s="15">
        <f>SUM(R4:R36)</f>
        <v>601484153.44000006</v>
      </c>
      <c r="S37" s="15">
        <f>SUM(S4:S36)</f>
        <v>891615882.04999995</v>
      </c>
      <c r="T37" s="15">
        <f>SUM(T4:T36)</f>
        <v>1081260639.7100003</v>
      </c>
      <c r="U37" s="15">
        <f>SUM(U4:U36)</f>
        <v>10800428710.529999</v>
      </c>
    </row>
  </sheetData>
  <mergeCells count="2">
    <mergeCell ref="B37:C37"/>
    <mergeCell ref="B2:U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101"/>
  <sheetViews>
    <sheetView zoomScale="70" zoomScaleNormal="70" workbookViewId="0" topLeftCell="A1">
      <selection pane="topLeft" activeCell="E22" sqref="E22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13" width="20.5714285714286" customWidth="1"/>
    <col min="14" max="14" width="15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18.5714285714286" bestFit="1" customWidth="1"/>
    <col min="23" max="23" width="18.5714285714286" bestFit="1" customWidth="1"/>
  </cols>
  <sheetData>
    <row r="1" ht="12.75" customHeight="1" thickBot="1"/>
    <row r="2" spans="2:21" ht="16.5" thickBot="1">
      <c r="B2" s="71" t="s">
        <v>96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1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59" t="s">
        <v>162</v>
      </c>
      <c r="P3" s="59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</row>
    <row r="4" spans="2:21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v>5019914.1999999993</v>
      </c>
      <c r="U4" s="11">
        <f>N4+O4+P4+Q4+R4+S4+T4</f>
        <v>31422409.719999999</v>
      </c>
    </row>
    <row r="5" spans="2:21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f>N5+O5+P5+Q5+R5+S5+T5</f>
        <v>1378088.53</v>
      </c>
    </row>
    <row r="6" spans="2:21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v>4260382.50</v>
      </c>
      <c r="U6" s="10">
        <f t="shared" si="1" ref="U6:U69">N6+O6+P6+Q6+R6+S6+T6</f>
        <v>63379526.860000007</v>
      </c>
    </row>
    <row r="7" spans="2:21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f t="shared" si="1"/>
        <v>2435</v>
      </c>
    </row>
    <row r="8" spans="2:21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f t="shared" si="1"/>
        <v>1958542.6600000001</v>
      </c>
    </row>
    <row r="9" spans="2:21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v>1791212.67</v>
      </c>
      <c r="U9" s="10">
        <f t="shared" si="1"/>
        <v>16399170.180000002</v>
      </c>
    </row>
    <row r="10" spans="2:21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v>650817.4700000002</v>
      </c>
      <c r="U10" s="10">
        <f t="shared" si="1"/>
        <v>5895019.4800000023</v>
      </c>
    </row>
    <row r="11" spans="2:21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v>9739.2099999999991</v>
      </c>
      <c r="U11" s="10">
        <f>N11+O11+P11+Q11+R11+S11+T11</f>
        <v>73773.430000000008</v>
      </c>
    </row>
    <row r="12" spans="2:21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f t="shared" si="1"/>
        <v>780920</v>
      </c>
    </row>
    <row r="13" spans="2:21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v>0</v>
      </c>
      <c r="T13" s="10">
        <v>0</v>
      </c>
      <c r="U13" s="10">
        <f t="shared" si="1"/>
        <v>127758.20</v>
      </c>
    </row>
    <row r="14" spans="2:21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f t="shared" si="1"/>
        <v>705546.8899999999</v>
      </c>
    </row>
    <row r="15" spans="2:21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v>0</v>
      </c>
      <c r="T15" s="10">
        <v>12512</v>
      </c>
      <c r="U15" s="10">
        <f t="shared" si="1"/>
        <v>22326912.329999998</v>
      </c>
    </row>
    <row r="16" spans="2:21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v>0</v>
      </c>
      <c r="U16" s="10">
        <f t="shared" si="1"/>
        <v>53393.229999999996</v>
      </c>
    </row>
    <row r="17" spans="2:21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v>298</v>
      </c>
      <c r="T17" s="10">
        <v>3666</v>
      </c>
      <c r="U17" s="10">
        <f t="shared" si="1"/>
        <v>3848992.8200000003</v>
      </c>
    </row>
    <row r="18" spans="2:21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v>0</v>
      </c>
      <c r="U18" s="10">
        <f t="shared" si="1"/>
        <v>1307558.3600000001</v>
      </c>
    </row>
    <row r="19" spans="2:21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v>0</v>
      </c>
      <c r="U19" s="10">
        <f t="shared" si="1"/>
        <v>16684</v>
      </c>
    </row>
    <row r="20" spans="2:21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v>46486.65</v>
      </c>
      <c r="U20" s="10">
        <f t="shared" si="1"/>
        <v>583345.61</v>
      </c>
    </row>
    <row r="21" spans="2:21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v>77246</v>
      </c>
      <c r="T21" s="10">
        <v>525474.32999999996</v>
      </c>
      <c r="U21" s="10">
        <f t="shared" si="1"/>
        <v>46843173.140000008</v>
      </c>
    </row>
    <row r="22" spans="2:21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v>213891.77</v>
      </c>
      <c r="T22" s="10">
        <v>500089.91000000003</v>
      </c>
      <c r="U22" s="10">
        <f t="shared" si="1"/>
        <v>39523390.710000001</v>
      </c>
    </row>
    <row r="23" spans="2:21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f t="shared" si="1"/>
        <v>2336</v>
      </c>
    </row>
    <row r="24" spans="2:21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f t="shared" si="1"/>
        <v>2109.54</v>
      </c>
    </row>
    <row r="25" spans="2:21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v>687087.99</v>
      </c>
      <c r="T25" s="10">
        <v>1374212.0900000003</v>
      </c>
      <c r="U25" s="10">
        <f t="shared" si="1"/>
        <v>11199084.040000001</v>
      </c>
    </row>
    <row r="26" spans="2:21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v>1480473.43</v>
      </c>
      <c r="T26" s="10">
        <v>1854243.6800000006</v>
      </c>
      <c r="U26" s="10">
        <f t="shared" si="1"/>
        <v>16353483.719999999</v>
      </c>
    </row>
    <row r="27" spans="2:21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v>1051906.23</v>
      </c>
      <c r="T27" s="10">
        <v>1334687.1300000008</v>
      </c>
      <c r="U27" s="10">
        <f t="shared" si="1"/>
        <v>14712370.610000001</v>
      </c>
    </row>
    <row r="28" spans="2:21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v>2018519.90</v>
      </c>
      <c r="T28" s="10">
        <v>3491598.6999999993</v>
      </c>
      <c r="U28" s="10">
        <f t="shared" si="1"/>
        <v>36250710.459999993</v>
      </c>
    </row>
    <row r="29" spans="2:21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v>90055.010000000009</v>
      </c>
      <c r="U29" s="10">
        <f t="shared" si="1"/>
        <v>1123102.22</v>
      </c>
    </row>
    <row r="30" spans="2:21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v>37060</v>
      </c>
      <c r="U30" s="10">
        <f t="shared" si="1"/>
        <v>3219052.1799999997</v>
      </c>
    </row>
    <row r="31" spans="2:21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v>54078.07</v>
      </c>
      <c r="T31" s="10">
        <v>96262.460000000021</v>
      </c>
      <c r="U31" s="10">
        <f t="shared" si="1"/>
        <v>956290.15999999992</v>
      </c>
    </row>
    <row r="32" spans="2:21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f t="shared" si="1"/>
        <v>352.20</v>
      </c>
    </row>
    <row r="33" spans="2:21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v>26</v>
      </c>
      <c r="U33" s="10">
        <f t="shared" si="1"/>
        <v>21738.38</v>
      </c>
    </row>
    <row r="34" spans="2:21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v>104111.25</v>
      </c>
      <c r="T34" s="10">
        <v>158203.67000000004</v>
      </c>
      <c r="U34" s="10">
        <f t="shared" si="1"/>
        <v>2386741.73</v>
      </c>
    </row>
    <row r="35" spans="2:21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v>3698</v>
      </c>
      <c r="U35" s="10">
        <f t="shared" si="1"/>
        <v>1109665.1499999999</v>
      </c>
    </row>
    <row r="36" spans="2:21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v>704558.53</v>
      </c>
      <c r="T36" s="10">
        <v>712889.98000000045</v>
      </c>
      <c r="U36" s="10">
        <f t="shared" si="1"/>
        <v>30019256.130000003</v>
      </c>
    </row>
    <row r="37" spans="2:21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f t="shared" si="1"/>
        <v>3950</v>
      </c>
    </row>
    <row r="38" spans="2:21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v>32000</v>
      </c>
      <c r="U38" s="10">
        <f t="shared" si="1"/>
        <v>2070279.23</v>
      </c>
    </row>
    <row r="39" spans="2:21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v>92430</v>
      </c>
      <c r="T39" s="10">
        <v>18000</v>
      </c>
      <c r="U39" s="10">
        <f t="shared" si="1"/>
        <v>927198.5199999999</v>
      </c>
    </row>
    <row r="40" spans="2:21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v>948</v>
      </c>
      <c r="T40" s="10">
        <v>3469</v>
      </c>
      <c r="U40" s="10">
        <f t="shared" si="1"/>
        <v>1602850.3599999999</v>
      </c>
    </row>
    <row r="41" spans="2:21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v>15674907.970000001</v>
      </c>
      <c r="T41" s="10">
        <v>19019195.319999933</v>
      </c>
      <c r="U41" s="10">
        <f t="shared" si="1"/>
        <v>2383141508.6499996</v>
      </c>
    </row>
    <row r="42" spans="2:21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v>553817.06000000006</v>
      </c>
      <c r="T42" s="10">
        <v>2198330</v>
      </c>
      <c r="U42" s="10">
        <f t="shared" si="1"/>
        <v>155198904.60999998</v>
      </c>
    </row>
    <row r="43" spans="2:21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f t="shared" si="1"/>
        <v>73137.22</v>
      </c>
    </row>
    <row r="44" spans="2:21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v>0</v>
      </c>
      <c r="U44" s="10">
        <f t="shared" si="1"/>
        <v>219685.33</v>
      </c>
    </row>
    <row r="45" spans="2:21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v>75069.739999999991</v>
      </c>
      <c r="U45" s="10">
        <f t="shared" si="1"/>
        <v>3538525.2799999993</v>
      </c>
    </row>
    <row r="46" spans="2:21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f t="shared" si="1"/>
        <v>140000</v>
      </c>
    </row>
    <row r="47" spans="2:21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v>0</v>
      </c>
      <c r="T47" s="10">
        <v>620</v>
      </c>
      <c r="U47" s="10">
        <f t="shared" si="1"/>
        <v>930825.76</v>
      </c>
    </row>
    <row r="48" spans="2:21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v>0</v>
      </c>
      <c r="T48" s="10">
        <v>0</v>
      </c>
      <c r="U48" s="10">
        <f t="shared" si="1"/>
        <v>26253576.100000001</v>
      </c>
    </row>
    <row r="49" spans="2:21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v>732695.24</v>
      </c>
      <c r="T49" s="10">
        <v>1356741.17</v>
      </c>
      <c r="U49" s="10">
        <f t="shared" si="1"/>
        <v>77025840.829999998</v>
      </c>
    </row>
    <row r="50" spans="2:21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f t="shared" si="1"/>
        <v>0</v>
      </c>
    </row>
    <row r="51" spans="2:21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v>6630</v>
      </c>
      <c r="T51" s="10">
        <v>0</v>
      </c>
      <c r="U51" s="10">
        <f t="shared" si="1"/>
        <v>199021</v>
      </c>
    </row>
    <row r="52" spans="2:21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f t="shared" si="1"/>
        <v>15000</v>
      </c>
    </row>
    <row r="53" spans="2:21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v>130200</v>
      </c>
      <c r="T53" s="10">
        <v>0</v>
      </c>
      <c r="U53" s="10">
        <f t="shared" si="1"/>
        <v>2129121</v>
      </c>
    </row>
    <row r="54" spans="2:21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v>0</v>
      </c>
      <c r="T54" s="10">
        <v>2000000</v>
      </c>
      <c r="U54" s="10">
        <f t="shared" si="1"/>
        <v>22972520</v>
      </c>
    </row>
    <row r="55" spans="2:21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f t="shared" si="1"/>
        <v>10148174</v>
      </c>
    </row>
    <row r="56" spans="2:21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f t="shared" si="1"/>
        <v>20000</v>
      </c>
    </row>
    <row r="57" spans="2:21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v>11984778</v>
      </c>
      <c r="U57" s="10">
        <f t="shared" si="1"/>
        <v>111888364.19</v>
      </c>
    </row>
    <row r="58" spans="2:21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v>2394260</v>
      </c>
      <c r="T58" s="10">
        <v>43473020</v>
      </c>
      <c r="U58" s="10">
        <f t="shared" si="1"/>
        <v>180435359.46000001</v>
      </c>
    </row>
    <row r="59" spans="2:21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v>5570000</v>
      </c>
      <c r="U59" s="10">
        <f t="shared" si="1"/>
        <v>31661866.219999999</v>
      </c>
    </row>
    <row r="60" spans="2:21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f t="shared" si="1"/>
        <v>6843849.0700000003</v>
      </c>
    </row>
    <row r="61" spans="2:21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f t="shared" si="1"/>
        <v>66750</v>
      </c>
    </row>
    <row r="62" spans="2:21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v>6000</v>
      </c>
      <c r="T62" s="10">
        <v>0</v>
      </c>
      <c r="U62" s="10">
        <f t="shared" si="1"/>
        <v>513000</v>
      </c>
    </row>
    <row r="63" spans="2:21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v>27837000</v>
      </c>
      <c r="T63" s="10">
        <v>41606588</v>
      </c>
      <c r="U63" s="10">
        <f t="shared" si="1"/>
        <v>436590649.58000004</v>
      </c>
    </row>
    <row r="64" spans="2:21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f t="shared" si="1"/>
        <v>181400</v>
      </c>
    </row>
    <row r="65" spans="2:21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v>0</v>
      </c>
      <c r="U65" s="10">
        <f t="shared" si="1"/>
        <v>79959.400000000023</v>
      </c>
    </row>
    <row r="66" spans="2:21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v>1905042</v>
      </c>
      <c r="T66" s="10">
        <v>10743380</v>
      </c>
      <c r="U66" s="10">
        <f t="shared" si="1"/>
        <v>323013476.40999997</v>
      </c>
    </row>
    <row r="67" spans="2:21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v>361000</v>
      </c>
      <c r="T67" s="10">
        <v>-523446.07999999821</v>
      </c>
      <c r="U67" s="10">
        <f t="shared" si="1"/>
        <v>115886519.20999999</v>
      </c>
    </row>
    <row r="68" spans="2:21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v>832500</v>
      </c>
      <c r="U68" s="10">
        <f t="shared" si="1"/>
        <v>12523300</v>
      </c>
    </row>
    <row r="69" spans="2:21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f t="shared" si="1"/>
        <v>531.02</v>
      </c>
    </row>
    <row r="70" spans="2:21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v>40336.359999999986</v>
      </c>
      <c r="U70" s="10">
        <f t="shared" si="2" ref="U70:U96">N70+O70+P70+Q70+R70+S70+T70</f>
        <v>863692.94</v>
      </c>
    </row>
    <row r="71" spans="2:21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v>0</v>
      </c>
      <c r="U71" s="10">
        <f t="shared" si="2"/>
        <v>8000</v>
      </c>
    </row>
    <row r="72" spans="2:21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v>21039</v>
      </c>
      <c r="U72" s="10">
        <f t="shared" si="2"/>
        <v>231166.50</v>
      </c>
    </row>
    <row r="73" spans="2:21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v>-38205.020000000004</v>
      </c>
      <c r="U73" s="10">
        <f t="shared" si="2"/>
        <v>10867596.09</v>
      </c>
    </row>
    <row r="74" spans="2:21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v>0</v>
      </c>
      <c r="T74" s="10">
        <v>0</v>
      </c>
      <c r="U74" s="10">
        <f t="shared" si="2"/>
        <v>636320</v>
      </c>
    </row>
    <row r="75" spans="2:21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f t="shared" si="2"/>
        <v>2328</v>
      </c>
    </row>
    <row r="76" spans="2:21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v>5954.9100000000035</v>
      </c>
      <c r="U76" s="10">
        <f t="shared" si="2"/>
        <v>2286113.7700000005</v>
      </c>
    </row>
    <row r="77" spans="2:21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v>0</v>
      </c>
      <c r="U77" s="10">
        <f t="shared" si="2"/>
        <v>1112727</v>
      </c>
    </row>
    <row r="78" spans="2:21" ht="1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f t="shared" si="2"/>
        <v>61213306.229999997</v>
      </c>
    </row>
    <row r="79" spans="2:21" ht="1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v>7200000</v>
      </c>
      <c r="U79" s="10">
        <f t="shared" si="2"/>
        <v>44391970.170000002</v>
      </c>
    </row>
    <row r="80" spans="2:21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f t="shared" si="2"/>
        <v>25000</v>
      </c>
    </row>
    <row r="81" spans="2:21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f t="shared" si="2"/>
        <v>1000000</v>
      </c>
    </row>
    <row r="82" spans="2:21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f t="shared" si="2"/>
        <v>38000</v>
      </c>
    </row>
    <row r="83" spans="2:21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v>824317193.36000001</v>
      </c>
      <c r="T83" s="10">
        <v>884934693.79000044</v>
      </c>
      <c r="U83" s="10">
        <f t="shared" si="2"/>
        <v>6262172250.4799995</v>
      </c>
    </row>
    <row r="84" spans="2:21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f t="shared" si="2"/>
        <v>0</v>
      </c>
    </row>
    <row r="85" spans="2:21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f t="shared" si="2"/>
        <v>0</v>
      </c>
    </row>
    <row r="86" spans="2:21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v>127101.79999999999</v>
      </c>
      <c r="U86" s="10">
        <f t="shared" si="2"/>
        <v>242164.55</v>
      </c>
    </row>
    <row r="87" spans="2:21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v>1515523.77</v>
      </c>
      <c r="T87" s="10">
        <v>24054628.059999999</v>
      </c>
      <c r="U87" s="10">
        <f t="shared" si="2"/>
        <v>121176702.68000001</v>
      </c>
    </row>
    <row r="88" spans="2:21" ht="1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v>0</v>
      </c>
      <c r="U88" s="10">
        <f t="shared" si="2"/>
        <v>4866778.17</v>
      </c>
    </row>
    <row r="89" spans="2:21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f t="shared" si="2"/>
        <v>150000</v>
      </c>
    </row>
    <row r="90" spans="2:21" ht="1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f t="shared" si="2"/>
        <v>123396</v>
      </c>
    </row>
    <row r="91" spans="2:21" ht="1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f t="shared" si="2"/>
        <v>2000000</v>
      </c>
    </row>
    <row r="92" spans="2:21" ht="1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f t="shared" si="2"/>
        <v>700000</v>
      </c>
    </row>
    <row r="93" spans="2:21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f t="shared" si="2"/>
        <v>20829653.600000001</v>
      </c>
    </row>
    <row r="94" spans="2:21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v>4070000</v>
      </c>
      <c r="U94" s="10">
        <f t="shared" si="2"/>
        <v>4759000</v>
      </c>
    </row>
    <row r="95" spans="2:21" ht="1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f t="shared" si="2"/>
        <v>57000</v>
      </c>
    </row>
    <row r="96" spans="2:21" ht="15.75" thickBot="1">
      <c r="B96" s="53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2">
        <v>0</v>
      </c>
      <c r="U96" s="10">
        <f>N96+O96+P96+Q96+R96+S96+T96</f>
        <v>397468.23</v>
      </c>
    </row>
    <row r="97" spans="2:21" ht="15.75" thickBot="1">
      <c r="B97" s="76" t="s">
        <v>43</v>
      </c>
      <c r="C97" s="77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U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891615882.04999995</v>
      </c>
      <c r="T97" s="15">
        <f t="shared" si="6"/>
        <v>1081260639.7100003</v>
      </c>
      <c r="U97" s="15">
        <f t="shared" si="6"/>
        <v>10800428710.529999</v>
      </c>
    </row>
    <row r="99" ht="15">
      <c r="K99" s="1"/>
    </row>
    <row r="101" ht="15">
      <c r="N101" s="1"/>
    </row>
  </sheetData>
  <mergeCells count="2">
    <mergeCell ref="B97:C97"/>
    <mergeCell ref="B2:U2"/>
  </mergeCells>
  <conditionalFormatting sqref="B4:B96">
    <cfRule type="duplicateValues" priority="4" dxfId="0">
      <formula>AND(COUNTIF($B$4:$B$96,B4)&gt;1,NOT(ISBLANK(B4)))</formula>
    </cfRule>
  </conditionalFormatting>
  <conditionalFormatting sqref="B4:B96 Z4:Z71">
    <cfRule type="duplicateValues" priority="1" dxfId="0">
      <formula>AND(COUNTIF($B$4:$B$96,B4)+COUNTIF($Z$4:$Z$71,B4)&gt;1,NOT(ISBLANK(B4)))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39"/>
  <sheetViews>
    <sheetView zoomScale="70" zoomScaleNormal="70" workbookViewId="0" topLeftCell="A1">
      <selection pane="topLeft" activeCell="G44" sqref="G44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18.5714285714286" bestFit="1" customWidth="1"/>
    <col min="23" max="23" width="18.5714285714286" bestFit="1" customWidth="1"/>
    <col min="24" max="24" width="14.2857142857143" bestFit="1" customWidth="1"/>
    <col min="25" max="25" width="13" bestFit="1" customWidth="1"/>
    <col min="26" max="26" width="14.2857142857143" bestFit="1" customWidth="1"/>
  </cols>
  <sheetData>
    <row r="1" ht="12.75" customHeight="1" thickBot="1"/>
    <row r="2" spans="2:21" ht="16.5" thickBot="1">
      <c r="B2" s="71" t="s">
        <v>95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6" ht="18" customHeight="1" thickBot="1">
      <c r="B3" s="6" t="s">
        <v>0</v>
      </c>
      <c r="C3" s="6" t="s">
        <v>41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  <c r="Z3" s="1"/>
    </row>
    <row r="4" spans="2:26" ht="15">
      <c r="B4" s="78">
        <v>501</v>
      </c>
      <c r="C4" s="5" t="s">
        <v>45</v>
      </c>
      <c r="D4" s="79">
        <v>0</v>
      </c>
      <c r="E4" s="79">
        <v>23367.60</v>
      </c>
      <c r="F4" s="79">
        <v>517792.04000000004</v>
      </c>
      <c r="G4" s="79">
        <v>910810.90999999992</v>
      </c>
      <c r="H4" s="79">
        <v>1109034.3899999999</v>
      </c>
      <c r="I4" s="79">
        <v>1949440</v>
      </c>
      <c r="J4" s="79">
        <v>1533536</v>
      </c>
      <c r="K4" s="79">
        <v>962324</v>
      </c>
      <c r="L4" s="79">
        <v>1119715</v>
      </c>
      <c r="M4" s="79">
        <v>3563759.65</v>
      </c>
      <c r="N4" s="79">
        <f>D4+E4+F4+G4+H4+I4+J4+K4+L4+M4</f>
        <v>11689779.59</v>
      </c>
      <c r="O4" s="9">
        <v>1469506.71</v>
      </c>
      <c r="P4" s="9">
        <v>1726721</v>
      </c>
      <c r="Q4" s="9">
        <v>1514730.35</v>
      </c>
      <c r="R4" s="9">
        <v>1373313.38</v>
      </c>
      <c r="S4" s="9">
        <v>2841461.02</v>
      </c>
      <c r="T4" s="9">
        <v>4886159.1999999993</v>
      </c>
      <c r="U4" s="9">
        <f>N4+O4+P4+Q4+R4+S4+T4</f>
        <v>25501671.25</v>
      </c>
      <c r="W4" s="26"/>
      <c r="X4" s="1"/>
      <c r="Y4" s="26"/>
      <c r="Z4" s="1"/>
    </row>
    <row r="5" spans="2:26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v>4382999.50</v>
      </c>
      <c r="U5" s="10">
        <f>N5+O5+P5+Q5+R5+S5+T5</f>
        <v>52670345.520000003</v>
      </c>
      <c r="W5" s="26"/>
      <c r="X5" s="1"/>
      <c r="Y5" s="26"/>
      <c r="Z5" s="1"/>
    </row>
    <row r="6" spans="2:26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v>2437815.3499999996</v>
      </c>
      <c r="U6" s="10">
        <f t="shared" si="1" ref="U6:U35">N6+O6+P6+Q6+R6+S6+T6</f>
        <v>17996619.520000003</v>
      </c>
      <c r="W6" s="26"/>
      <c r="X6" s="1"/>
      <c r="Y6" s="26"/>
      <c r="Z6" s="1"/>
    </row>
    <row r="7" spans="2:26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f t="shared" si="1"/>
        <v>692980.8899999999</v>
      </c>
      <c r="W7" s="26"/>
      <c r="X7" s="1"/>
      <c r="Y7" s="26"/>
      <c r="Z7" s="1"/>
    </row>
    <row r="8" spans="2:26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v>177923.18</v>
      </c>
      <c r="T8" s="10">
        <v>1060816.0899999999</v>
      </c>
      <c r="U8" s="10">
        <f t="shared" si="1"/>
        <v>94912601.140000015</v>
      </c>
      <c r="W8" s="26"/>
      <c r="X8" s="1"/>
      <c r="Y8" s="26"/>
      <c r="Z8" s="1"/>
    </row>
    <row r="9" spans="2:26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f t="shared" si="1"/>
        <v>4445.54</v>
      </c>
      <c r="W9" s="26"/>
      <c r="X9" s="1"/>
      <c r="Y9" s="26"/>
      <c r="Z9" s="1"/>
    </row>
    <row r="10" spans="2:26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v>4592071.71</v>
      </c>
      <c r="T10" s="10">
        <v>8015880.9799999967</v>
      </c>
      <c r="U10" s="10">
        <f t="shared" si="1"/>
        <v>67166167.349999994</v>
      </c>
      <c r="W10" s="26"/>
      <c r="X10" s="1"/>
      <c r="Y10" s="26"/>
      <c r="Z10" s="1"/>
    </row>
    <row r="11" spans="2:26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v>12692209.630000001</v>
      </c>
      <c r="T11" s="10">
        <v>19232754.959999979</v>
      </c>
      <c r="U11" s="10">
        <f t="shared" si="1"/>
        <v>1072324534.2499998</v>
      </c>
      <c r="W11" s="26"/>
      <c r="X11" s="1"/>
      <c r="Y11" s="26"/>
      <c r="Z11" s="1"/>
    </row>
    <row r="12" spans="2:26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v>506263.56</v>
      </c>
      <c r="T12" s="10">
        <v>2020461.6400000006</v>
      </c>
      <c r="U12" s="10">
        <f t="shared" si="1"/>
        <v>153936357.41000003</v>
      </c>
      <c r="W12" s="26"/>
      <c r="X12" s="1"/>
      <c r="Y12" s="26"/>
      <c r="Z12" s="1"/>
    </row>
    <row r="13" spans="2:26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v>305429.24</v>
      </c>
      <c r="T13" s="10">
        <v>224316.96999999997</v>
      </c>
      <c r="U13" s="10">
        <f t="shared" si="1"/>
        <v>57538946.199999996</v>
      </c>
      <c r="W13" s="26"/>
      <c r="X13" s="1"/>
      <c r="Y13" s="26"/>
      <c r="Z13" s="1"/>
    </row>
    <row r="14" spans="2:26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v>130200</v>
      </c>
      <c r="T14" s="10">
        <v>2000000</v>
      </c>
      <c r="U14" s="10">
        <f t="shared" si="1"/>
        <v>24702170</v>
      </c>
      <c r="W14" s="26"/>
      <c r="X14" s="1"/>
      <c r="Y14" s="26"/>
      <c r="Z14" s="1"/>
    </row>
    <row r="15" spans="2:26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v>3331705</v>
      </c>
      <c r="T15" s="10">
        <v>60964798</v>
      </c>
      <c r="U15" s="10">
        <f t="shared" si="1"/>
        <v>302198058.74000001</v>
      </c>
      <c r="W15" s="26"/>
      <c r="X15" s="1"/>
      <c r="Y15" s="26"/>
      <c r="Z15" s="1"/>
    </row>
    <row r="16" spans="2:26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v>6000</v>
      </c>
      <c r="T16" s="10">
        <v>0</v>
      </c>
      <c r="U16" s="10">
        <f t="shared" si="1"/>
        <v>553000</v>
      </c>
      <c r="W16" s="26"/>
      <c r="X16" s="1"/>
      <c r="Y16" s="26"/>
      <c r="Z16" s="1"/>
    </row>
    <row r="17" spans="2:26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f t="shared" si="1"/>
        <v>66750</v>
      </c>
      <c r="W17" s="26"/>
      <c r="X17" s="1"/>
      <c r="Y17" s="26"/>
      <c r="Z17" s="1"/>
    </row>
    <row r="18" spans="2:26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v>2951042</v>
      </c>
      <c r="T18" s="10">
        <v>16332668</v>
      </c>
      <c r="U18" s="10">
        <f t="shared" si="1"/>
        <v>377350596.22000003</v>
      </c>
      <c r="W18" s="26"/>
      <c r="X18" s="1"/>
      <c r="Y18" s="26"/>
      <c r="Z18" s="1"/>
    </row>
    <row r="19" spans="2:26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v>1029300</v>
      </c>
      <c r="T19" s="10">
        <v>832500</v>
      </c>
      <c r="U19" s="10">
        <f t="shared" si="1"/>
        <v>12523300</v>
      </c>
      <c r="W19" s="26"/>
      <c r="X19" s="1"/>
      <c r="Y19" s="26"/>
      <c r="Z19" s="1"/>
    </row>
    <row r="20" spans="2:26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v>41481.82</v>
      </c>
      <c r="T20" s="10">
        <v>40336.359999999986</v>
      </c>
      <c r="U20" s="10">
        <f t="shared" si="1"/>
        <v>872223.96</v>
      </c>
      <c r="W20" s="26"/>
      <c r="X20" s="1"/>
      <c r="Y20" s="26"/>
      <c r="Z20" s="1"/>
    </row>
    <row r="21" spans="2:26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v>9416</v>
      </c>
      <c r="T21" s="10">
        <v>19807</v>
      </c>
      <c r="U21" s="10">
        <f t="shared" si="1"/>
        <v>228886.50</v>
      </c>
      <c r="W21" s="26"/>
      <c r="X21" s="1"/>
      <c r="Y21" s="26"/>
      <c r="Z21" s="1"/>
    </row>
    <row r="22" spans="2:26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v>18712.84</v>
      </c>
      <c r="T22" s="10">
        <v>-32250.11</v>
      </c>
      <c r="U22" s="10">
        <f t="shared" si="1"/>
        <v>13777357.860000001</v>
      </c>
      <c r="W22" s="26"/>
      <c r="X22" s="1"/>
      <c r="Y22" s="26"/>
      <c r="Z22" s="26"/>
    </row>
    <row r="23" spans="2:26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v>0</v>
      </c>
      <c r="T23" s="10">
        <v>0</v>
      </c>
      <c r="U23" s="10">
        <f t="shared" si="1"/>
        <v>1112727</v>
      </c>
      <c r="W23" s="26"/>
      <c r="X23" s="1"/>
      <c r="Y23" s="26"/>
      <c r="Z23" s="1"/>
    </row>
    <row r="24" spans="2:26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f t="shared" si="1"/>
        <v>42213306.229999997</v>
      </c>
      <c r="W24" s="26"/>
      <c r="X24" s="1"/>
      <c r="Y24" s="26"/>
      <c r="Z24" s="1"/>
    </row>
    <row r="25" spans="2:26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v>0</v>
      </c>
      <c r="T25" s="10">
        <v>200000</v>
      </c>
      <c r="U25" s="10">
        <f t="shared" si="1"/>
        <v>11472371.540000001</v>
      </c>
      <c r="W25" s="26"/>
      <c r="X25" s="1"/>
      <c r="Y25" s="26"/>
      <c r="Z25" s="1"/>
    </row>
    <row r="26" spans="2:26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f t="shared" si="1"/>
        <v>1000000</v>
      </c>
      <c r="W26" s="26"/>
      <c r="X26" s="1"/>
      <c r="Y26" s="26"/>
      <c r="Z26" s="1"/>
    </row>
    <row r="27" spans="2:26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f t="shared" si="1"/>
        <v>38000</v>
      </c>
      <c r="W27" s="26"/>
      <c r="X27" s="1"/>
      <c r="Z27" s="1"/>
    </row>
    <row r="28" spans="2:26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v>45228750</v>
      </c>
      <c r="T28" s="10">
        <v>95988000</v>
      </c>
      <c r="U28" s="10">
        <f t="shared" si="1"/>
        <v>113007300</v>
      </c>
      <c r="W28" s="26"/>
      <c r="X28" s="1"/>
      <c r="Y28" s="49"/>
      <c r="Z28" s="1"/>
    </row>
    <row r="29" spans="2:26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v>0</v>
      </c>
      <c r="T29" s="10">
        <v>127101.79999999999</v>
      </c>
      <c r="U29" s="10">
        <f t="shared" si="1"/>
        <v>242164.55</v>
      </c>
      <c r="W29" s="26"/>
      <c r="X29" s="1"/>
      <c r="Y29" s="49"/>
      <c r="Z29" s="1"/>
    </row>
    <row r="30" spans="2:25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v>1515523.77</v>
      </c>
      <c r="T30" s="10">
        <v>23854653.060000002</v>
      </c>
      <c r="U30" s="10">
        <f t="shared" si="1"/>
        <v>119189900.99999997</v>
      </c>
      <c r="W30" s="26"/>
      <c r="X30" s="1"/>
      <c r="Y30" s="1"/>
    </row>
    <row r="31" spans="2:26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f t="shared" si="1"/>
        <v>2000000</v>
      </c>
      <c r="W31" s="26"/>
      <c r="X31" s="1"/>
      <c r="Z31" s="1"/>
    </row>
    <row r="32" spans="2:24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f t="shared" si="1"/>
        <v>850000</v>
      </c>
      <c r="W32" s="26"/>
      <c r="X32" s="1"/>
    </row>
    <row r="33" spans="2:24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v>0</v>
      </c>
      <c r="T33" s="10">
        <v>670000</v>
      </c>
      <c r="U33" s="10">
        <f t="shared" si="1"/>
        <v>22014853.600000001</v>
      </c>
      <c r="W33" s="26"/>
      <c r="X33" s="1"/>
    </row>
    <row r="34" spans="2:24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f t="shared" si="1"/>
        <v>57000</v>
      </c>
      <c r="W34" s="26"/>
      <c r="X34" s="1"/>
    </row>
    <row r="35" spans="2:24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2">
        <v>0</v>
      </c>
      <c r="T35" s="12">
        <v>0</v>
      </c>
      <c r="U35" s="10">
        <f>N35+O35+P35+Q35+R35+S35+T35</f>
        <v>397468.23</v>
      </c>
      <c r="W35" s="26"/>
      <c r="X35" s="1"/>
    </row>
    <row r="36" spans="2:21" ht="15.75" thickBot="1">
      <c r="B36" s="76" t="s">
        <v>43</v>
      </c>
      <c r="C36" s="76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T36">SUM(R4:R35)</f>
        <v>76531033.049999997</v>
      </c>
      <c r="S36" s="15">
        <f t="shared" si="4"/>
        <v>78700421.489999995</v>
      </c>
      <c r="T36" s="15">
        <f t="shared" si="4"/>
        <v>243258818.79999998</v>
      </c>
      <c r="U36" s="15">
        <f>SUM(U4:U35)</f>
        <v>2588612104.5</v>
      </c>
    </row>
    <row r="37" spans="5:14" ht="1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U2"/>
  </mergeCells>
  <conditionalFormatting sqref="B4:B35 Y4:Y29">
    <cfRule type="duplicateValues" priority="1" dxfId="0">
      <formula>AND(COUNTIF($B$4:$B$35,B4)+COUNTIF($Y$4:$Y$29,B4)&gt;1,NOT(ISBLANK(B4)))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95"/>
  <sheetViews>
    <sheetView zoomScale="70" zoomScaleNormal="70" workbookViewId="0" topLeftCell="B1">
      <selection pane="topLeft" activeCell="D20" sqref="D20"/>
    </sheetView>
  </sheetViews>
  <sheetFormatPr defaultRowHeight="15"/>
  <cols>
    <col min="1" max="1" width="2.57142857142857" customWidth="1"/>
    <col min="3" max="3" width="77.4285714285714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18.5714285714286" bestFit="1" customWidth="1"/>
    <col min="23" max="23" width="18.5714285714286" bestFit="1" customWidth="1"/>
  </cols>
  <sheetData>
    <row r="1" ht="12.75" customHeight="1" thickBot="1"/>
    <row r="2" spans="2:21" ht="16.5" thickBot="1">
      <c r="B2" s="71" t="s">
        <v>94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1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</row>
    <row r="4" spans="2:23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v>4750159.1999999993</v>
      </c>
      <c r="U4" s="11">
        <f>N4+O4+P4+Q4+R4+S4+T4</f>
        <v>24123582.719999999</v>
      </c>
      <c r="W4" s="1"/>
    </row>
    <row r="5" spans="2:23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f>N5+O5+P5+Q5+R5+S5+T5</f>
        <v>1378088.53</v>
      </c>
      <c r="W5" s="1"/>
    </row>
    <row r="6" spans="2:23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v>4142932.50</v>
      </c>
      <c r="U6" s="10">
        <f t="shared" si="1" ref="U6:U69">N6+O6+P6+Q6+R6+S6+T6</f>
        <v>50709367.860000007</v>
      </c>
      <c r="W6" s="1"/>
    </row>
    <row r="7" spans="2:23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f t="shared" si="1"/>
        <v>2435</v>
      </c>
      <c r="W7" s="1"/>
    </row>
    <row r="8" spans="2:23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f t="shared" si="1"/>
        <v>1958542.6600000001</v>
      </c>
      <c r="W8" s="1"/>
    </row>
    <row r="9" spans="2:23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v>1704179.67</v>
      </c>
      <c r="U9" s="10">
        <f t="shared" si="1"/>
        <v>12644367.709999999</v>
      </c>
      <c r="W9" s="1"/>
    </row>
    <row r="10" spans="2:23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v>619233.47</v>
      </c>
      <c r="U10" s="10">
        <f t="shared" si="1"/>
        <v>4531228.4799999995</v>
      </c>
      <c r="W10" s="1"/>
    </row>
    <row r="11" spans="2:23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v>8855.2099999999991</v>
      </c>
      <c r="U11" s="10">
        <f t="shared" si="1"/>
        <v>40103.33</v>
      </c>
      <c r="W11" s="1"/>
    </row>
    <row r="12" spans="2:23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f t="shared" si="1"/>
        <v>780920</v>
      </c>
      <c r="W12" s="1"/>
    </row>
    <row r="13" spans="2:23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f t="shared" si="1"/>
        <v>692980.8899999999</v>
      </c>
      <c r="W13" s="1"/>
    </row>
    <row r="14" spans="2:23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v>0</v>
      </c>
      <c r="T14" s="10">
        <v>12512</v>
      </c>
      <c r="U14" s="10">
        <f t="shared" si="1"/>
        <v>18071519.469999999</v>
      </c>
      <c r="W14" s="1"/>
    </row>
    <row r="15" spans="2:23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v>8009.35</v>
      </c>
      <c r="T15" s="10">
        <v>0</v>
      </c>
      <c r="U15" s="10">
        <f t="shared" si="1"/>
        <v>53393.229999999996</v>
      </c>
      <c r="W15" s="1"/>
    </row>
    <row r="16" spans="2:23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v>298</v>
      </c>
      <c r="T16" s="10">
        <v>3666</v>
      </c>
      <c r="U16" s="10">
        <f t="shared" si="1"/>
        <v>3329808.72</v>
      </c>
      <c r="W16" s="1"/>
    </row>
    <row r="17" spans="2:23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v>15271.73</v>
      </c>
      <c r="T17" s="10">
        <v>0</v>
      </c>
      <c r="U17" s="10">
        <f t="shared" si="1"/>
        <v>1284205.3600000001</v>
      </c>
      <c r="W17" s="1"/>
    </row>
    <row r="18" spans="2:23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v>0</v>
      </c>
      <c r="T18" s="10">
        <v>0</v>
      </c>
      <c r="U18" s="10">
        <f t="shared" si="1"/>
        <v>16684</v>
      </c>
      <c r="W18" s="1"/>
    </row>
    <row r="19" spans="2:23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v>0</v>
      </c>
      <c r="T19" s="10">
        <v>46288.65</v>
      </c>
      <c r="U19" s="10">
        <f t="shared" si="1"/>
        <v>583147.61</v>
      </c>
      <c r="W19" s="1"/>
    </row>
    <row r="20" spans="2:23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v>77246</v>
      </c>
      <c r="T20" s="10">
        <v>525474.32999999996</v>
      </c>
      <c r="U20" s="10">
        <f t="shared" si="1"/>
        <v>43013727.280000001</v>
      </c>
      <c r="W20" s="1"/>
    </row>
    <row r="21" spans="2:23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v>77098.100000000006</v>
      </c>
      <c r="T21" s="10">
        <v>472875.1100000001</v>
      </c>
      <c r="U21" s="10">
        <f t="shared" si="1"/>
        <v>28560115.470000003</v>
      </c>
      <c r="W21" s="1"/>
    </row>
    <row r="22" spans="2:23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f t="shared" si="1"/>
        <v>2336</v>
      </c>
      <c r="W22" s="1"/>
    </row>
    <row r="23" spans="2:23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f t="shared" si="1"/>
        <v>2109.54</v>
      </c>
      <c r="W23" s="1"/>
    </row>
    <row r="24" spans="2:23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v>523844.30</v>
      </c>
      <c r="T24" s="10">
        <v>1200125.5300000003</v>
      </c>
      <c r="U24" s="10">
        <f t="shared" si="1"/>
        <v>9284376.7200000007</v>
      </c>
      <c r="W24" s="1"/>
    </row>
    <row r="25" spans="2:23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v>1035402.28</v>
      </c>
      <c r="T25" s="10">
        <v>1767860.9800000004</v>
      </c>
      <c r="U25" s="10">
        <f t="shared" si="1"/>
        <v>10731727.399999999</v>
      </c>
      <c r="W25" s="1"/>
    </row>
    <row r="26" spans="2:23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v>1051906.23</v>
      </c>
      <c r="T26" s="10">
        <v>1334687.1299999999</v>
      </c>
      <c r="U26" s="10">
        <f t="shared" si="1"/>
        <v>13375367.41</v>
      </c>
      <c r="W26" s="1"/>
    </row>
    <row r="27" spans="2:23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v>1941503.90</v>
      </c>
      <c r="T27" s="10">
        <v>3464347.870000001</v>
      </c>
      <c r="U27" s="10">
        <f t="shared" si="1"/>
        <v>29424159.550000004</v>
      </c>
      <c r="W27" s="1"/>
    </row>
    <row r="28" spans="2:23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v>0</v>
      </c>
      <c r="T28" s="10">
        <v>90055.010000000009</v>
      </c>
      <c r="U28" s="10">
        <f t="shared" si="1"/>
        <v>1123102.22</v>
      </c>
      <c r="W28" s="1"/>
    </row>
    <row r="29" spans="2:23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v>223</v>
      </c>
      <c r="T29" s="10">
        <v>37060</v>
      </c>
      <c r="U29" s="10">
        <f t="shared" si="1"/>
        <v>2507392.58</v>
      </c>
      <c r="W29" s="1"/>
    </row>
    <row r="30" spans="2:23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v>39192</v>
      </c>
      <c r="T30" s="10">
        <v>121744.45999999999</v>
      </c>
      <c r="U30" s="10">
        <f t="shared" si="1"/>
        <v>719689.2699999999</v>
      </c>
      <c r="W30" s="1"/>
    </row>
    <row r="31" spans="2:23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f t="shared" si="1"/>
        <v>352.20</v>
      </c>
      <c r="W31" s="1"/>
    </row>
    <row r="32" spans="2:23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v>0</v>
      </c>
      <c r="T32" s="10">
        <v>26</v>
      </c>
      <c r="U32" s="10">
        <f t="shared" si="1"/>
        <v>21738.38</v>
      </c>
      <c r="W32" s="1"/>
    </row>
    <row r="33" spans="2:23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v>100427.42</v>
      </c>
      <c r="T33" s="10">
        <v>152807.51</v>
      </c>
      <c r="U33" s="10">
        <f t="shared" si="1"/>
        <v>2206395.63</v>
      </c>
      <c r="W33" s="1"/>
    </row>
    <row r="34" spans="2:23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v>0</v>
      </c>
      <c r="T34" s="10">
        <v>3698</v>
      </c>
      <c r="U34" s="10">
        <f t="shared" si="1"/>
        <v>889665.15</v>
      </c>
      <c r="W34" s="1"/>
    </row>
    <row r="35" spans="2:23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v>700682.53</v>
      </c>
      <c r="T35" s="10">
        <v>680601.89999999991</v>
      </c>
      <c r="U35" s="10">
        <f t="shared" si="1"/>
        <v>12669125.99</v>
      </c>
      <c r="W35" s="1"/>
    </row>
    <row r="36" spans="2:23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f t="shared" si="1"/>
        <v>3950</v>
      </c>
      <c r="W36" s="1"/>
    </row>
    <row r="37" spans="2:23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v>361120</v>
      </c>
      <c r="T37" s="10">
        <v>32000</v>
      </c>
      <c r="U37" s="10">
        <f t="shared" si="1"/>
        <v>1846429.23</v>
      </c>
      <c r="W37" s="1"/>
    </row>
    <row r="38" spans="2:23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v>89440</v>
      </c>
      <c r="T38" s="10">
        <v>18000</v>
      </c>
      <c r="U38" s="10">
        <f t="shared" si="1"/>
        <v>668015.62</v>
      </c>
      <c r="W38" s="1"/>
    </row>
    <row r="39" spans="2:23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v>948</v>
      </c>
      <c r="T39" s="10">
        <v>3469</v>
      </c>
      <c r="U39" s="10">
        <f t="shared" si="1"/>
        <v>1273099.96</v>
      </c>
      <c r="W39" s="1"/>
    </row>
    <row r="40" spans="2:23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v>11439591.68</v>
      </c>
      <c r="T40" s="10">
        <v>18342152.550000012</v>
      </c>
      <c r="U40" s="10">
        <f t="shared" si="1"/>
        <v>1052746114.29</v>
      </c>
      <c r="W40" s="1"/>
    </row>
    <row r="41" spans="2:23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v>477647.56</v>
      </c>
      <c r="T41" s="10">
        <v>1944771.9000000004</v>
      </c>
      <c r="U41" s="10">
        <f t="shared" si="1"/>
        <v>150754646.72000003</v>
      </c>
      <c r="W41" s="1"/>
    </row>
    <row r="42" spans="2:23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f t="shared" si="1"/>
        <v>73137.22</v>
      </c>
      <c r="W42" s="1"/>
    </row>
    <row r="43" spans="2:23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v>11583</v>
      </c>
      <c r="T43" s="10">
        <v>0</v>
      </c>
      <c r="U43" s="10">
        <f t="shared" si="1"/>
        <v>219685.33</v>
      </c>
      <c r="W43" s="1"/>
    </row>
    <row r="44" spans="2:23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v>17033</v>
      </c>
      <c r="T44" s="10">
        <v>75069.739999999991</v>
      </c>
      <c r="U44" s="10">
        <f t="shared" si="1"/>
        <v>2719737.879999999</v>
      </c>
      <c r="W44" s="1"/>
    </row>
    <row r="45" spans="2:23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f t="shared" si="1"/>
        <v>140000</v>
      </c>
      <c r="W45" s="1"/>
    </row>
    <row r="46" spans="2:23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v>0</v>
      </c>
      <c r="T46" s="10">
        <v>620</v>
      </c>
      <c r="U46" s="10">
        <f t="shared" si="1"/>
        <v>29150.26</v>
      </c>
      <c r="W46" s="1"/>
    </row>
    <row r="47" spans="2:23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v>0</v>
      </c>
      <c r="T47" s="10">
        <v>0</v>
      </c>
      <c r="U47" s="10">
        <f t="shared" si="1"/>
        <v>42670</v>
      </c>
      <c r="W47" s="1"/>
    </row>
    <row r="48" spans="2:23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v>298799.24</v>
      </c>
      <c r="T48" s="10">
        <v>224316.96999999997</v>
      </c>
      <c r="U48" s="10">
        <f t="shared" si="1"/>
        <v>57297255.199999996</v>
      </c>
      <c r="W48" s="1"/>
    </row>
    <row r="49" spans="2:23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f t="shared" si="1"/>
        <v>0</v>
      </c>
      <c r="W49" s="1"/>
    </row>
    <row r="50" spans="2:23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v>6630</v>
      </c>
      <c r="T50" s="10">
        <v>0</v>
      </c>
      <c r="U50" s="10">
        <f t="shared" si="1"/>
        <v>199021</v>
      </c>
      <c r="W50" s="1"/>
    </row>
    <row r="51" spans="2:23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f t="shared" si="1"/>
        <v>15000</v>
      </c>
      <c r="W51" s="1"/>
    </row>
    <row r="52" spans="2:23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v>130200</v>
      </c>
      <c r="T52" s="10">
        <v>0</v>
      </c>
      <c r="U52" s="10">
        <f t="shared" si="1"/>
        <v>1694650</v>
      </c>
      <c r="W52" s="1"/>
    </row>
    <row r="53" spans="2:23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v>0</v>
      </c>
      <c r="T53" s="10">
        <v>2000000</v>
      </c>
      <c r="U53" s="10">
        <f t="shared" si="1"/>
        <v>22972520</v>
      </c>
      <c r="W53" s="1"/>
    </row>
    <row r="54" spans="2:23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f t="shared" si="1"/>
        <v>20000</v>
      </c>
      <c r="W54" s="1"/>
    </row>
    <row r="55" spans="2:23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v>202445</v>
      </c>
      <c r="T55" s="10">
        <v>11951778</v>
      </c>
      <c r="U55" s="10">
        <f t="shared" si="1"/>
        <v>96668364.189999998</v>
      </c>
      <c r="W55" s="1"/>
    </row>
    <row r="56" spans="2:23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v>2394260</v>
      </c>
      <c r="T56" s="10">
        <v>43443020</v>
      </c>
      <c r="U56" s="10">
        <f t="shared" si="1"/>
        <v>169199598.25999999</v>
      </c>
      <c r="W56" s="1"/>
    </row>
    <row r="57" spans="2:23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v>735000</v>
      </c>
      <c r="T57" s="10">
        <v>5570000</v>
      </c>
      <c r="U57" s="10">
        <f t="shared" si="1"/>
        <v>29546247.219999999</v>
      </c>
      <c r="W57" s="1"/>
    </row>
    <row r="58" spans="2:23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f t="shared" si="1"/>
        <v>6783849.0700000003</v>
      </c>
      <c r="W58" s="1"/>
    </row>
    <row r="59" spans="2:23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f t="shared" si="1"/>
        <v>66750</v>
      </c>
      <c r="W59" s="1"/>
    </row>
    <row r="60" spans="2:23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v>0</v>
      </c>
      <c r="T60" s="10">
        <v>0</v>
      </c>
      <c r="U60" s="10">
        <f t="shared" si="1"/>
        <v>40000</v>
      </c>
      <c r="W60" s="1"/>
    </row>
    <row r="61" spans="2:23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v>6000</v>
      </c>
      <c r="T61" s="10">
        <v>0</v>
      </c>
      <c r="U61" s="10">
        <f t="shared" si="1"/>
        <v>513000</v>
      </c>
      <c r="W61" s="1"/>
    </row>
    <row r="62" spans="2:23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v>979200</v>
      </c>
      <c r="T62" s="10">
        <v>12070988</v>
      </c>
      <c r="U62" s="10">
        <f t="shared" si="1"/>
        <v>129635479.37</v>
      </c>
      <c r="W62" s="1"/>
    </row>
    <row r="63" spans="2:23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v>-294200</v>
      </c>
      <c r="T63" s="10">
        <v>0</v>
      </c>
      <c r="U63" s="10">
        <f t="shared" si="1"/>
        <v>79959.400000000023</v>
      </c>
      <c r="W63" s="1"/>
    </row>
    <row r="64" spans="2:23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v>1905042</v>
      </c>
      <c r="T64" s="10">
        <v>4261180</v>
      </c>
      <c r="U64" s="10">
        <f t="shared" si="1"/>
        <v>245768605.41000003</v>
      </c>
      <c r="W64" s="1"/>
    </row>
    <row r="65" spans="2:23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v>361000</v>
      </c>
      <c r="T65" s="10">
        <v>500</v>
      </c>
      <c r="U65" s="10">
        <f t="shared" si="1"/>
        <v>1866552.04</v>
      </c>
      <c r="W65" s="1"/>
    </row>
    <row r="66" spans="2:23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v>1029300</v>
      </c>
      <c r="T66" s="10">
        <v>832500</v>
      </c>
      <c r="U66" s="10">
        <f t="shared" si="1"/>
        <v>12523300</v>
      </c>
      <c r="W66" s="1"/>
    </row>
    <row r="67" spans="2:23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f t="shared" si="1"/>
        <v>531.02</v>
      </c>
      <c r="W67" s="1"/>
    </row>
    <row r="68" spans="2:23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v>41481.82</v>
      </c>
      <c r="T68" s="10">
        <v>40336.359999999986</v>
      </c>
      <c r="U68" s="10">
        <f t="shared" si="1"/>
        <v>863692.94</v>
      </c>
      <c r="W68" s="1"/>
    </row>
    <row r="69" spans="2:23" ht="1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v>0</v>
      </c>
      <c r="T69" s="10">
        <v>0</v>
      </c>
      <c r="U69" s="10">
        <f t="shared" si="1"/>
        <v>8000</v>
      </c>
      <c r="W69" s="1"/>
    </row>
    <row r="70" spans="2:23" ht="1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v>9416</v>
      </c>
      <c r="T70" s="10">
        <v>19807</v>
      </c>
      <c r="U70" s="10">
        <f t="shared" si="2" ref="U70:U94">N70+O70+P70+Q70+R70+S70+T70</f>
        <v>228886.50</v>
      </c>
      <c r="W70" s="1"/>
    </row>
    <row r="71" spans="2:23" ht="1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v>-2100.16</v>
      </c>
      <c r="T71" s="10">
        <v>-38205.020000000004</v>
      </c>
      <c r="U71" s="10">
        <f t="shared" si="2"/>
        <v>10867596.09</v>
      </c>
      <c r="W71" s="1"/>
    </row>
    <row r="72" spans="2:23" ht="1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v>0</v>
      </c>
      <c r="T72" s="10">
        <v>0</v>
      </c>
      <c r="U72" s="10">
        <f t="shared" si="2"/>
        <v>621320</v>
      </c>
      <c r="W72" s="1"/>
    </row>
    <row r="73" spans="2:23" ht="1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f t="shared" si="2"/>
        <v>2328</v>
      </c>
      <c r="W73" s="1"/>
    </row>
    <row r="74" spans="2:23" ht="1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v>20813</v>
      </c>
      <c r="T74" s="10">
        <v>5954.9100000000035</v>
      </c>
      <c r="U74" s="10">
        <f t="shared" si="2"/>
        <v>2286113.7700000005</v>
      </c>
      <c r="W74" s="1"/>
    </row>
    <row r="75" spans="2:23" ht="1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v>0</v>
      </c>
      <c r="T75" s="10">
        <v>0</v>
      </c>
      <c r="U75" s="10">
        <f t="shared" si="2"/>
        <v>1112727</v>
      </c>
      <c r="W75" s="1"/>
    </row>
    <row r="76" spans="2:23" ht="1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f t="shared" si="2"/>
        <v>42213306.229999997</v>
      </c>
      <c r="W76" s="1"/>
    </row>
    <row r="77" spans="2:23" ht="1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v>0</v>
      </c>
      <c r="T77" s="10">
        <v>200000</v>
      </c>
      <c r="U77" s="10">
        <f t="shared" si="2"/>
        <v>11447371.540000001</v>
      </c>
      <c r="W77" s="1"/>
    </row>
    <row r="78" spans="2:23" ht="1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f t="shared" si="2"/>
        <v>25000</v>
      </c>
      <c r="W78" s="1"/>
    </row>
    <row r="79" spans="2:23" ht="1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f t="shared" si="2"/>
        <v>1000000</v>
      </c>
      <c r="W79" s="1"/>
    </row>
    <row r="80" spans="2:23" ht="1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f t="shared" si="2"/>
        <v>38000</v>
      </c>
      <c r="W80" s="1"/>
    </row>
    <row r="81" spans="2:23" ht="1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v>45228750</v>
      </c>
      <c r="T81" s="10">
        <v>95988000</v>
      </c>
      <c r="U81" s="10">
        <f t="shared" si="2"/>
        <v>113007300</v>
      </c>
      <c r="W81" s="1"/>
    </row>
    <row r="82" spans="2:23" ht="1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f t="shared" si="2"/>
        <v>0</v>
      </c>
      <c r="W82" s="1"/>
    </row>
    <row r="83" spans="2:23" ht="1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f t="shared" si="2"/>
        <v>0</v>
      </c>
      <c r="W83" s="1"/>
    </row>
    <row r="84" spans="2:23" ht="1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v>0</v>
      </c>
      <c r="T84" s="10">
        <v>127101.79999999999</v>
      </c>
      <c r="U84" s="10">
        <f t="shared" si="2"/>
        <v>242164.55</v>
      </c>
      <c r="W84" s="1"/>
    </row>
    <row r="85" spans="2:23" ht="1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v>1515523.77</v>
      </c>
      <c r="T85" s="10">
        <v>23854653.060000002</v>
      </c>
      <c r="U85" s="10">
        <f t="shared" si="2"/>
        <v>115271659.33</v>
      </c>
      <c r="W85" s="1"/>
    </row>
    <row r="86" spans="2:23" ht="1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v>0</v>
      </c>
      <c r="T86" s="10">
        <v>0</v>
      </c>
      <c r="U86" s="10">
        <f t="shared" si="2"/>
        <v>3794845.67</v>
      </c>
      <c r="W86" s="1"/>
    </row>
    <row r="87" spans="2:23" ht="1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f t="shared" si="2"/>
        <v>123396</v>
      </c>
      <c r="W87" s="1"/>
    </row>
    <row r="88" spans="2:23" ht="1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f t="shared" si="2"/>
        <v>2000000</v>
      </c>
      <c r="W88" s="1"/>
    </row>
    <row r="89" spans="2:23" ht="1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f t="shared" si="2"/>
        <v>700000</v>
      </c>
      <c r="W89" s="1"/>
    </row>
    <row r="90" spans="2:23" ht="1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f t="shared" si="2"/>
        <v>150000</v>
      </c>
      <c r="W90" s="1"/>
    </row>
    <row r="91" spans="2:23" ht="1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f t="shared" si="2"/>
        <v>20655853.600000001</v>
      </c>
      <c r="W91" s="1"/>
    </row>
    <row r="92" spans="2:23" ht="1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v>0</v>
      </c>
      <c r="T92" s="10">
        <v>670000</v>
      </c>
      <c r="U92" s="10">
        <f t="shared" si="2"/>
        <v>1359000</v>
      </c>
      <c r="W92" s="1"/>
    </row>
    <row r="93" spans="2:23" ht="1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f t="shared" si="2"/>
        <v>57000</v>
      </c>
      <c r="W93" s="1"/>
    </row>
    <row r="94" spans="2:23" ht="15.75" thickBot="1">
      <c r="B94" s="30">
        <v>6380</v>
      </c>
      <c r="C94" s="50" t="s">
        <v>158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2">
        <v>0</v>
      </c>
      <c r="T94" s="12">
        <v>0</v>
      </c>
      <c r="U94" s="10">
        <f>N94+O94+P94+Q94+R94+S94+T94</f>
        <v>397468.23</v>
      </c>
      <c r="W94" s="1"/>
    </row>
    <row r="95" spans="2:21" ht="15.75" thickBot="1">
      <c r="B95" s="74" t="s">
        <v>43</v>
      </c>
      <c r="C95" s="73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U95">SUM(R4:R94)</f>
        <v>76531033.050000012</v>
      </c>
      <c r="S95" s="15">
        <f t="shared" si="5"/>
        <v>78700421.489999995</v>
      </c>
      <c r="T95" s="15">
        <f t="shared" si="5"/>
        <v>243258818.80000001</v>
      </c>
      <c r="U95" s="15">
        <f t="shared" si="5"/>
        <v>2588612104.5000005</v>
      </c>
    </row>
  </sheetData>
  <mergeCells count="2">
    <mergeCell ref="B95:C95"/>
    <mergeCell ref="B2:U2"/>
  </mergeCells>
  <conditionalFormatting sqref="B4:B94">
    <cfRule type="duplicateValues" priority="3" dxfId="0">
      <formula>AND(COUNTIF($B$4:$B$94,B4)&gt;1,NOT(ISBLANK(B4)))</formula>
    </cfRule>
  </conditionalFormatting>
  <conditionalFormatting sqref="B4:B94 Z4:Z71">
    <cfRule type="duplicateValues" priority="1" dxfId="0">
      <formula>AND(COUNTIF($B$4:$B$94,B4)+COUNTIF($Z$4:$Z$71,B4)&gt;1,NOT(ISBLANK(B4)))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31"/>
  <sheetViews>
    <sheetView zoomScale="70" zoomScaleNormal="70" workbookViewId="0" topLeftCell="B1">
      <selection pane="topLeft" activeCell="F41" sqref="F4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18.5714285714286" bestFit="1" customWidth="1"/>
    <col min="22" max="22" width="4.28571428571429" customWidth="1"/>
    <col min="23" max="23" width="18.5714285714286" bestFit="1" customWidth="1"/>
    <col min="24" max="24" width="13.5714285714286" bestFit="1" customWidth="1"/>
    <col min="25" max="25" width="14.2857142857143" bestFit="1" customWidth="1"/>
    <col min="26" max="26" width="13.2857142857143" bestFit="1" customWidth="1"/>
  </cols>
  <sheetData>
    <row r="1" ht="12.75" customHeight="1" thickBot="1"/>
    <row r="2" spans="2:21" ht="16.5" thickBot="1">
      <c r="B2" s="71" t="s">
        <v>93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6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  <c r="Z3" s="1"/>
    </row>
    <row r="4" spans="2:27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f>N4+O4+P4+Q4+R4+S4+T4</f>
        <v>7298827</v>
      </c>
      <c r="W4" s="26"/>
      <c r="X4" s="1"/>
      <c r="Y4" s="26"/>
      <c r="Z4" s="1"/>
      <c r="AA4" s="1"/>
    </row>
    <row r="5" spans="2:27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f>N5+O5+P5+Q5+R5+S5+T5</f>
        <v>12670159</v>
      </c>
      <c r="W5" s="26"/>
      <c r="X5" s="1"/>
      <c r="Y5" s="26"/>
      <c r="Z5" s="1"/>
      <c r="AA5" s="1"/>
    </row>
    <row r="6" spans="2:27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v>119501</v>
      </c>
      <c r="U6" s="10">
        <f t="shared" si="1" ref="U6:U24">N6+O6+P6+Q6+R6+S6+T6</f>
        <v>5152263.57</v>
      </c>
      <c r="W6" s="26"/>
      <c r="X6" s="1"/>
      <c r="Y6" s="26"/>
      <c r="Z6" s="1"/>
      <c r="AA6" s="1"/>
    </row>
    <row r="7" spans="2:26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f t="shared" si="1"/>
        <v>127758.20</v>
      </c>
      <c r="W7" s="26"/>
      <c r="X7" s="1"/>
      <c r="Y7" s="26"/>
      <c r="Z7" s="1"/>
    </row>
    <row r="8" spans="2:27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f t="shared" si="1"/>
        <v>12566</v>
      </c>
      <c r="W8" s="26"/>
      <c r="X8" s="1"/>
      <c r="Y8" s="26"/>
      <c r="Z8" s="1"/>
      <c r="AA8" s="1"/>
    </row>
    <row r="9" spans="2:27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v>27412.800000000047</v>
      </c>
      <c r="U9" s="10">
        <f t="shared" si="1"/>
        <v>19590849.059999999</v>
      </c>
      <c r="V9" s="1"/>
      <c r="W9" s="26"/>
      <c r="X9" s="1"/>
      <c r="Y9" s="26"/>
      <c r="Z9" s="1"/>
      <c r="AA9" s="1"/>
    </row>
    <row r="10" spans="2:27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v>262238.08999999985</v>
      </c>
      <c r="U10" s="10">
        <f t="shared" si="1"/>
        <v>16648278.24</v>
      </c>
      <c r="W10" s="26"/>
      <c r="X10" s="1"/>
      <c r="Y10" s="26"/>
      <c r="Z10" s="1"/>
      <c r="AA10" s="1"/>
    </row>
    <row r="11" spans="2:26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v>714727.00999999046</v>
      </c>
      <c r="U11" s="10">
        <f t="shared" si="1"/>
        <v>1348958653.8999996</v>
      </c>
      <c r="W11" s="26"/>
      <c r="X11" s="1"/>
      <c r="Y11" s="26"/>
      <c r="Z11" s="1"/>
    </row>
    <row r="12" spans="2:27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v>253558.09999999998</v>
      </c>
      <c r="U12" s="10">
        <f t="shared" si="1"/>
        <v>6164720.7899999991</v>
      </c>
      <c r="W12" s="26"/>
      <c r="X12" s="1"/>
      <c r="Y12" s="26"/>
      <c r="Z12" s="1"/>
      <c r="AA12" s="1"/>
    </row>
    <row r="13" spans="2:26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v>1132424.2000000002</v>
      </c>
      <c r="U13" s="10">
        <f t="shared" si="1"/>
        <v>45939491.730000019</v>
      </c>
      <c r="W13" s="26"/>
      <c r="X13" s="1"/>
      <c r="Y13" s="26"/>
      <c r="Z13" s="1"/>
    </row>
    <row r="14" spans="2:27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f t="shared" si="1"/>
        <v>10582645</v>
      </c>
      <c r="W14" s="26"/>
      <c r="X14" s="1"/>
      <c r="Y14" s="26"/>
      <c r="Z14" s="1"/>
      <c r="AA14" s="1"/>
    </row>
    <row r="15" spans="2:27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v>63000</v>
      </c>
      <c r="U15" s="10">
        <f t="shared" si="1"/>
        <v>28631380.199999999</v>
      </c>
      <c r="W15" s="26"/>
      <c r="X15" s="1"/>
      <c r="Y15" s="26"/>
      <c r="Z15" s="1"/>
      <c r="AA15" s="1"/>
    </row>
    <row r="16" spans="2:27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v>0</v>
      </c>
      <c r="U16" s="10">
        <f t="shared" si="1"/>
        <v>104537956.23</v>
      </c>
      <c r="W16" s="26"/>
      <c r="X16" s="1"/>
      <c r="Y16" s="26"/>
      <c r="AA16" s="1"/>
    </row>
    <row r="17" spans="2:27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v>35493853.919999987</v>
      </c>
      <c r="U17" s="10">
        <f t="shared" si="1"/>
        <v>498401408.38</v>
      </c>
      <c r="W17" s="26"/>
      <c r="X17" s="1"/>
      <c r="Y17" s="26"/>
      <c r="Z17" s="1"/>
      <c r="AA17" s="1"/>
    </row>
    <row r="18" spans="2:26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1232</v>
      </c>
      <c r="U18" s="10">
        <f t="shared" si="1"/>
        <v>2280</v>
      </c>
      <c r="W18" s="26"/>
      <c r="X18" s="1"/>
      <c r="Y18" s="26"/>
      <c r="Z18" s="1"/>
    </row>
    <row r="19" spans="2:25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v>0</v>
      </c>
      <c r="U19" s="10">
        <f t="shared" si="1"/>
        <v>15000</v>
      </c>
      <c r="W19" s="26"/>
      <c r="X19" s="26"/>
      <c r="Y19" s="1"/>
    </row>
    <row r="20" spans="2:25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f t="shared" si="1"/>
        <v>19000000</v>
      </c>
      <c r="W20" s="26"/>
      <c r="X20" s="26"/>
      <c r="Y20" s="1"/>
    </row>
    <row r="21" spans="2:25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7000000</v>
      </c>
      <c r="U21" s="10">
        <f t="shared" si="1"/>
        <v>32944598.629999999</v>
      </c>
      <c r="W21" s="26"/>
      <c r="X21" s="26"/>
      <c r="Y21" s="1"/>
    </row>
    <row r="22" spans="2:24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v>788946693.79000044</v>
      </c>
      <c r="U22" s="10">
        <f t="shared" si="1"/>
        <v>6149164950.4799995</v>
      </c>
      <c r="W22" s="26"/>
      <c r="X22" s="1"/>
    </row>
    <row r="23" spans="2:24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v>199975.00000000047</v>
      </c>
      <c r="U23" s="10">
        <f t="shared" si="1"/>
        <v>6976975.8499999996</v>
      </c>
      <c r="W23" s="26"/>
      <c r="X23" s="26"/>
    </row>
    <row r="24" spans="2:24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3400000</v>
      </c>
      <c r="U24" s="10">
        <f>N24+O24+P24+Q24+R24+S24+T24</f>
        <v>3573800</v>
      </c>
      <c r="W24" s="26"/>
      <c r="X24" s="26"/>
    </row>
    <row r="25" spans="2:24" ht="15.75" thickBot="1">
      <c r="B25" s="76" t="s">
        <v>43</v>
      </c>
      <c r="C25" s="76"/>
      <c r="D25" s="15">
        <f t="shared" si="2" ref="D25:U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>SUM(T4:T24)</f>
        <v>838001820.91000044</v>
      </c>
      <c r="U25" s="15">
        <f t="shared" si="2"/>
        <v>8316394562.2600002</v>
      </c>
      <c r="X25" s="26"/>
    </row>
    <row r="26" ht="15">
      <c r="X26" s="26"/>
    </row>
    <row r="27" spans="9:24" ht="15">
      <c r="I27" s="1"/>
      <c r="J27" s="1"/>
      <c r="K27" s="1"/>
      <c r="L27" s="1"/>
      <c r="M27" s="1"/>
      <c r="X27" s="26"/>
    </row>
    <row r="28" spans="14:24" ht="15">
      <c r="N28" s="1"/>
      <c r="O28" s="1"/>
      <c r="X28" s="26"/>
    </row>
    <row r="29" spans="14:24" ht="15">
      <c r="N29" s="1"/>
      <c r="X29" s="26"/>
    </row>
    <row r="30" ht="15">
      <c r="X30" s="26"/>
    </row>
    <row r="31" ht="15">
      <c r="X31" s="26"/>
    </row>
  </sheetData>
  <mergeCells count="2">
    <mergeCell ref="B25:C25"/>
    <mergeCell ref="B2:U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61"/>
  <sheetViews>
    <sheetView zoomScale="70" zoomScaleNormal="70" workbookViewId="0" topLeftCell="A1">
      <selection pane="topLeft" activeCell="N24" sqref="N24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13" width="20.5714285714286" customWidth="1"/>
    <col min="14" max="14" width="19.7142857142857" customWidth="1"/>
    <col min="15" max="19" width="15.7142857142857" customWidth="1"/>
    <col min="20" max="20" width="20.5714285714286" bestFit="1" customWidth="1"/>
    <col min="21" max="21" width="18.5714285714286" bestFit="1" customWidth="1"/>
    <col min="23" max="23" width="18.5714285714286" bestFit="1" customWidth="1"/>
    <col min="24" max="24" width="11" customWidth="1"/>
    <col min="26" max="26" width="14.2857142857143" bestFit="1" customWidth="1"/>
  </cols>
  <sheetData>
    <row r="1" ht="12.75" customHeight="1" thickBot="1"/>
    <row r="2" spans="2:21" ht="16.5" thickBot="1">
      <c r="B2" s="71" t="s">
        <v>92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5"/>
      <c r="P2" s="75"/>
      <c r="Q2" s="75"/>
      <c r="R2" s="75"/>
      <c r="S2" s="75"/>
      <c r="T2" s="75"/>
      <c r="U2" s="73"/>
    </row>
    <row r="3" spans="2:21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43</v>
      </c>
    </row>
    <row r="4" spans="2:23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f>N4+O4+P4+Q4+R4+S4+T4</f>
        <v>7298827</v>
      </c>
      <c r="V4" s="26"/>
      <c r="W4" s="1"/>
    </row>
    <row r="5" spans="2:23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7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f>N5+O5+P5+Q5+R5+S5+T5</f>
        <v>12670159</v>
      </c>
      <c r="V5" s="26"/>
      <c r="W5" s="1"/>
    </row>
    <row r="6" spans="2:23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v>87033</v>
      </c>
      <c r="U6" s="10">
        <f t="shared" si="1" ref="U6:U58">N6+O6+P6+Q6+R6+S6+T6</f>
        <v>3754802.47</v>
      </c>
      <c r="V6" s="26"/>
      <c r="W6" s="1"/>
    </row>
    <row r="7" spans="2:23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v>31584</v>
      </c>
      <c r="U7" s="10">
        <f t="shared" si="1"/>
        <v>1363791</v>
      </c>
      <c r="V7" s="26"/>
      <c r="W7" s="1"/>
    </row>
    <row r="8" spans="2:22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v>884</v>
      </c>
      <c r="U8" s="10">
        <f t="shared" si="1"/>
        <v>33670.100000000006</v>
      </c>
      <c r="V8" s="26"/>
    </row>
    <row r="9" spans="2:22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f t="shared" si="1"/>
        <v>12566</v>
      </c>
      <c r="V9" s="26"/>
    </row>
    <row r="10" spans="2:22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v>0</v>
      </c>
      <c r="U10" s="10">
        <f t="shared" si="1"/>
        <v>4255392.8600000003</v>
      </c>
      <c r="V10" s="26"/>
    </row>
    <row r="11" spans="2:22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f t="shared" si="1"/>
        <v>0</v>
      </c>
      <c r="V11" s="26"/>
    </row>
    <row r="12" spans="2:23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v>0</v>
      </c>
      <c r="U12" s="10">
        <f t="shared" si="1"/>
        <v>519184.10</v>
      </c>
      <c r="V12" s="26"/>
      <c r="W12" s="1"/>
    </row>
    <row r="13" spans="2:23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f t="shared" si="1"/>
        <v>23353</v>
      </c>
      <c r="V13" s="26"/>
      <c r="W13" s="1"/>
    </row>
    <row r="14" spans="2:23" ht="15">
      <c r="B14" s="23">
        <v>5136</v>
      </c>
      <c r="C14" s="10" t="s">
        <v>63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198</v>
      </c>
      <c r="U14" s="10">
        <f t="shared" si="1"/>
        <v>198</v>
      </c>
      <c r="V14" s="26"/>
      <c r="W14" s="1"/>
    </row>
    <row r="15" spans="2:23" ht="15">
      <c r="B15" s="23">
        <v>5137</v>
      </c>
      <c r="C15" s="10" t="s">
        <v>25</v>
      </c>
      <c r="D15" s="10">
        <v>0</v>
      </c>
      <c r="E15" s="10">
        <v>190223.21</v>
      </c>
      <c r="F15" s="10">
        <v>1725969.25</v>
      </c>
      <c r="G15" s="10">
        <v>1130664.21</v>
      </c>
      <c r="H15" s="10">
        <v>315281.64999999991</v>
      </c>
      <c r="I15" s="10">
        <v>198356.74</v>
      </c>
      <c r="J15" s="10">
        <v>132510.83000000002</v>
      </c>
      <c r="K15" s="10">
        <v>5950</v>
      </c>
      <c r="L15" s="10">
        <v>104663.96999999997</v>
      </c>
      <c r="M15" s="10">
        <v>23446</v>
      </c>
      <c r="N15" s="10">
        <f t="shared" si="0"/>
        <v>3827065.8599999994</v>
      </c>
      <c r="O15" s="10">
        <v>0</v>
      </c>
      <c r="P15" s="10">
        <v>2380</v>
      </c>
      <c r="Q15" s="10">
        <v>0</v>
      </c>
      <c r="R15" s="10">
        <v>0</v>
      </c>
      <c r="S15" s="10">
        <v>0</v>
      </c>
      <c r="T15" s="10">
        <v>0</v>
      </c>
      <c r="U15" s="10">
        <f t="shared" si="1"/>
        <v>3829445.8599999994</v>
      </c>
      <c r="V15" s="26"/>
      <c r="W15" s="1"/>
    </row>
    <row r="16" spans="2:23" ht="15">
      <c r="B16" s="23">
        <v>5139</v>
      </c>
      <c r="C16" s="10" t="s">
        <v>14</v>
      </c>
      <c r="D16" s="10">
        <v>660</v>
      </c>
      <c r="E16" s="10">
        <v>6381412.8300000001</v>
      </c>
      <c r="F16" s="10">
        <v>1554394.6899999995</v>
      </c>
      <c r="G16" s="10">
        <v>1084073.17</v>
      </c>
      <c r="H16" s="10">
        <v>589979.19000000134</v>
      </c>
      <c r="I16" s="10">
        <v>540694.17000000004</v>
      </c>
      <c r="J16" s="10">
        <v>156432.88</v>
      </c>
      <c r="K16" s="10">
        <v>218162.27</v>
      </c>
      <c r="L16" s="10">
        <v>75529.410000000033</v>
      </c>
      <c r="M16" s="10">
        <v>115619.69</v>
      </c>
      <c r="N16" s="10">
        <f t="shared" si="0"/>
        <v>10716958.300000001</v>
      </c>
      <c r="O16" s="10">
        <v>112018.36</v>
      </c>
      <c r="P16" s="10">
        <v>30983.87000000001</v>
      </c>
      <c r="Q16" s="10">
        <v>53123.91</v>
      </c>
      <c r="R16" s="10">
        <v>-113817.67</v>
      </c>
      <c r="S16" s="10">
        <v>136793.67000000001</v>
      </c>
      <c r="T16" s="10">
        <v>27214.799999999988</v>
      </c>
      <c r="U16" s="10">
        <f t="shared" si="1"/>
        <v>10963275.24</v>
      </c>
      <c r="V16" s="26"/>
      <c r="W16" s="1"/>
    </row>
    <row r="17" spans="2:23" ht="15">
      <c r="B17" s="23">
        <v>5042</v>
      </c>
      <c r="C17" s="10" t="s">
        <v>156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86528.73</v>
      </c>
      <c r="N17" s="10">
        <f>D17+E17+F17+G17+H17+I17+J17+K17+L17+M17</f>
        <v>86528.73</v>
      </c>
      <c r="O17" s="10">
        <v>27565.23</v>
      </c>
      <c r="P17" s="10">
        <v>13664.240000000002</v>
      </c>
      <c r="Q17" s="10">
        <v>0</v>
      </c>
      <c r="R17" s="10">
        <v>0</v>
      </c>
      <c r="S17" s="10">
        <v>0</v>
      </c>
      <c r="T17" s="10">
        <v>0</v>
      </c>
      <c r="U17" s="10">
        <f t="shared" si="1"/>
        <v>127758.20</v>
      </c>
      <c r="V17" s="26"/>
      <c r="W17" s="1"/>
    </row>
    <row r="18" spans="2:22" ht="15">
      <c r="B18" s="23">
        <v>5151</v>
      </c>
      <c r="C18" s="10" t="s">
        <v>65</v>
      </c>
      <c r="D18" s="10">
        <v>0</v>
      </c>
      <c r="E18" s="10">
        <v>0</v>
      </c>
      <c r="F18" s="10">
        <v>28854.60</v>
      </c>
      <c r="G18" s="10">
        <v>52402.38</v>
      </c>
      <c r="H18" s="10">
        <v>125160.75999999998</v>
      </c>
      <c r="I18" s="10">
        <v>215732.78</v>
      </c>
      <c r="J18" s="10">
        <v>92217.47</v>
      </c>
      <c r="K18" s="10">
        <v>92504.79</v>
      </c>
      <c r="L18" s="10">
        <v>140615.96000000002</v>
      </c>
      <c r="M18" s="10">
        <v>223004.04</v>
      </c>
      <c r="N18" s="10">
        <f t="shared" si="0"/>
        <v>970492.78</v>
      </c>
      <c r="O18" s="10">
        <v>231410.32</v>
      </c>
      <c r="P18" s="10">
        <v>107495.85999999999</v>
      </c>
      <c r="Q18" s="10">
        <v>203619.61</v>
      </c>
      <c r="R18" s="10">
        <v>64358.50</v>
      </c>
      <c r="S18" s="10">
        <v>163243.69</v>
      </c>
      <c r="T18" s="10">
        <v>174086.56000000006</v>
      </c>
      <c r="U18" s="10">
        <f t="shared" si="1"/>
        <v>1914707.3199999998</v>
      </c>
      <c r="V18" s="26"/>
    </row>
    <row r="19" spans="2:23" ht="15">
      <c r="B19" s="23">
        <v>5152</v>
      </c>
      <c r="C19" s="10" t="s">
        <v>66</v>
      </c>
      <c r="D19" s="10">
        <v>0</v>
      </c>
      <c r="E19" s="10">
        <v>0</v>
      </c>
      <c r="F19" s="10">
        <v>743456.66</v>
      </c>
      <c r="G19" s="10">
        <v>525016.66</v>
      </c>
      <c r="H19" s="10">
        <v>190773.01</v>
      </c>
      <c r="I19" s="10">
        <v>238615.19</v>
      </c>
      <c r="J19" s="10">
        <v>161129.41999999998</v>
      </c>
      <c r="K19" s="10">
        <v>137227.68</v>
      </c>
      <c r="L19" s="10">
        <v>139578.55999999994</v>
      </c>
      <c r="M19" s="10">
        <v>838840.62</v>
      </c>
      <c r="N19" s="10">
        <f t="shared" si="0"/>
        <v>2974637.80</v>
      </c>
      <c r="O19" s="10">
        <v>1142331.71</v>
      </c>
      <c r="P19" s="10">
        <v>665804.13000000012</v>
      </c>
      <c r="Q19" s="10">
        <v>362147.31</v>
      </c>
      <c r="R19" s="10">
        <v>-54618.48</v>
      </c>
      <c r="S19" s="10">
        <v>445071.15</v>
      </c>
      <c r="T19" s="10">
        <v>86382.700000000186</v>
      </c>
      <c r="U19" s="10">
        <f t="shared" si="1"/>
        <v>5621756.3199999994</v>
      </c>
      <c r="V19" s="26"/>
      <c r="W19" s="1"/>
    </row>
    <row r="20" spans="2:23" ht="15">
      <c r="B20" s="23">
        <v>5153</v>
      </c>
      <c r="C20" s="10" t="s">
        <v>67</v>
      </c>
      <c r="D20" s="10">
        <v>0</v>
      </c>
      <c r="E20" s="10">
        <v>2610</v>
      </c>
      <c r="F20" s="10">
        <v>0</v>
      </c>
      <c r="G20" s="10">
        <v>0</v>
      </c>
      <c r="H20" s="10">
        <v>271031.24</v>
      </c>
      <c r="I20" s="10">
        <v>32643.88</v>
      </c>
      <c r="J20" s="10">
        <v>1555.0799999999981</v>
      </c>
      <c r="K20" s="10">
        <v>43521.50</v>
      </c>
      <c r="L20" s="10">
        <v>1549.0199999999895</v>
      </c>
      <c r="M20" s="10">
        <v>45506.60</v>
      </c>
      <c r="N20" s="10">
        <f t="shared" si="0"/>
        <v>398417.31999999995</v>
      </c>
      <c r="O20" s="10">
        <v>94851.69</v>
      </c>
      <c r="P20" s="10">
        <v>38780.81</v>
      </c>
      <c r="Q20" s="10">
        <v>350160.23</v>
      </c>
      <c r="R20" s="10">
        <v>454793.15</v>
      </c>
      <c r="S20" s="10">
        <v>0</v>
      </c>
      <c r="T20" s="10">
        <v>0</v>
      </c>
      <c r="U20" s="10">
        <f t="shared" si="1"/>
        <v>1337003.20</v>
      </c>
      <c r="V20" s="26"/>
      <c r="W20" s="1"/>
    </row>
    <row r="21" spans="2:23" ht="15">
      <c r="B21" s="23">
        <v>5154</v>
      </c>
      <c r="C21" s="10" t="s">
        <v>68</v>
      </c>
      <c r="D21" s="10">
        <v>0</v>
      </c>
      <c r="E21" s="10">
        <v>0</v>
      </c>
      <c r="F21" s="10">
        <v>528933.43999999994</v>
      </c>
      <c r="G21" s="10">
        <v>512251.08000000007</v>
      </c>
      <c r="H21" s="10">
        <v>1468259.48</v>
      </c>
      <c r="I21" s="10">
        <v>753684.48</v>
      </c>
      <c r="J21" s="10">
        <v>1216962.1599999999</v>
      </c>
      <c r="K21" s="10">
        <v>231612.45</v>
      </c>
      <c r="L21" s="10">
        <v>175266.64000000013</v>
      </c>
      <c r="M21" s="10">
        <v>860728.90</v>
      </c>
      <c r="N21" s="10">
        <f t="shared" si="0"/>
        <v>5747698.6300000008</v>
      </c>
      <c r="O21" s="10">
        <v>379685.14</v>
      </c>
      <c r="P21" s="10">
        <v>330027.19999999995</v>
      </c>
      <c r="Q21" s="10">
        <v>238426.56</v>
      </c>
      <c r="R21" s="10">
        <v>26446.55</v>
      </c>
      <c r="S21" s="10">
        <v>77016</v>
      </c>
      <c r="T21" s="10">
        <v>27250.830000000075</v>
      </c>
      <c r="U21" s="10">
        <f t="shared" si="1"/>
        <v>6826550.9100000001</v>
      </c>
      <c r="V21" s="26"/>
      <c r="W21" s="1"/>
    </row>
    <row r="22" spans="2:22" ht="15">
      <c r="B22" s="23">
        <v>5156</v>
      </c>
      <c r="C22" s="10" t="s">
        <v>26</v>
      </c>
      <c r="D22" s="10">
        <v>0</v>
      </c>
      <c r="E22" s="10">
        <v>22589.30</v>
      </c>
      <c r="F22" s="10">
        <v>0</v>
      </c>
      <c r="G22" s="10">
        <v>0</v>
      </c>
      <c r="H22" s="10">
        <v>0</v>
      </c>
      <c r="I22" s="10">
        <v>20000</v>
      </c>
      <c r="J22" s="10">
        <v>402968.30</v>
      </c>
      <c r="K22" s="10">
        <v>67102</v>
      </c>
      <c r="L22" s="10">
        <v>0</v>
      </c>
      <c r="M22" s="10">
        <v>199000</v>
      </c>
      <c r="N22" s="10">
        <f t="shared" si="0"/>
        <v>711659.60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f t="shared" si="1"/>
        <v>711659.60</v>
      </c>
      <c r="V22" s="26"/>
    </row>
    <row r="23" spans="2:23" ht="15">
      <c r="B23" s="23">
        <v>5157</v>
      </c>
      <c r="C23" s="10" t="s">
        <v>117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10000</v>
      </c>
      <c r="K23" s="10">
        <v>10000</v>
      </c>
      <c r="L23" s="10">
        <v>0</v>
      </c>
      <c r="M23" s="10">
        <v>144696.82</v>
      </c>
      <c r="N23" s="10">
        <f t="shared" si="0"/>
        <v>164696.82</v>
      </c>
      <c r="O23" s="10">
        <v>45000</v>
      </c>
      <c r="P23" s="10">
        <v>37500</v>
      </c>
      <c r="Q23" s="10">
        <v>0</v>
      </c>
      <c r="R23" s="10">
        <v>0</v>
      </c>
      <c r="S23" s="10">
        <v>14886.07</v>
      </c>
      <c r="T23" s="10">
        <v>-25482</v>
      </c>
      <c r="U23" s="10">
        <f t="shared" si="1"/>
        <v>236600.89</v>
      </c>
      <c r="V23" s="26"/>
      <c r="W23" s="1"/>
    </row>
    <row r="24" spans="2:22" ht="15">
      <c r="B24" s="23">
        <v>5162</v>
      </c>
      <c r="C24" s="10" t="s">
        <v>71</v>
      </c>
      <c r="D24" s="10">
        <v>0</v>
      </c>
      <c r="E24" s="10">
        <v>0</v>
      </c>
      <c r="F24" s="10">
        <v>0</v>
      </c>
      <c r="G24" s="10">
        <v>17605.47</v>
      </c>
      <c r="H24" s="10">
        <v>13248.73</v>
      </c>
      <c r="I24" s="10">
        <v>17034.57</v>
      </c>
      <c r="J24" s="10">
        <v>8514.1500000000015</v>
      </c>
      <c r="K24" s="10">
        <v>6883.04</v>
      </c>
      <c r="L24" s="10">
        <v>7934.66</v>
      </c>
      <c r="M24" s="10">
        <v>54776.09</v>
      </c>
      <c r="N24" s="10">
        <f t="shared" si="0"/>
        <v>125996.71</v>
      </c>
      <c r="O24" s="10">
        <v>21752.64</v>
      </c>
      <c r="P24" s="10">
        <v>11060.18</v>
      </c>
      <c r="Q24" s="10">
        <v>9196.5400000000009</v>
      </c>
      <c r="R24" s="10">
        <v>3260.04</v>
      </c>
      <c r="S24" s="10">
        <v>3683.83</v>
      </c>
      <c r="T24" s="10">
        <v>5396.1599999999962</v>
      </c>
      <c r="U24" s="10">
        <f t="shared" si="1"/>
        <v>180346.10</v>
      </c>
      <c r="V24" s="26"/>
    </row>
    <row r="25" spans="2:22" ht="15">
      <c r="B25" s="23">
        <v>5163</v>
      </c>
      <c r="C25" s="10" t="s">
        <v>72</v>
      </c>
      <c r="D25" s="10">
        <v>0</v>
      </c>
      <c r="E25" s="10">
        <v>0</v>
      </c>
      <c r="F25" s="10">
        <v>220000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220000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f t="shared" si="1"/>
        <v>220000</v>
      </c>
      <c r="V25" s="26"/>
    </row>
    <row r="26" spans="2:22" ht="15">
      <c r="B26" s="23">
        <v>5164</v>
      </c>
      <c r="C26" s="10" t="s">
        <v>15</v>
      </c>
      <c r="D26" s="10">
        <v>0</v>
      </c>
      <c r="E26" s="10">
        <v>6673799.46</v>
      </c>
      <c r="F26" s="10">
        <v>5502884.3299999991</v>
      </c>
      <c r="G26" s="10">
        <v>-5248378.1899999995</v>
      </c>
      <c r="H26" s="10">
        <v>1570697</v>
      </c>
      <c r="I26" s="10">
        <v>3263134.51</v>
      </c>
      <c r="J26" s="10">
        <v>1093720.8200000003</v>
      </c>
      <c r="K26" s="10">
        <v>1514610.36</v>
      </c>
      <c r="L26" s="10">
        <v>515124.79000000004</v>
      </c>
      <c r="M26" s="10">
        <v>563849.04</v>
      </c>
      <c r="N26" s="10">
        <f t="shared" si="0"/>
        <v>15449442.119999997</v>
      </c>
      <c r="O26" s="10">
        <v>972235.28</v>
      </c>
      <c r="P26" s="10">
        <v>567432.49</v>
      </c>
      <c r="Q26" s="10">
        <v>338677.17</v>
      </c>
      <c r="R26" s="10">
        <v>-13821</v>
      </c>
      <c r="S26" s="10">
        <v>3876</v>
      </c>
      <c r="T26" s="10">
        <v>32288.080000000075</v>
      </c>
      <c r="U26" s="10">
        <f t="shared" si="1"/>
        <v>17350130.140000001</v>
      </c>
      <c r="V26" s="26"/>
    </row>
    <row r="27" spans="2:23" ht="15">
      <c r="B27" s="23">
        <v>5166</v>
      </c>
      <c r="C27" s="10" t="s">
        <v>118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223850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223850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f t="shared" si="1"/>
        <v>223850</v>
      </c>
      <c r="V27" s="26"/>
      <c r="W27" s="1"/>
    </row>
    <row r="28" spans="2:22" ht="15">
      <c r="B28" s="23">
        <v>5167</v>
      </c>
      <c r="C28" s="10" t="s">
        <v>73</v>
      </c>
      <c r="D28" s="10">
        <v>0</v>
      </c>
      <c r="E28" s="10">
        <v>0</v>
      </c>
      <c r="F28" s="10">
        <v>0</v>
      </c>
      <c r="G28" s="10">
        <v>78992</v>
      </c>
      <c r="H28" s="10">
        <v>61362</v>
      </c>
      <c r="I28" s="10">
        <v>109801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250155</v>
      </c>
      <c r="O28" s="10">
        <v>0</v>
      </c>
      <c r="P28" s="10">
        <v>0</v>
      </c>
      <c r="Q28" s="10">
        <v>0</v>
      </c>
      <c r="R28" s="10">
        <v>6037.90</v>
      </c>
      <c r="S28" s="10">
        <v>2990</v>
      </c>
      <c r="T28" s="10">
        <v>0</v>
      </c>
      <c r="U28" s="10">
        <f t="shared" si="1"/>
        <v>259182.90</v>
      </c>
      <c r="V28" s="26"/>
    </row>
    <row r="29" spans="2:23" ht="15">
      <c r="B29" s="23">
        <v>5168</v>
      </c>
      <c r="C29" s="10" t="s">
        <v>74</v>
      </c>
      <c r="D29" s="10">
        <v>0</v>
      </c>
      <c r="E29" s="10">
        <v>0</v>
      </c>
      <c r="F29" s="10">
        <v>60742</v>
      </c>
      <c r="G29" s="10">
        <v>113740</v>
      </c>
      <c r="H29" s="10">
        <v>0</v>
      </c>
      <c r="I29" s="10">
        <v>0</v>
      </c>
      <c r="J29" s="10">
        <v>0</v>
      </c>
      <c r="K29" s="10">
        <v>96001.40</v>
      </c>
      <c r="L29" s="10">
        <v>56000</v>
      </c>
      <c r="M29" s="10">
        <v>0</v>
      </c>
      <c r="N29" s="10">
        <f t="shared" si="0"/>
        <v>326483.40000000002</v>
      </c>
      <c r="O29" s="10">
        <v>3267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f t="shared" si="1"/>
        <v>329750.40000000002</v>
      </c>
      <c r="V29" s="26"/>
      <c r="W29" s="1"/>
    </row>
    <row r="30" spans="2:23" ht="15" customHeight="1">
      <c r="B30" s="23">
        <v>5169</v>
      </c>
      <c r="C30" s="10" t="s">
        <v>16</v>
      </c>
      <c r="D30" s="10">
        <v>0</v>
      </c>
      <c r="E30" s="10">
        <v>3042064.96</v>
      </c>
      <c r="F30" s="10">
        <v>26072098.960000001</v>
      </c>
      <c r="G30" s="10">
        <v>212549333.29999998</v>
      </c>
      <c r="H30" s="10">
        <v>320816194.64999998</v>
      </c>
      <c r="I30" s="10">
        <v>446013395.62</v>
      </c>
      <c r="J30" s="10">
        <v>120900410.60000002</v>
      </c>
      <c r="K30" s="10">
        <v>29688834.309999999</v>
      </c>
      <c r="L30" s="10">
        <v>20463270.370000005</v>
      </c>
      <c r="M30" s="10">
        <v>27402384.989999998</v>
      </c>
      <c r="N30" s="10">
        <f t="shared" si="0"/>
        <v>1206947987.76</v>
      </c>
      <c r="O30" s="10">
        <v>130978567.59999999</v>
      </c>
      <c r="P30" s="10">
        <v>52250204.640000015</v>
      </c>
      <c r="Q30" s="10">
        <v>-83444844.519999996</v>
      </c>
      <c r="R30" s="10">
        <v>18751119.82</v>
      </c>
      <c r="S30" s="10">
        <v>4235316.29</v>
      </c>
      <c r="T30" s="10">
        <v>677042.76999999583</v>
      </c>
      <c r="U30" s="10">
        <f t="shared" si="1"/>
        <v>1330395394.3599999</v>
      </c>
      <c r="V30" s="26"/>
      <c r="W30" s="1"/>
    </row>
    <row r="31" spans="2:23" ht="15">
      <c r="B31" s="23">
        <v>5171</v>
      </c>
      <c r="C31" s="10" t="s">
        <v>27</v>
      </c>
      <c r="D31" s="10">
        <v>0</v>
      </c>
      <c r="E31" s="10">
        <v>4570.6899999999996</v>
      </c>
      <c r="F31" s="10">
        <v>39570.399999999994</v>
      </c>
      <c r="G31" s="10">
        <v>149166.76</v>
      </c>
      <c r="H31" s="10">
        <v>154124.55000000005</v>
      </c>
      <c r="I31" s="10">
        <v>1409645.72</v>
      </c>
      <c r="J31" s="10">
        <v>1087048.1100000001</v>
      </c>
      <c r="K31" s="10">
        <v>630199.04000000004</v>
      </c>
      <c r="L31" s="10">
        <v>4333.0099999997765</v>
      </c>
      <c r="M31" s="10">
        <v>266515.25</v>
      </c>
      <c r="N31" s="10">
        <f t="shared" si="0"/>
        <v>3745173.5300000003</v>
      </c>
      <c r="O31" s="10">
        <v>368388.76</v>
      </c>
      <c r="P31" s="10">
        <v>968</v>
      </c>
      <c r="Q31" s="10">
        <v>0</v>
      </c>
      <c r="R31" s="10">
        <v>0</v>
      </c>
      <c r="S31" s="10">
        <v>76169.50</v>
      </c>
      <c r="T31" s="10">
        <v>253558.09999999998</v>
      </c>
      <c r="U31" s="10">
        <f t="shared" si="1"/>
        <v>4444257.8899999997</v>
      </c>
      <c r="V31" s="26"/>
      <c r="W31" s="1"/>
    </row>
    <row r="32" spans="2:22" ht="15">
      <c r="B32" s="23">
        <v>5173</v>
      </c>
      <c r="C32" s="10" t="s">
        <v>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f t="shared" si="1"/>
        <v>0</v>
      </c>
      <c r="V32" s="26"/>
    </row>
    <row r="33" spans="2:23" ht="15">
      <c r="B33" s="23">
        <v>5175</v>
      </c>
      <c r="C33" s="10" t="s">
        <v>18</v>
      </c>
      <c r="D33" s="10">
        <v>0</v>
      </c>
      <c r="E33" s="10">
        <v>199679.40</v>
      </c>
      <c r="F33" s="10">
        <v>218149.00000000003</v>
      </c>
      <c r="G33" s="10">
        <v>156633.99999999997</v>
      </c>
      <c r="H33" s="10">
        <v>-28</v>
      </c>
      <c r="I33" s="10">
        <v>76130</v>
      </c>
      <c r="J33" s="10">
        <v>20580</v>
      </c>
      <c r="K33" s="10">
        <v>39419</v>
      </c>
      <c r="L33" s="10">
        <v>41700</v>
      </c>
      <c r="M33" s="10">
        <v>53324</v>
      </c>
      <c r="N33" s="10">
        <f>D33+E33+F33+G33+H33+I33+J33+K33+L33+M33</f>
        <v>805587.40</v>
      </c>
      <c r="O33" s="10">
        <v>13200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f t="shared" si="1"/>
        <v>818787.40</v>
      </c>
      <c r="V33" s="26"/>
      <c r="W33" s="1"/>
    </row>
    <row r="34" spans="2:23" ht="15">
      <c r="B34" s="23">
        <v>5179</v>
      </c>
      <c r="C34" s="10" t="s">
        <v>76</v>
      </c>
      <c r="D34" s="10">
        <v>0</v>
      </c>
      <c r="E34" s="10">
        <v>35513.50</v>
      </c>
      <c r="F34" s="10">
        <v>35513.50</v>
      </c>
      <c r="G34" s="10">
        <v>35513.50</v>
      </c>
      <c r="H34" s="10">
        <v>355513.50</v>
      </c>
      <c r="I34" s="10">
        <v>35513.50</v>
      </c>
      <c r="J34" s="10">
        <v>35513.50</v>
      </c>
      <c r="K34" s="10">
        <v>71027</v>
      </c>
      <c r="L34" s="10">
        <v>35513.50</v>
      </c>
      <c r="M34" s="10">
        <v>155513.50</v>
      </c>
      <c r="N34" s="10">
        <f t="shared" si="0"/>
        <v>795135</v>
      </c>
      <c r="O34" s="10">
        <v>71027</v>
      </c>
      <c r="P34" s="10">
        <v>35513.50</v>
      </c>
      <c r="Q34" s="10">
        <v>0</v>
      </c>
      <c r="R34" s="10">
        <v>0</v>
      </c>
      <c r="S34" s="10">
        <v>0</v>
      </c>
      <c r="T34" s="10">
        <v>0</v>
      </c>
      <c r="U34" s="10">
        <f t="shared" si="1"/>
        <v>901675.50</v>
      </c>
      <c r="V34" s="26"/>
      <c r="W34" s="1"/>
    </row>
    <row r="35" spans="2:22" ht="15">
      <c r="B35" s="23">
        <v>5192</v>
      </c>
      <c r="C35" s="10" t="s">
        <v>28</v>
      </c>
      <c r="D35" s="10">
        <v>0</v>
      </c>
      <c r="E35" s="10">
        <v>0</v>
      </c>
      <c r="F35" s="10">
        <v>8810085.1699999999</v>
      </c>
      <c r="G35" s="10">
        <v>10501390.340000002</v>
      </c>
      <c r="H35" s="10">
        <v>4449045.0799999982</v>
      </c>
      <c r="I35" s="10">
        <v>1806783.18</v>
      </c>
      <c r="J35" s="10">
        <v>225507.35000000009</v>
      </c>
      <c r="K35" s="10">
        <v>16520.20</v>
      </c>
      <c r="L35" s="10">
        <v>401574.7799999998</v>
      </c>
      <c r="M35" s="10">
        <v>0</v>
      </c>
      <c r="N35" s="10">
        <f t="shared" si="0"/>
        <v>26210906.100000001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f t="shared" si="1"/>
        <v>26210906.100000001</v>
      </c>
      <c r="V35" s="26"/>
    </row>
    <row r="36" spans="2:22" ht="15">
      <c r="B36" s="23">
        <v>5194</v>
      </c>
      <c r="C36" s="10" t="s">
        <v>19</v>
      </c>
      <c r="D36" s="10">
        <v>103827</v>
      </c>
      <c r="E36" s="10">
        <v>3590781.93</v>
      </c>
      <c r="F36" s="10">
        <v>4841969</v>
      </c>
      <c r="G36" s="10">
        <v>769269.56000000052</v>
      </c>
      <c r="H36" s="10">
        <v>1088415.7799999993</v>
      </c>
      <c r="I36" s="10">
        <v>2350748.48</v>
      </c>
      <c r="J36" s="10">
        <v>55893.740000000224</v>
      </c>
      <c r="K36" s="10">
        <v>323632.89</v>
      </c>
      <c r="L36" s="10">
        <v>259393.31000000006</v>
      </c>
      <c r="M36" s="10">
        <v>1321686.49</v>
      </c>
      <c r="N36" s="10">
        <f t="shared" si="0"/>
        <v>14705618.180000002</v>
      </c>
      <c r="O36" s="10">
        <v>1007849.78</v>
      </c>
      <c r="P36" s="10">
        <v>2437511.2699999996</v>
      </c>
      <c r="Q36" s="10">
        <v>3348.20</v>
      </c>
      <c r="R36" s="10">
        <v>7938</v>
      </c>
      <c r="S36" s="10">
        <v>433896</v>
      </c>
      <c r="T36" s="10">
        <v>1132424.2000000002</v>
      </c>
      <c r="U36" s="10">
        <f t="shared" si="1"/>
        <v>19728585.629999999</v>
      </c>
      <c r="V36" s="26"/>
    </row>
    <row r="37" spans="2:22" ht="15">
      <c r="B37" s="23">
        <v>5212</v>
      </c>
      <c r="C37" s="10" t="s">
        <v>119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245000</v>
      </c>
      <c r="J37" s="10">
        <v>45000</v>
      </c>
      <c r="K37" s="10">
        <v>45000</v>
      </c>
      <c r="L37" s="10">
        <v>49471</v>
      </c>
      <c r="M37" s="10">
        <v>50000</v>
      </c>
      <c r="N37" s="10">
        <f t="shared" si="0"/>
        <v>434471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f t="shared" si="1"/>
        <v>434471</v>
      </c>
      <c r="V37" s="26"/>
    </row>
    <row r="38" spans="2:22" ht="15" customHeight="1">
      <c r="B38" s="23">
        <v>5216</v>
      </c>
      <c r="C38" s="10" t="s">
        <v>79</v>
      </c>
      <c r="D38" s="10">
        <v>0</v>
      </c>
      <c r="E38" s="10">
        <v>0</v>
      </c>
      <c r="F38" s="10">
        <v>3418174</v>
      </c>
      <c r="G38" s="10">
        <v>6730000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10148174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f t="shared" si="1"/>
        <v>10148174</v>
      </c>
      <c r="V38" s="26"/>
    </row>
    <row r="39" spans="2:22" ht="15">
      <c r="B39" s="23">
        <v>5221</v>
      </c>
      <c r="C39" s="10" t="s">
        <v>30</v>
      </c>
      <c r="D39" s="10">
        <v>0</v>
      </c>
      <c r="E39" s="10">
        <v>10000000</v>
      </c>
      <c r="F39" s="10">
        <v>200000</v>
      </c>
      <c r="G39" s="10">
        <v>500000</v>
      </c>
      <c r="H39" s="10">
        <v>100000</v>
      </c>
      <c r="I39" s="10">
        <v>3894000</v>
      </c>
      <c r="J39" s="10">
        <v>0</v>
      </c>
      <c r="K39" s="10">
        <v>300000</v>
      </c>
      <c r="L39" s="10">
        <v>-200000</v>
      </c>
      <c r="M39" s="10">
        <v>393000</v>
      </c>
      <c r="N39" s="10">
        <f t="shared" si="0"/>
        <v>15187000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33000</v>
      </c>
      <c r="U39" s="10">
        <f t="shared" si="1"/>
        <v>15220000</v>
      </c>
      <c r="V39" s="26"/>
    </row>
    <row r="40" spans="2:22" ht="15">
      <c r="B40" s="23">
        <v>5222</v>
      </c>
      <c r="C40" s="10" t="s">
        <v>20</v>
      </c>
      <c r="D40" s="10">
        <v>0</v>
      </c>
      <c r="E40" s="10">
        <v>0</v>
      </c>
      <c r="F40" s="10">
        <v>800000</v>
      </c>
      <c r="G40" s="10">
        <v>95000</v>
      </c>
      <c r="H40" s="10">
        <v>100000</v>
      </c>
      <c r="I40" s="10">
        <v>4489550</v>
      </c>
      <c r="J40" s="10">
        <v>55650</v>
      </c>
      <c r="K40" s="10">
        <v>4329600</v>
      </c>
      <c r="L40" s="10">
        <v>0</v>
      </c>
      <c r="M40" s="10">
        <v>0</v>
      </c>
      <c r="N40" s="10">
        <f t="shared" si="0"/>
        <v>9869800</v>
      </c>
      <c r="O40" s="10">
        <v>0</v>
      </c>
      <c r="P40" s="10">
        <v>0</v>
      </c>
      <c r="Q40" s="10">
        <v>1335961.20</v>
      </c>
      <c r="R40" s="10">
        <v>0</v>
      </c>
      <c r="S40" s="10">
        <v>0</v>
      </c>
      <c r="T40" s="10">
        <v>30000</v>
      </c>
      <c r="U40" s="10">
        <f t="shared" si="1"/>
        <v>11235761.199999999</v>
      </c>
      <c r="V40" s="26"/>
    </row>
    <row r="41" spans="2:22" ht="15" customHeight="1">
      <c r="B41" s="23">
        <v>5223</v>
      </c>
      <c r="C41" s="10" t="s">
        <v>31</v>
      </c>
      <c r="D41" s="10">
        <v>0</v>
      </c>
      <c r="E41" s="10">
        <v>2000000</v>
      </c>
      <c r="F41" s="10">
        <v>0</v>
      </c>
      <c r="G41" s="10">
        <v>115619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2115619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f t="shared" si="1"/>
        <v>2115619</v>
      </c>
      <c r="V41" s="26"/>
    </row>
    <row r="42" spans="2:22" ht="15">
      <c r="B42" s="23">
        <v>5229</v>
      </c>
      <c r="C42" s="10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60000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60000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f t="shared" si="1"/>
        <v>60000</v>
      </c>
      <c r="V42" s="26"/>
    </row>
    <row r="43" spans="2:22" ht="15" customHeight="1">
      <c r="B43" s="23">
        <v>5321</v>
      </c>
      <c r="C43" s="10" t="s">
        <v>81</v>
      </c>
      <c r="D43" s="10">
        <v>0</v>
      </c>
      <c r="E43" s="10">
        <v>0</v>
      </c>
      <c r="F43" s="10">
        <v>0</v>
      </c>
      <c r="G43" s="10">
        <v>26473320.5</v>
      </c>
      <c r="H43" s="10">
        <v>39190196</v>
      </c>
      <c r="I43" s="10">
        <v>32462197.969999999</v>
      </c>
      <c r="J43" s="10">
        <v>4546790</v>
      </c>
      <c r="K43" s="10">
        <v>46618</v>
      </c>
      <c r="L43" s="10">
        <v>3543</v>
      </c>
      <c r="M43" s="10">
        <v>1207709.3999999999</v>
      </c>
      <c r="N43" s="10">
        <f t="shared" si="0"/>
        <v>103930374.87</v>
      </c>
      <c r="O43" s="10">
        <v>266750</v>
      </c>
      <c r="P43" s="10">
        <v>71000</v>
      </c>
      <c r="Q43" s="10">
        <v>0</v>
      </c>
      <c r="R43" s="10">
        <v>269831.36</v>
      </c>
      <c r="S43" s="10">
        <v>0</v>
      </c>
      <c r="T43" s="10">
        <v>0</v>
      </c>
      <c r="U43" s="10">
        <f t="shared" si="1"/>
        <v>104537956.23</v>
      </c>
      <c r="V43" s="26"/>
    </row>
    <row r="44" spans="2:22" ht="15">
      <c r="B44" s="23">
        <v>5331</v>
      </c>
      <c r="C44" s="10" t="s">
        <v>83</v>
      </c>
      <c r="D44" s="10">
        <v>0</v>
      </c>
      <c r="E44" s="10">
        <v>3000000</v>
      </c>
      <c r="F44" s="10">
        <v>8469746</v>
      </c>
      <c r="G44" s="10">
        <v>11215093.34</v>
      </c>
      <c r="H44" s="10">
        <v>13423964.550000001</v>
      </c>
      <c r="I44" s="10">
        <v>27441435.41</v>
      </c>
      <c r="J44" s="10">
        <v>19109218.620000001</v>
      </c>
      <c r="K44" s="10">
        <v>21965044</v>
      </c>
      <c r="L44" s="10">
        <v>20376588.289999992</v>
      </c>
      <c r="M44" s="10">
        <v>33657040</v>
      </c>
      <c r="N44" s="10">
        <f t="shared" si="0"/>
        <v>158658130.20999998</v>
      </c>
      <c r="O44" s="10">
        <v>31642520</v>
      </c>
      <c r="P44" s="10">
        <v>26735880</v>
      </c>
      <c r="Q44" s="10">
        <v>18926700</v>
      </c>
      <c r="R44" s="10">
        <v>14598540</v>
      </c>
      <c r="S44" s="10">
        <v>26857800</v>
      </c>
      <c r="T44" s="10">
        <v>29535600</v>
      </c>
      <c r="U44" s="10">
        <f t="shared" si="1"/>
        <v>306955170.20999998</v>
      </c>
      <c r="V44" s="26"/>
    </row>
    <row r="45" spans="2:22" ht="15">
      <c r="B45" s="23">
        <v>5332</v>
      </c>
      <c r="C45" s="10" t="s">
        <v>130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181400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181400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f t="shared" si="1"/>
        <v>181400</v>
      </c>
      <c r="V45" s="26"/>
    </row>
    <row r="46" spans="2:22" ht="15">
      <c r="B46" s="23">
        <v>5336</v>
      </c>
      <c r="C46" s="10" t="s">
        <v>84</v>
      </c>
      <c r="D46" s="10">
        <v>0</v>
      </c>
      <c r="E46" s="10">
        <v>0</v>
      </c>
      <c r="F46" s="10">
        <v>2212400</v>
      </c>
      <c r="G46" s="10">
        <v>5167200</v>
      </c>
      <c r="H46" s="10">
        <v>7530400</v>
      </c>
      <c r="I46" s="10">
        <v>14428600</v>
      </c>
      <c r="J46" s="10">
        <v>4482790</v>
      </c>
      <c r="K46" s="10">
        <v>14245059</v>
      </c>
      <c r="L46" s="10">
        <v>3536800</v>
      </c>
      <c r="M46" s="10">
        <v>4556800</v>
      </c>
      <c r="N46" s="10">
        <f t="shared" si="0"/>
        <v>56160049</v>
      </c>
      <c r="O46" s="10">
        <v>4095700</v>
      </c>
      <c r="P46" s="10">
        <v>3755422</v>
      </c>
      <c r="Q46" s="10">
        <v>0</v>
      </c>
      <c r="R46" s="10">
        <v>6751500</v>
      </c>
      <c r="S46" s="10">
        <v>0</v>
      </c>
      <c r="T46" s="10">
        <v>6482200</v>
      </c>
      <c r="U46" s="10">
        <f t="shared" si="1"/>
        <v>77244871</v>
      </c>
      <c r="V46" s="26"/>
    </row>
    <row r="47" spans="2:22" ht="15">
      <c r="B47" s="23">
        <v>5339</v>
      </c>
      <c r="C47" s="47" t="s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28656780.25</v>
      </c>
      <c r="M47" s="10">
        <v>-1148984</v>
      </c>
      <c r="N47" s="10">
        <f t="shared" si="0"/>
        <v>27507796.25</v>
      </c>
      <c r="O47" s="10">
        <v>0</v>
      </c>
      <c r="P47" s="10">
        <v>87036117</v>
      </c>
      <c r="Q47" s="10">
        <v>0</v>
      </c>
      <c r="R47" s="10">
        <v>0</v>
      </c>
      <c r="S47" s="10">
        <v>0</v>
      </c>
      <c r="T47" s="10">
        <v>-523946.07999999821</v>
      </c>
      <c r="U47" s="10">
        <f t="shared" si="1"/>
        <v>114019967.17</v>
      </c>
      <c r="V47" s="26"/>
    </row>
    <row r="48" spans="2:22" ht="15">
      <c r="B48" s="21">
        <v>5424</v>
      </c>
      <c r="C48" t="s">
        <v>120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1048</v>
      </c>
      <c r="J48" s="10">
        <v>0</v>
      </c>
      <c r="K48" s="10">
        <v>1037</v>
      </c>
      <c r="L48" s="10">
        <v>0</v>
      </c>
      <c r="M48" s="10">
        <v>-1037</v>
      </c>
      <c r="N48" s="10">
        <f t="shared" si="0"/>
        <v>1048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1232</v>
      </c>
      <c r="U48" s="10">
        <f t="shared" si="1"/>
        <v>2280</v>
      </c>
      <c r="V48" s="26"/>
    </row>
    <row r="49" spans="2:21" ht="15" customHeight="1">
      <c r="B49" s="23">
        <v>5492</v>
      </c>
      <c r="C49" s="10" t="s">
        <v>34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f t="shared" si="1"/>
        <v>0</v>
      </c>
    </row>
    <row r="50" spans="2:21" ht="15" customHeight="1">
      <c r="B50" s="23">
        <v>5493</v>
      </c>
      <c r="C50" s="2" t="s">
        <v>35</v>
      </c>
      <c r="D50" s="10">
        <v>0</v>
      </c>
      <c r="E50" s="10">
        <v>0</v>
      </c>
      <c r="F50" s="10">
        <v>0</v>
      </c>
      <c r="G50" s="10">
        <v>0</v>
      </c>
      <c r="H50" s="10">
        <v>5000</v>
      </c>
      <c r="I50" s="10">
        <v>10000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15000</v>
      </c>
      <c r="O50" s="10">
        <v>5000</v>
      </c>
      <c r="P50" s="10">
        <v>0</v>
      </c>
      <c r="Q50" s="10">
        <v>0</v>
      </c>
      <c r="R50" s="10">
        <v>-5000</v>
      </c>
      <c r="S50" s="10">
        <v>0</v>
      </c>
      <c r="T50" s="10">
        <v>0</v>
      </c>
      <c r="U50" s="10">
        <f t="shared" si="1"/>
        <v>15000</v>
      </c>
    </row>
    <row r="51" spans="2:21" ht="15">
      <c r="B51" s="24">
        <v>5520</v>
      </c>
      <c r="C51" s="4" t="s">
        <v>10</v>
      </c>
      <c r="D51" s="10">
        <v>0</v>
      </c>
      <c r="E51" s="10">
        <v>13000000</v>
      </c>
      <c r="F51" s="10">
        <v>6000000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19000000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f t="shared" si="1"/>
        <v>19000000</v>
      </c>
    </row>
    <row r="52" spans="2:21" ht="15">
      <c r="B52" s="2">
        <v>5531</v>
      </c>
      <c r="C52" s="2" t="s">
        <v>21</v>
      </c>
      <c r="D52" s="10">
        <v>0</v>
      </c>
      <c r="E52" s="10">
        <v>24999999.93</v>
      </c>
      <c r="F52" s="10">
        <v>0</v>
      </c>
      <c r="G52" s="10">
        <v>0</v>
      </c>
      <c r="H52" s="10">
        <v>448198.69999999925</v>
      </c>
      <c r="I52" s="10">
        <v>0</v>
      </c>
      <c r="J52" s="10">
        <v>0</v>
      </c>
      <c r="K52" s="10">
        <v>0</v>
      </c>
      <c r="L52" s="10">
        <v>496400</v>
      </c>
      <c r="M52" s="10">
        <v>0</v>
      </c>
      <c r="N52" s="10">
        <f t="shared" si="0"/>
        <v>25944598.629999999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7000000</v>
      </c>
      <c r="U52" s="10">
        <f t="shared" si="1"/>
        <v>32944598.629999999</v>
      </c>
    </row>
    <row r="53" spans="2:21" ht="15">
      <c r="B53" s="2">
        <v>5811</v>
      </c>
      <c r="C53" s="2" t="s">
        <v>121</v>
      </c>
      <c r="D53" s="10">
        <v>0</v>
      </c>
      <c r="E53" s="10">
        <v>0</v>
      </c>
      <c r="F53" s="10">
        <v>0</v>
      </c>
      <c r="G53" s="10">
        <v>12728266.189999999</v>
      </c>
      <c r="H53" s="10">
        <v>0</v>
      </c>
      <c r="I53" s="10">
        <v>176709932.93000001</v>
      </c>
      <c r="J53" s="10">
        <v>325493298.27999997</v>
      </c>
      <c r="K53" s="10">
        <v>306345582.57999998</v>
      </c>
      <c r="L53" s="10">
        <v>396946978.69000006</v>
      </c>
      <c r="M53" s="10">
        <v>608250834.04999995</v>
      </c>
      <c r="N53" s="10">
        <f t="shared" si="0"/>
        <v>1826474892.72</v>
      </c>
      <c r="O53" s="10">
        <v>1010276741.98</v>
      </c>
      <c r="P53" s="10">
        <v>586321390.23000002</v>
      </c>
      <c r="Q53" s="10">
        <v>673735744.82000005</v>
      </c>
      <c r="R53" s="10">
        <v>484321043.57999998</v>
      </c>
      <c r="S53" s="10">
        <v>779088443.36000001</v>
      </c>
      <c r="T53" s="10">
        <v>788946693.79000044</v>
      </c>
      <c r="U53" s="10">
        <f t="shared" si="1"/>
        <v>6149164950.4799995</v>
      </c>
    </row>
    <row r="54" spans="2:21" ht="15">
      <c r="B54" s="2">
        <v>5901</v>
      </c>
      <c r="C54" s="2" t="s">
        <v>38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f t="shared" si="1"/>
        <v>0</v>
      </c>
    </row>
    <row r="55" spans="2:21" ht="15">
      <c r="B55" s="2">
        <v>6121</v>
      </c>
      <c r="C55" s="2" t="s">
        <v>89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10285</v>
      </c>
      <c r="M55" s="10">
        <v>1557780.62</v>
      </c>
      <c r="N55" s="10">
        <f t="shared" si="0"/>
        <v>1568065.62</v>
      </c>
      <c r="O55" s="10">
        <v>4137002.73</v>
      </c>
      <c r="P55" s="10">
        <v>0</v>
      </c>
      <c r="Q55" s="10">
        <v>0</v>
      </c>
      <c r="R55" s="10">
        <v>0</v>
      </c>
      <c r="S55" s="10">
        <v>0</v>
      </c>
      <c r="T55" s="10">
        <v>199975.00000000047</v>
      </c>
      <c r="U55" s="10">
        <f t="shared" si="1"/>
        <v>5905043.3499999996</v>
      </c>
    </row>
    <row r="56" spans="2:21" ht="15">
      <c r="B56" s="4">
        <v>6122</v>
      </c>
      <c r="C56" s="4" t="s">
        <v>90</v>
      </c>
      <c r="D56" s="10">
        <v>0</v>
      </c>
      <c r="E56" s="10">
        <v>0</v>
      </c>
      <c r="F56" s="10">
        <v>551315.10</v>
      </c>
      <c r="G56" s="10">
        <v>313707.40000000002</v>
      </c>
      <c r="H56" s="10">
        <v>206910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1071932.50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f t="shared" si="1"/>
        <v>1071932.50</v>
      </c>
    </row>
    <row r="57" spans="2:21" ht="15">
      <c r="B57" s="4">
        <v>6351</v>
      </c>
      <c r="C57" s="4" t="s">
        <v>131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173800</v>
      </c>
      <c r="L57" s="12">
        <v>0</v>
      </c>
      <c r="M57" s="12">
        <v>0</v>
      </c>
      <c r="N57" s="12">
        <f t="shared" si="0"/>
        <v>173800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f t="shared" si="1"/>
        <v>173800</v>
      </c>
    </row>
    <row r="58" spans="2:21" ht="15.75" thickBot="1">
      <c r="B58" s="13">
        <v>6356</v>
      </c>
      <c r="C58" s="13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3400000</v>
      </c>
      <c r="U58" s="12">
        <f t="shared" si="1"/>
        <v>3400000</v>
      </c>
    </row>
    <row r="59" spans="2:21" ht="15.75" thickBot="1">
      <c r="B59" s="76" t="s">
        <v>43</v>
      </c>
      <c r="C59" s="76"/>
      <c r="D59" s="15">
        <f t="shared" si="2" ref="D59:M59">SUM(D4:D57)</f>
        <v>104487</v>
      </c>
      <c r="E59" s="15">
        <f t="shared" si="2"/>
        <v>73521513.840000004</v>
      </c>
      <c r="F59" s="15">
        <f t="shared" si="2"/>
        <v>75303167.269999981</v>
      </c>
      <c r="G59" s="15">
        <f t="shared" si="2"/>
        <v>287988688.98999995</v>
      </c>
      <c r="H59" s="15">
        <f t="shared" si="2"/>
        <v>400085654.86999995</v>
      </c>
      <c r="I59" s="15">
        <f t="shared" si="2"/>
        <v>720067848.44000006</v>
      </c>
      <c r="J59" s="15">
        <f t="shared" si="2"/>
        <v>480710130.19999999</v>
      </c>
      <c r="K59" s="15">
        <f t="shared" si="2"/>
        <v>381189141.96999997</v>
      </c>
      <c r="L59" s="15">
        <f t="shared" si="2"/>
        <v>472724938.85000002</v>
      </c>
      <c r="M59" s="15">
        <f t="shared" si="2"/>
        <v>687114801.53999996</v>
      </c>
      <c r="N59" s="15">
        <f t="shared" si="3" ref="N59:S59">SUM(N4:N58)</f>
        <v>3578810372.9700003</v>
      </c>
      <c r="O59" s="15">
        <f t="shared" si="3"/>
        <v>1187148030.0699999</v>
      </c>
      <c r="P59" s="15">
        <f t="shared" si="3"/>
        <v>761436769.77999997</v>
      </c>
      <c r="Q59" s="15">
        <f t="shared" si="3"/>
        <v>612859156.22000003</v>
      </c>
      <c r="R59" s="15">
        <f t="shared" si="3"/>
        <v>525222951.75</v>
      </c>
      <c r="S59" s="15">
        <f t="shared" si="3"/>
        <v>812915460.56000006</v>
      </c>
      <c r="T59" s="15">
        <f>SUM(T4:T58)</f>
        <v>838001820.91000044</v>
      </c>
      <c r="U59" s="15">
        <f>SUM(U4:U58)</f>
        <v>8316394562.2600002</v>
      </c>
    </row>
    <row r="61" spans="9:15" ht="15">
      <c r="I61" s="1"/>
      <c r="O61" s="1"/>
    </row>
  </sheetData>
  <mergeCells count="2">
    <mergeCell ref="B59:C59"/>
    <mergeCell ref="B2:U2"/>
  </mergeCells>
  <conditionalFormatting sqref="B4:B58">
    <cfRule type="duplicateValues" priority="4" dxfId="0">
      <formula>AND(COUNTIF($B$4:$B$58,B4)&gt;1,NOT(ISBLANK(B4)))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srpen 2023.xlsx</vt:lpwstr>
  </property>
</Properties>
</file>