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1555" windowHeight="8055" activeTab="0"/>
  </bookViews>
  <sheets>
    <sheet name="Hospodaření ÚSC" sheetId="1" r:id="rId2"/>
    <sheet name="Odvětvové výdaje" sheetId="4" r:id="rId3"/>
    <sheet name="Dluh a stav na BÚ" sheetId="5" r:id="rId4"/>
    <sheet name="Transfery" sheetId="6" r:id="rId5"/>
    <sheet name="Ukrajina" sheetId="7" r:id="rId6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<sst xmlns="http://schemas.openxmlformats.org/spreadsheetml/2006/main" count="292" uniqueCount="151">
  <si>
    <t>Daňové příjmy</t>
  </si>
  <si>
    <t>Kapitálové příjmy</t>
  </si>
  <si>
    <t>Transfery</t>
  </si>
  <si>
    <t>Běžné výdaje</t>
  </si>
  <si>
    <t>Kapitálové výdaje</t>
  </si>
  <si>
    <t>Příjmy celkem</t>
  </si>
  <si>
    <t>Výdaje celkem</t>
  </si>
  <si>
    <t>Saldo</t>
  </si>
  <si>
    <t>Nedaňové příjmy</t>
  </si>
  <si>
    <t>Doprava</t>
  </si>
  <si>
    <t>Vodní hospodářství</t>
  </si>
  <si>
    <t>Vzdělávání a školské služby</t>
  </si>
  <si>
    <t>Sport a zájmová činnost</t>
  </si>
  <si>
    <t>Zdravotnictví</t>
  </si>
  <si>
    <t>Ochrana životního prostředí</t>
  </si>
  <si>
    <t>31, 32</t>
  </si>
  <si>
    <t>název</t>
  </si>
  <si>
    <t>v mil. Kč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</si>
  <si>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</si>
  <si>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</si>
  <si>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</si>
  <si>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</si>
  <si>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</si>
  <si>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</si>
  <si>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</si>
  <si>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</si>
  <si>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</si>
  <si>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Výše splátek půjčených peněžních prostředků a vydaných dluhopisů</t>
  </si>
  <si>
    <t>Přímé náklady na vzdělávání</t>
  </si>
  <si>
    <t>Dotace pro soukromé školy</t>
  </si>
  <si>
    <t>Hospodaření ÚSC</t>
  </si>
  <si>
    <t>Hospodaření obcí</t>
  </si>
  <si>
    <t>Hospodaření krajů</t>
  </si>
  <si>
    <t xml:space="preserve">  Neinvestiční transfery</t>
  </si>
  <si>
    <t xml:space="preserve">  Investiční transfery</t>
  </si>
  <si>
    <t xml:space="preserve">  Daně z příjmů fyzických osob</t>
  </si>
  <si>
    <t xml:space="preserve">  Daně z příjmů právnických osob</t>
  </si>
  <si>
    <t xml:space="preserve">  Daň z přidané hodnoty</t>
  </si>
  <si>
    <t xml:space="preserve">  Ostatní daňové příjmy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</si>
  <si>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</si>
  <si>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 xml:space="preserve">1/ </t>
    </r>
    <r>
      <rPr>
        <sz val="10"/>
        <color theme="1"/>
        <rFont val="Calibri"/>
        <family val="2"/>
        <charset val="238"/>
        <scheme val="minor"/>
      </rPr>
      <t>Provozní saldo vyjadřuje volné peněžní prostředky, které z běžných příjmů mohou být využity na investice, případně splácení dluhů atd. Provozní saldo = (daňové příjmy + nedaňové příjmy + neinvestiční transfery) - běžné výdaje.</t>
    </r>
  </si>
  <si>
    <r>
      <t>Očištěné provozní saldo o výši splátek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</si>
  <si>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Vlastní příjmy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</si>
  <si>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Očištěné kapitálové výdaje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</si>
  <si>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 xml:space="preserve">3/ </t>
    </r>
    <r>
      <rPr>
        <sz val="10"/>
        <color theme="1"/>
        <rFont val="Calibri"/>
        <family val="2"/>
        <charset val="238"/>
        <scheme val="minor"/>
      </rPr>
      <t>Vlastní příjmy se skládají z daňových, nedaňových a kapitálových příjmů.</t>
    </r>
  </si>
  <si>
    <r>
      <t xml:space="preserve">4/ </t>
    </r>
    <r>
      <rPr>
        <sz val="10"/>
        <color theme="1"/>
        <rFont val="Calibri"/>
        <family val="2"/>
        <charset val="238"/>
        <scheme val="minor"/>
      </rPr>
      <t xml:space="preserve">Kapitálové výdaje očištěné o přijaté investiční transfery v daném roce. Tyto výdaje mohou být financovány z vlastních zdrojů nebo cizích zdrojů (např. přijatý úvěr). 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</si>
  <si>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Očištěné provozní saldo představuje provozní saldo očištěné o výši splátek půjčených peněžních prostředků a vydaných dluhopisů.</t>
    </r>
  </si>
  <si>
    <r>
      <t xml:space="preserve">2/ </t>
    </r>
    <r>
      <rPr>
        <sz val="10"/>
        <color theme="1"/>
        <rFont val="Calibri"/>
        <family val="2"/>
        <charset val="238"/>
        <scheme val="minor"/>
      </rPr>
      <t>Očištěné provozní saldo představuje provozní saldo očištěné o výši splátek půjčených peněžních prostředků a vydaných dluhopisů.</t>
    </r>
  </si>
  <si>
    <t>oddíl</t>
  </si>
  <si>
    <t>Stav na BÚ a dluh krajů</t>
  </si>
  <si>
    <t>Stav na BÚ a dluh obcí</t>
  </si>
  <si>
    <r>
      <rPr>
        <b/>
        <sz val="10"/>
        <color theme="1"/>
        <rFont val="Calibri"/>
        <family val="2"/>
        <charset val="238"/>
        <scheme val="minor"/>
      </rPr>
      <t>1/</t>
    </r>
    <r>
      <rPr>
        <sz val="10"/>
        <color theme="1"/>
        <rFont val="Calibri"/>
        <family val="2"/>
        <charset val="238"/>
        <scheme val="minor"/>
      </rPr>
      <t xml:space="preserve"> Zahrnuje termínované vklady, bankovní účty a pokladnu. Od roku 2021 se do výpočtů stavů BÚ nezapočítává účet 245 (Jiné běžné účty) - stavy na BÚ jsou o tuto změnu v tabulce upraveny od roku 2013. 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</si>
  <si>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Zahrnuje přijaté úvěry a zápůjčky, přijaté návratné finanční výpomoci, vydané dluhopisy, eskontované směnky, směnky k úhradě, závazky z ručení a ostatní dlouhodobé závazky. </t>
    </r>
  </si>
  <si>
    <r>
      <t>Stav na bankovních účtech (vč. PO)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</si>
  <si>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>Dluh (vč. PO)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</si>
  <si>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Nejvýznamnější výdaje krajů na Ukrajinu</t>
  </si>
  <si>
    <t>Nejvýznamnější výdaje obcí na Ukrajinu</t>
  </si>
  <si>
    <t>2022</t>
  </si>
  <si>
    <t>Kompenzační příspěvek pro kraje - ubytování osob z Ukrajiny</t>
  </si>
  <si>
    <t>2023-2022</t>
  </si>
  <si>
    <t>2023/2022</t>
  </si>
  <si>
    <t>2023-2021</t>
  </si>
  <si>
    <t>2023/2021</t>
  </si>
  <si>
    <t>2023-2020</t>
  </si>
  <si>
    <t>2023/2020</t>
  </si>
  <si>
    <t>Účelové dotace na výdaje spojené s volbou prezidenta ČR</t>
  </si>
  <si>
    <t>v Kč</t>
  </si>
  <si>
    <t>Příspěvek na výkon sociální práce (s výjimkou sociálně-právní ochrany dětí)</t>
  </si>
  <si>
    <t>Pořízení a technická obnova investičního majetku ve správě ústavů sociální péče</t>
  </si>
  <si>
    <t>33</t>
  </si>
  <si>
    <t>Kultura, církve a sdělovací prostředky</t>
  </si>
  <si>
    <t>37</t>
  </si>
  <si>
    <t>43</t>
  </si>
  <si>
    <t>Sociální služby a společné činnosti v sociálním zabezpečení a politice zaměstnanosti</t>
  </si>
  <si>
    <t>36</t>
  </si>
  <si>
    <t>Bydlení, komunální služby a územní rozvoj</t>
  </si>
  <si>
    <t>61</t>
  </si>
  <si>
    <t>Státní moc, státní správa, územní samospráva a politické strany</t>
  </si>
  <si>
    <t>62</t>
  </si>
  <si>
    <t>Jiné veřejné služby a činnosti</t>
  </si>
  <si>
    <t>35</t>
  </si>
  <si>
    <t>22</t>
  </si>
  <si>
    <t>Národní plán obnovy - digitální učební pomůcky</t>
  </si>
  <si>
    <t>Bezpečnost a veřejný pořádek</t>
  </si>
  <si>
    <t>Transfery na výkon činnosti obce s rozšířenou působností v oblasti sociálně-právní ochrany dětí</t>
  </si>
  <si>
    <t xml:space="preserve">Podpora rozvoje regionů 2019+ </t>
  </si>
  <si>
    <t xml:space="preserve">Národní program Životní prostředí </t>
  </si>
  <si>
    <t>Národní plán obnovy - podpora škol s nadprůměrným zastoupením sociálně znevýhodněných žáků</t>
  </si>
  <si>
    <t>Příspěvek na ztrátu dopravce z provozu veřejné osobní drážní dopravy</t>
  </si>
  <si>
    <t>Transfery územním samosprávným celkům</t>
  </si>
  <si>
    <t xml:space="preserve">IROP - Integrovaný regionální OP - SR </t>
  </si>
  <si>
    <t>Národní plán obnovy (SFŽP)</t>
  </si>
  <si>
    <t>Národní plán obnovy (MPO)</t>
  </si>
  <si>
    <t xml:space="preserve">IROP - Integrovaný regionální OP - EU </t>
  </si>
  <si>
    <t>Výdaje na náhrady za nezpůsobenou újmu</t>
  </si>
  <si>
    <t>Neinvestiční příspěvky zřízeným příspěvkovým organizacím</t>
  </si>
  <si>
    <t>Peněžní dary do zahraničí</t>
  </si>
  <si>
    <t>Neinvestiční transfery zřízeným příspěvkovým organizacím</t>
  </si>
  <si>
    <t>Výdaje na věcné dary</t>
  </si>
  <si>
    <t>Nákup ostatních služeb</t>
  </si>
  <si>
    <t>Platy zam. v prac. poměru vyjma zam. na služeb. místech</t>
  </si>
  <si>
    <t>Opravy a udržování</t>
  </si>
  <si>
    <t>Stavby</t>
  </si>
  <si>
    <t>Studená voda včetně stočného a úplaty za odvod dešťových vod</t>
  </si>
  <si>
    <t>Ostatní osobní výdaje</t>
  </si>
  <si>
    <t>Povinné poj. na soc. zabezp. a přísp. na stát. pol. zaměstn.</t>
  </si>
  <si>
    <t>Teplo</t>
  </si>
  <si>
    <t>Neinvestiční transfery spolkům</t>
  </si>
  <si>
    <t>Elektrická energie</t>
  </si>
  <si>
    <t>Plyn</t>
  </si>
  <si>
    <t>říjen 2013</t>
  </si>
  <si>
    <t>říjen 2014</t>
  </si>
  <si>
    <t>říjen 2015</t>
  </si>
  <si>
    <t>říjen 2016</t>
  </si>
  <si>
    <t>říjen 2017</t>
  </si>
  <si>
    <t>říjen 2018</t>
  </si>
  <si>
    <t>říjen 2019</t>
  </si>
  <si>
    <t>říjen 2020</t>
  </si>
  <si>
    <t>říjen 2021</t>
  </si>
  <si>
    <t>říjen 2022</t>
  </si>
  <si>
    <t>říjen 2023</t>
  </si>
  <si>
    <t>53</t>
  </si>
  <si>
    <t>23</t>
  </si>
  <si>
    <t>34</t>
  </si>
  <si>
    <t>Odvětvové výdaje krajů říjen 2023</t>
  </si>
  <si>
    <t xml:space="preserve">Odvětvové výdaje obcí říjen 2023 </t>
  </si>
  <si>
    <t>září 2023</t>
  </si>
  <si>
    <t>OP Výzkum, vývoj a vzdělávání</t>
  </si>
  <si>
    <t>OP Zaměstnanost plus 2021 - 2027 (poskytovatel MPSV)</t>
  </si>
  <si>
    <t xml:space="preserve">OP Jan Amos Komenský </t>
  </si>
  <si>
    <t xml:space="preserve">Financování dopravní infrastruktury </t>
  </si>
  <si>
    <t xml:space="preserve">Neinvestiční nedávkové transfery podle zákona č. 108/2006 Sb., o sociálních službách </t>
  </si>
  <si>
    <t>OP Zaměstnanost</t>
  </si>
  <si>
    <t xml:space="preserve">Dotace pro jednotky SDH obcí </t>
  </si>
  <si>
    <t xml:space="preserve">Podpora výstavby a technického zhodnocení kanalizací pro veřejnou potřebu </t>
  </si>
  <si>
    <t xml:space="preserve">OP životní prostředí 2014 - 2020 - EU </t>
  </si>
  <si>
    <t xml:space="preserve">OP Žviotní prostředí 2021-2027 - EU </t>
  </si>
  <si>
    <t>Podpora reprodukce majetku regionálních kulturních zařízení, církví a náboženských společností</t>
  </si>
  <si>
    <t>Operační program Podnikání a inovace pro konkurenceschopnosti</t>
  </si>
  <si>
    <t>OP Životního prostředí 2021-2027 - EU</t>
  </si>
  <si>
    <t>Pořízení a modernizace železničních kolejových vozidel - EU</t>
  </si>
  <si>
    <t>Investiční tranfery přijaté kraji v říjnu 2023</t>
  </si>
  <si>
    <t>Investiční tranfery přijaté obcemi v říjnu 2023</t>
  </si>
  <si>
    <t>Neinvestiční tranfery přijaté obcemi v říjnu 2023</t>
  </si>
  <si>
    <t>Neinvestiční tranfery přijaté kraji v říjnu 2023</t>
  </si>
  <si>
    <t>Povinné pojistné na veřejné zdravotní pojištění</t>
  </si>
  <si>
    <t>Služby elektronických komunikací</t>
  </si>
  <si>
    <t>Nájemné</t>
  </si>
  <si>
    <t>Pojistné na poj. zaměstn. za prac. úraz a nemoc. z povol.</t>
  </si>
  <si>
    <t>Převody vlastním fondům podnikatelské činnosti</t>
  </si>
  <si>
    <t>Drobný dlouhodobý hmotný majetek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</si>
</sst>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%"/>
    <numFmt numFmtId="167" formatCode="#,##0.00;\-\ #,##0.00"/>
  </numFmts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b/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8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0010261536"/>
        <bgColor indexed="64"/>
      </patternFill>
    </fill>
  </fills>
  <borders count="7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 style="medium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medium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medium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/>
      <bottom style="dashed">
        <color auto="1"/>
      </bottom>
    </border>
    <border>
      <left style="dashed">
        <color auto="1"/>
      </left>
      <right style="dashed">
        <color auto="1"/>
      </right>
      <top/>
      <bottom style="dashed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/>
      <bottom style="dashed">
        <color auto="1"/>
      </bottom>
    </border>
    <border>
      <left style="dashed">
        <color auto="1"/>
      </left>
      <right/>
      <top/>
      <bottom style="dashed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medium">
        <color auto="1"/>
      </bottom>
    </border>
    <border>
      <left style="dashed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dashed">
        <color auto="1"/>
      </bottom>
    </border>
    <border>
      <left/>
      <right style="thin">
        <color auto="1"/>
      </right>
      <top style="dashed">
        <color auto="1"/>
      </top>
      <bottom style="dashed">
        <color auto="1"/>
      </bottom>
    </border>
    <border>
      <left/>
      <right style="thin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/>
      <bottom/>
    </border>
    <border>
      <left style="dashed">
        <color auto="1"/>
      </left>
      <right style="medium">
        <color auto="1"/>
      </right>
      <top style="dashed">
        <color auto="1"/>
      </top>
      <bottom/>
    </border>
    <border>
      <left/>
      <right style="medium">
        <color auto="1"/>
      </right>
      <top style="dashed">
        <color auto="1"/>
      </top>
      <bottom style="dashed">
        <color auto="1"/>
      </bottom>
    </border>
    <border>
      <left/>
      <right style="medium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/>
    </border>
    <border>
      <left/>
      <right style="thin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/>
    </border>
    <border>
      <left/>
      <right/>
      <top style="dashed">
        <color auto="1"/>
      </top>
      <bottom style="dashed">
        <color auto="1"/>
      </bottom>
    </border>
    <border>
      <left/>
      <right/>
      <top style="dashed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</borders>
  <cellStyleXfs count="10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  <xf numFmtId="0" fontId="5" fillId="3" borderId="1" applyNumberFormat="0" applyProtection="0">
      <alignment vertical="center"/>
    </xf>
    <xf numFmtId="0" fontId="3" fillId="0" borderId="0">
      <alignment/>
      <protection/>
    </xf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8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5" fillId="3" borderId="1" applyNumberFormat="0" applyProtection="0">
      <alignment vertical="center"/>
    </xf>
    <xf numFmtId="0" fontId="3" fillId="0" borderId="0">
      <alignment/>
      <protection/>
    </xf>
    <xf numFmtId="0" fontId="5" fillId="3" borderId="1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0" fontId="3" fillId="22" borderId="1" applyNumberFormat="0" applyProtection="0">
      <alignment horizontal="right" vertical="center"/>
    </xf>
    <xf numFmtId="0" fontId="3" fillId="23" borderId="1" applyNumberFormat="0" applyProtection="0">
      <alignment horizontal="right" vertical="center"/>
    </xf>
    <xf numFmtId="0" fontId="3" fillId="24" borderId="3" applyNumberFormat="0" applyProtection="0">
      <alignment horizontal="right" vertical="center"/>
    </xf>
    <xf numFmtId="0" fontId="3" fillId="25" borderId="1" applyNumberFormat="0" applyProtection="0">
      <alignment horizontal="right" vertical="center"/>
    </xf>
    <xf numFmtId="0" fontId="3" fillId="26" borderId="1" applyNumberFormat="0" applyProtection="0">
      <alignment horizontal="right" vertical="center"/>
    </xf>
    <xf numFmtId="0" fontId="3" fillId="27" borderId="1" applyNumberFormat="0" applyProtection="0">
      <alignment horizontal="right" vertical="center"/>
    </xf>
    <xf numFmtId="0" fontId="3" fillId="28" borderId="1" applyNumberFormat="0" applyProtection="0">
      <alignment horizontal="right" vertical="center"/>
    </xf>
    <xf numFmtId="0" fontId="3" fillId="29" borderId="1" applyNumberFormat="0" applyProtection="0">
      <alignment horizontal="right" vertical="center"/>
    </xf>
    <xf numFmtId="0" fontId="3" fillId="30" borderId="1" applyNumberFormat="0" applyProtection="0">
      <alignment horizontal="right" vertical="center"/>
    </xf>
    <xf numFmtId="0" fontId="3" fillId="31" borderId="3" applyNumberFormat="0" applyProtection="0">
      <alignment horizontal="left" vertical="center" indent="1"/>
    </xf>
    <xf numFmtId="0" fontId="5" fillId="0" borderId="0">
      <alignment/>
      <protection/>
    </xf>
    <xf numFmtId="0" fontId="3" fillId="0" borderId="0">
      <alignment horizontal="left"/>
      <protection/>
    </xf>
    <xf numFmtId="0" fontId="10" fillId="32" borderId="0">
      <alignment/>
      <protection/>
    </xf>
    <xf numFmtId="0" fontId="1" fillId="33" borderId="3" applyNumberFormat="0" applyProtection="0">
      <alignment horizontal="left" vertical="center" indent="1"/>
    </xf>
    <xf numFmtId="0" fontId="1" fillId="33" borderId="3" applyNumberFormat="0" applyProtection="0">
      <alignment horizontal="left" vertical="center" indent="1"/>
    </xf>
    <xf numFmtId="0" fontId="3" fillId="34" borderId="1" applyNumberFormat="0" applyProtection="0">
      <alignment horizontal="right" vertical="center"/>
    </xf>
    <xf numFmtId="0" fontId="3" fillId="35" borderId="3" applyNumberFormat="0" applyProtection="0">
      <alignment horizontal="left" vertical="center" indent="1"/>
    </xf>
    <xf numFmtId="0" fontId="3" fillId="36" borderId="3" applyNumberFormat="0" applyProtection="0">
      <alignment horizontal="left" vertical="center" indent="1"/>
    </xf>
    <xf numFmtId="0" fontId="3" fillId="37" borderId="1" applyNumberFormat="0" applyProtection="0">
      <alignment horizontal="left" vertical="center" indent="1"/>
    </xf>
    <xf numFmtId="0" fontId="3" fillId="33" borderId="2" applyNumberFormat="0" applyProtection="0">
      <alignment horizontal="left" vertical="top" indent="1"/>
    </xf>
    <xf numFmtId="0" fontId="3" fillId="38" borderId="1" applyNumberFormat="0" applyProtection="0">
      <alignment horizontal="left" vertical="center" indent="1"/>
    </xf>
    <xf numFmtId="0" fontId="3" fillId="36" borderId="2" applyNumberFormat="0" applyProtection="0">
      <alignment horizontal="left" vertical="top" indent="1"/>
    </xf>
    <xf numFmtId="0" fontId="3" fillId="39" borderId="1" applyNumberFormat="0" applyProtection="0">
      <alignment horizontal="left" vertical="center" indent="1"/>
    </xf>
    <xf numFmtId="0" fontId="3" fillId="39" borderId="2" applyNumberFormat="0" applyProtection="0">
      <alignment horizontal="left" vertical="top" indent="1"/>
    </xf>
    <xf numFmtId="0" fontId="3" fillId="35" borderId="1" applyNumberFormat="0" applyProtection="0">
      <alignment horizontal="left" vertical="center" indent="1"/>
    </xf>
    <xf numFmtId="0" fontId="3" fillId="35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3" fillId="40" borderId="4" applyNumberFormat="0">
      <alignment/>
      <protection locked="0"/>
    </xf>
    <xf numFmtId="0" fontId="5" fillId="33" borderId="5" applyBorder="0">
      <alignment/>
      <protection/>
    </xf>
    <xf numFmtId="0" fontId="6" fillId="41" borderId="2" applyNumberFormat="0" applyProtection="0">
      <alignment vertical="center"/>
    </xf>
    <xf numFmtId="0" fontId="15" fillId="41" borderId="6" applyNumberFormat="0" applyProtection="0">
      <alignment vertical="center"/>
    </xf>
    <xf numFmtId="0" fontId="6" fillId="37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0" fontId="3" fillId="0" borderId="1" applyNumberFormat="0" applyProtection="0">
      <alignment horizontal="right" vertical="center"/>
    </xf>
    <xf numFmtId="0" fontId="5" fillId="0" borderId="1" applyNumberFormat="0" applyProtection="0">
      <alignment horizontal="right" vertical="center"/>
    </xf>
    <xf numFmtId="0" fontId="6" fillId="36" borderId="2" applyNumberFormat="0" applyProtection="0">
      <alignment horizontal="left" vertical="top" indent="1"/>
    </xf>
    <xf numFmtId="0" fontId="8" fillId="42" borderId="3" applyNumberFormat="0" applyProtection="0">
      <alignment horizontal="left" vertical="center" indent="1"/>
    </xf>
    <xf numFmtId="0" fontId="3" fillId="43" borderId="6">
      <alignment/>
      <protection/>
    </xf>
    <xf numFmtId="0" fontId="9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3" fillId="0" borderId="0">
      <alignment/>
      <protection/>
    </xf>
    <xf numFmtId="0" fontId="3" fillId="0" borderId="0">
      <alignment horizontal="left"/>
      <protection/>
    </xf>
    <xf numFmtId="0" fontId="3" fillId="33" borderId="2" applyNumberFormat="0" applyProtection="0">
      <alignment horizontal="left" vertical="top" indent="1"/>
    </xf>
    <xf numFmtId="0" fontId="3" fillId="36" borderId="2" applyNumberFormat="0" applyProtection="0">
      <alignment horizontal="left" vertical="top" indent="1"/>
    </xf>
    <xf numFmtId="0" fontId="3" fillId="39" borderId="2" applyNumberFormat="0" applyProtection="0">
      <alignment horizontal="left" vertical="top" indent="1"/>
    </xf>
    <xf numFmtId="0" fontId="3" fillId="35" borderId="2" applyNumberFormat="0" applyProtection="0">
      <alignment horizontal="left" vertical="top" indent="1"/>
    </xf>
    <xf numFmtId="0" fontId="3" fillId="40" borderId="4" applyNumberFormat="0">
      <alignment/>
      <protection locked="0"/>
    </xf>
    <xf numFmtId="0" fontId="3" fillId="0" borderId="0">
      <alignment/>
      <protection/>
    </xf>
    <xf numFmtId="0" fontId="3" fillId="0" borderId="0">
      <alignment/>
      <protection/>
    </xf>
    <xf numFmtId="9" fontId="0" fillId="0" borderId="0" applyFont="0" applyFill="0" applyBorder="0" applyAlignment="0" applyProtection="0"/>
    <xf numFmtId="0" fontId="3" fillId="0" borderId="0">
      <alignment/>
      <protection/>
    </xf>
    <xf numFmtId="0" fontId="3" fillId="0" borderId="0">
      <alignment/>
      <protection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>
      <alignment/>
      <protection/>
    </xf>
  </cellStyleXfs>
  <cellXfs count="168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10" fontId="0" fillId="0" borderId="0" xfId="0" applyNumberFormat="1"/>
    <xf numFmtId="0" fontId="0" fillId="0" borderId="0" xfId="0" applyNumberFormat="1"/>
    <xf numFmtId="0" fontId="0" fillId="44" borderId="0" xfId="0" applyFill="1"/>
    <xf numFmtId="164" fontId="0" fillId="0" borderId="0" xfId="0" applyNumberFormat="1"/>
    <xf numFmtId="164" fontId="0" fillId="44" borderId="0" xfId="0" applyNumberFormat="1" applyFill="1"/>
    <xf numFmtId="10" fontId="0" fillId="0" borderId="0" xfId="97" applyNumberFormat="1" applyFont="1"/>
    <xf numFmtId="3" fontId="0" fillId="0" borderId="0" xfId="0" applyNumberFormat="1"/>
    <xf numFmtId="4" fontId="0" fillId="0" borderId="0" xfId="0" applyNumberFormat="1" applyFont="1"/>
    <xf numFmtId="165" fontId="0" fillId="0" borderId="0" xfId="97" applyNumberFormat="1" applyFont="1"/>
    <xf numFmtId="4" fontId="0" fillId="0" borderId="0" xfId="0" applyNumberFormat="1" applyBorder="1"/>
    <xf numFmtId="10" fontId="0" fillId="0" borderId="0" xfId="0" applyNumberFormat="1" applyBorder="1"/>
    <xf numFmtId="4" fontId="2" fillId="0" borderId="0" xfId="0" applyNumberFormat="1" applyFont="1" applyBorder="1"/>
    <xf numFmtId="0" fontId="2" fillId="0" borderId="0" xfId="0" applyFont="1" applyBorder="1"/>
    <xf numFmtId="0" fontId="2" fillId="0" borderId="0" xfId="0" applyFont="1" applyAlignment="1">
      <alignment/>
    </xf>
    <xf numFmtId="0" fontId="17" fillId="0" borderId="0" xfId="0" applyFont="1" applyAlignment="1">
      <alignment/>
    </xf>
    <xf numFmtId="0" fontId="17" fillId="0" borderId="0" xfId="0" applyFont="1"/>
    <xf numFmtId="0" fontId="0" fillId="0" borderId="7" xfId="0" applyBorder="1"/>
    <xf numFmtId="0" fontId="2" fillId="0" borderId="8" xfId="0" applyFont="1" applyBorder="1"/>
    <xf numFmtId="0" fontId="2" fillId="45" borderId="9" xfId="0" applyFont="1" applyFill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" fontId="0" fillId="0" borderId="11" xfId="0" applyNumberFormat="1" applyBorder="1" applyAlignment="1">
      <alignment horizontal="right" vertical="center"/>
    </xf>
    <xf numFmtId="10" fontId="0" fillId="0" borderId="11" xfId="0" applyNumberFormat="1" applyBorder="1" applyAlignment="1">
      <alignment horizontal="right" vertical="center"/>
    </xf>
    <xf numFmtId="10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10" fontId="0" fillId="0" borderId="13" xfId="0" applyNumberFormat="1" applyBorder="1" applyAlignment="1">
      <alignment horizontal="right" vertical="center"/>
    </xf>
    <xf numFmtId="10" fontId="0" fillId="0" borderId="14" xfId="0" applyNumberFormat="1" applyBorder="1" applyAlignment="1">
      <alignment horizontal="right" vertical="center"/>
    </xf>
    <xf numFmtId="4" fontId="0" fillId="0" borderId="13" xfId="0" applyNumberFormat="1" applyFill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" fontId="0" fillId="46" borderId="13" xfId="0" applyNumberFormat="1" applyFill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0" fontId="2" fillId="45" borderId="9" xfId="0" applyFont="1" applyFill="1" applyBorder="1" applyAlignment="1">
      <alignment horizontal="center" vertical="center"/>
    </xf>
    <xf numFmtId="4" fontId="0" fillId="0" borderId="7" xfId="0" applyNumberFormat="1" applyBorder="1" applyAlignment="1">
      <alignment horizontal="left" vertical="center"/>
    </xf>
    <xf numFmtId="0" fontId="18" fillId="0" borderId="0" xfId="0" applyFont="1"/>
    <xf numFmtId="4" fontId="0" fillId="0" borderId="17" xfId="0" applyNumberFormat="1" applyBorder="1" applyAlignment="1">
      <alignment horizontal="right" vertical="center"/>
    </xf>
    <xf numFmtId="4" fontId="0" fillId="0" borderId="18" xfId="0" applyNumberFormat="1" applyBorder="1" applyAlignment="1">
      <alignment horizontal="right" vertical="center"/>
    </xf>
    <xf numFmtId="4" fontId="0" fillId="0" borderId="19" xfId="0" applyNumberFormat="1" applyBorder="1" applyAlignment="1">
      <alignment horizontal="right" vertical="center"/>
    </xf>
    <xf numFmtId="49" fontId="2" fillId="45" borderId="20" xfId="0" applyNumberFormat="1" applyFont="1" applyFill="1" applyBorder="1" applyAlignment="1">
      <alignment horizontal="center"/>
    </xf>
    <xf numFmtId="49" fontId="2" fillId="45" borderId="21" xfId="0" applyNumberFormat="1" applyFont="1" applyFill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3" xfId="0" applyBorder="1"/>
    <xf numFmtId="4" fontId="0" fillId="0" borderId="24" xfId="0" applyNumberFormat="1" applyBorder="1"/>
    <xf numFmtId="0" fontId="0" fillId="0" borderId="25" xfId="0" applyBorder="1" applyAlignment="1">
      <alignment horizontal="left"/>
    </xf>
    <xf numFmtId="0" fontId="0" fillId="0" borderId="26" xfId="0" applyBorder="1"/>
    <xf numFmtId="4" fontId="0" fillId="0" borderId="27" xfId="0" applyNumberFormat="1" applyBorder="1"/>
    <xf numFmtId="0" fontId="0" fillId="0" borderId="28" xfId="0" applyBorder="1" applyAlignment="1">
      <alignment horizontal="left"/>
    </xf>
    <xf numFmtId="0" fontId="0" fillId="0" borderId="29" xfId="0" applyBorder="1"/>
    <xf numFmtId="4" fontId="0" fillId="0" borderId="30" xfId="0" applyNumberFormat="1" applyBorder="1"/>
    <xf numFmtId="0" fontId="0" fillId="0" borderId="31" xfId="0" applyBorder="1" applyAlignment="1">
      <alignment horizontal="left"/>
    </xf>
    <xf numFmtId="0" fontId="0" fillId="0" borderId="32" xfId="0" applyBorder="1"/>
    <xf numFmtId="4" fontId="0" fillId="0" borderId="33" xfId="0" applyNumberFormat="1" applyBorder="1"/>
    <xf numFmtId="0" fontId="0" fillId="0" borderId="34" xfId="0" applyBorder="1" applyAlignment="1">
      <alignment horizontal="left"/>
    </xf>
    <xf numFmtId="0" fontId="0" fillId="0" borderId="35" xfId="0" applyBorder="1"/>
    <xf numFmtId="4" fontId="0" fillId="0" borderId="36" xfId="0" applyNumberFormat="1" applyBorder="1"/>
    <xf numFmtId="0" fontId="0" fillId="0" borderId="37" xfId="0" applyBorder="1" applyAlignment="1">
      <alignment horizontal="left"/>
    </xf>
    <xf numFmtId="0" fontId="0" fillId="0" borderId="38" xfId="0" applyBorder="1"/>
    <xf numFmtId="4" fontId="0" fillId="0" borderId="39" xfId="0" applyNumberFormat="1" applyBorder="1"/>
    <xf numFmtId="0" fontId="2" fillId="45" borderId="40" xfId="0" applyFont="1" applyFill="1" applyBorder="1" applyAlignment="1">
      <alignment horizontal="center"/>
    </xf>
    <xf numFmtId="4" fontId="2" fillId="45" borderId="41" xfId="0" applyNumberFormat="1" applyFont="1" applyFill="1" applyBorder="1" applyAlignment="1">
      <alignment horizontal="center" vertical="center"/>
    </xf>
    <xf numFmtId="4" fontId="2" fillId="45" borderId="41" xfId="0" applyNumberFormat="1" applyFont="1" applyFill="1" applyBorder="1" applyAlignment="1">
      <alignment horizontal="center"/>
    </xf>
    <xf numFmtId="0" fontId="0" fillId="0" borderId="8" xfId="0" applyBorder="1"/>
    <xf numFmtId="164" fontId="0" fillId="0" borderId="15" xfId="0" applyNumberFormat="1" applyBorder="1"/>
    <xf numFmtId="0" fontId="0" fillId="0" borderId="42" xfId="0" applyBorder="1"/>
    <xf numFmtId="164" fontId="0" fillId="0" borderId="43" xfId="0" applyNumberFormat="1" applyBorder="1"/>
    <xf numFmtId="0" fontId="2" fillId="0" borderId="42" xfId="0" applyFont="1" applyBorder="1"/>
    <xf numFmtId="0" fontId="0" fillId="0" borderId="31" xfId="0" applyBorder="1"/>
    <xf numFmtId="0" fontId="0" fillId="0" borderId="34" xfId="0" applyBorder="1"/>
    <xf numFmtId="49" fontId="2" fillId="45" borderId="41" xfId="0" applyNumberFormat="1" applyFont="1" applyFill="1" applyBorder="1" applyAlignment="1">
      <alignment horizontal="center"/>
    </xf>
    <xf numFmtId="0" fontId="0" fillId="0" borderId="44" xfId="0" applyBorder="1"/>
    <xf numFmtId="4" fontId="0" fillId="0" borderId="45" xfId="0" applyNumberFormat="1" applyBorder="1"/>
    <xf numFmtId="10" fontId="0" fillId="0" borderId="46" xfId="0" applyNumberFormat="1" applyBorder="1" applyAlignment="1">
      <alignment horizontal="right" vertical="center"/>
    </xf>
    <xf numFmtId="10" fontId="0" fillId="0" borderId="47" xfId="0" applyNumberFormat="1" applyBorder="1" applyAlignment="1">
      <alignment horizontal="right" vertical="center"/>
    </xf>
    <xf numFmtId="10" fontId="0" fillId="0" borderId="48" xfId="0" applyNumberFormat="1" applyBorder="1" applyAlignment="1">
      <alignment horizontal="right" vertical="center"/>
    </xf>
    <xf numFmtId="10" fontId="0" fillId="0" borderId="49" xfId="0" applyNumberFormat="1" applyBorder="1" applyAlignment="1">
      <alignment horizontal="right" vertical="center"/>
    </xf>
    <xf numFmtId="4" fontId="0" fillId="0" borderId="46" xfId="0" applyNumberFormat="1" applyBorder="1" applyAlignment="1">
      <alignment horizontal="right" vertical="center"/>
    </xf>
    <xf numFmtId="4" fontId="0" fillId="0" borderId="47" xfId="0" applyNumberFormat="1" applyBorder="1" applyAlignment="1">
      <alignment horizontal="right" vertical="center"/>
    </xf>
    <xf numFmtId="4" fontId="0" fillId="0" borderId="48" xfId="0" applyNumberForma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10" fontId="0" fillId="0" borderId="0" xfId="0" applyNumberFormat="1" applyBorder="1" applyAlignment="1">
      <alignment horizontal="right" vertical="center"/>
    </xf>
    <xf numFmtId="4" fontId="0" fillId="0" borderId="48" xfId="0" applyNumberFormat="1" applyBorder="1"/>
    <xf numFmtId="4" fontId="0" fillId="0" borderId="50" xfId="0" applyNumberFormat="1" applyBorder="1"/>
    <xf numFmtId="4" fontId="0" fillId="0" borderId="49" xfId="0" applyNumberFormat="1" applyBorder="1"/>
    <xf numFmtId="4" fontId="0" fillId="0" borderId="16" xfId="0" applyNumberFormat="1" applyBorder="1"/>
    <xf numFmtId="0" fontId="2" fillId="0" borderId="51" xfId="0" applyFont="1" applyBorder="1" applyAlignment="1">
      <alignment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52" xfId="0" applyNumberFormat="1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49" fontId="2" fillId="45" borderId="9" xfId="0" applyNumberFormat="1" applyFont="1" applyFill="1" applyBorder="1" applyAlignment="1">
      <alignment horizontal="center"/>
    </xf>
    <xf numFmtId="0" fontId="0" fillId="0" borderId="53" xfId="0" applyBorder="1"/>
    <xf numFmtId="4" fontId="0" fillId="0" borderId="45" xfId="0" applyNumberFormat="1" applyFill="1" applyBorder="1"/>
    <xf numFmtId="49" fontId="2" fillId="0" borderId="54" xfId="0" applyNumberFormat="1" applyFont="1" applyBorder="1" applyAlignment="1">
      <alignment horizontal="center" vertical="center"/>
    </xf>
    <xf numFmtId="49" fontId="2" fillId="45" borderId="52" xfId="0" applyNumberFormat="1" applyFont="1" applyFill="1" applyBorder="1" applyAlignment="1">
      <alignment horizontal="center"/>
    </xf>
    <xf numFmtId="4" fontId="0" fillId="0" borderId="11" xfId="0" applyNumberFormat="1" applyBorder="1" applyAlignment="1">
      <alignment vertical="center"/>
    </xf>
    <xf numFmtId="4" fontId="0" fillId="0" borderId="55" xfId="0" applyNumberFormat="1" applyBorder="1" applyAlignment="1">
      <alignment vertical="center"/>
    </xf>
    <xf numFmtId="4" fontId="0" fillId="0" borderId="17" xfId="0" applyNumberFormat="1" applyBorder="1" applyAlignment="1">
      <alignment vertical="center"/>
    </xf>
    <xf numFmtId="10" fontId="0" fillId="0" borderId="11" xfId="0" applyNumberFormat="1" applyBorder="1" applyAlignment="1">
      <alignment vertical="center"/>
    </xf>
    <xf numFmtId="4" fontId="0" fillId="0" borderId="46" xfId="0" applyNumberFormat="1" applyBorder="1" applyAlignment="1">
      <alignment vertical="center"/>
    </xf>
    <xf numFmtId="10" fontId="0" fillId="0" borderId="46" xfId="0" applyNumberFormat="1" applyBorder="1" applyAlignment="1">
      <alignment vertical="center"/>
    </xf>
    <xf numFmtId="10" fontId="0" fillId="0" borderId="12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10" fontId="0" fillId="0" borderId="13" xfId="0" applyNumberFormat="1" applyBorder="1" applyAlignment="1">
      <alignment vertical="center"/>
    </xf>
    <xf numFmtId="4" fontId="0" fillId="0" borderId="47" xfId="0" applyNumberFormat="1" applyBorder="1" applyAlignment="1">
      <alignment vertical="center"/>
    </xf>
    <xf numFmtId="10" fontId="0" fillId="0" borderId="47" xfId="0" applyNumberFormat="1" applyBorder="1" applyAlignment="1">
      <alignment vertical="center"/>
    </xf>
    <xf numFmtId="10" fontId="0" fillId="0" borderId="14" xfId="0" applyNumberFormat="1" applyBorder="1" applyAlignment="1">
      <alignment vertical="center"/>
    </xf>
    <xf numFmtId="4" fontId="0" fillId="0" borderId="13" xfId="0" applyNumberFormat="1" applyFill="1" applyBorder="1" applyAlignment="1">
      <alignment vertical="center"/>
    </xf>
    <xf numFmtId="4" fontId="0" fillId="0" borderId="56" xfId="0" applyNumberFormat="1" applyFill="1" applyBorder="1" applyAlignment="1">
      <alignment vertical="center"/>
    </xf>
    <xf numFmtId="4" fontId="2" fillId="0" borderId="13" xfId="0" applyNumberFormat="1" applyFont="1" applyFill="1" applyBorder="1" applyAlignment="1">
      <alignment vertical="center"/>
    </xf>
    <xf numFmtId="4" fontId="2" fillId="0" borderId="56" xfId="0" applyNumberFormat="1" applyFont="1" applyFill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2" fillId="0" borderId="56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57" xfId="0" applyNumberFormat="1" applyFont="1" applyBorder="1" applyAlignment="1">
      <alignment vertical="center"/>
    </xf>
    <xf numFmtId="4" fontId="0" fillId="0" borderId="19" xfId="0" applyNumberFormat="1" applyBorder="1" applyAlignment="1">
      <alignment vertical="center"/>
    </xf>
    <xf numFmtId="10" fontId="0" fillId="0" borderId="15" xfId="0" applyNumberFormat="1" applyBorder="1" applyAlignment="1">
      <alignment vertical="center"/>
    </xf>
    <xf numFmtId="4" fontId="0" fillId="0" borderId="48" xfId="0" applyNumberFormat="1" applyBorder="1" applyAlignment="1">
      <alignment vertical="center"/>
    </xf>
    <xf numFmtId="10" fontId="0" fillId="0" borderId="48" xfId="0" applyNumberFormat="1" applyBorder="1" applyAlignment="1">
      <alignment vertical="center"/>
    </xf>
    <xf numFmtId="10" fontId="0" fillId="0" borderId="16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4" fontId="0" fillId="0" borderId="14" xfId="0" applyNumberFormat="1" applyBorder="1"/>
    <xf numFmtId="0" fontId="4" fillId="47" borderId="58" xfId="0" applyFont="1" applyFill="1" applyBorder="1" applyAlignment="1">
      <alignment horizontal="center"/>
    </xf>
    <xf numFmtId="4" fontId="0" fillId="0" borderId="59" xfId="0" applyNumberFormat="1" applyBorder="1" applyAlignment="1">
      <alignment horizontal="right" vertical="center"/>
    </xf>
    <xf numFmtId="4" fontId="0" fillId="0" borderId="60" xfId="0" applyNumberFormat="1" applyBorder="1" applyAlignment="1">
      <alignment horizontal="right" vertical="center"/>
    </xf>
    <xf numFmtId="4" fontId="0" fillId="0" borderId="60" xfId="0" applyNumberFormat="1" applyFill="1" applyBorder="1" applyAlignment="1">
      <alignment horizontal="right" vertical="center"/>
    </xf>
    <xf numFmtId="4" fontId="2" fillId="0" borderId="60" xfId="0" applyNumberFormat="1" applyFont="1" applyBorder="1" applyAlignment="1">
      <alignment horizontal="right" vertical="center"/>
    </xf>
    <xf numFmtId="4" fontId="0" fillId="46" borderId="60" xfId="0" applyNumberFormat="1" applyFill="1" applyBorder="1" applyAlignment="1">
      <alignment horizontal="right" vertical="center"/>
    </xf>
    <xf numFmtId="4" fontId="2" fillId="0" borderId="61" xfId="0" applyNumberFormat="1" applyFont="1" applyBorder="1" applyAlignment="1">
      <alignment horizontal="right" vertical="center"/>
    </xf>
    <xf numFmtId="4" fontId="2" fillId="0" borderId="62" xfId="0" applyNumberFormat="1" applyFont="1" applyBorder="1" applyAlignment="1">
      <alignment horizontal="right" vertical="center"/>
    </xf>
    <xf numFmtId="49" fontId="2" fillId="0" borderId="54" xfId="0" applyNumberFormat="1" applyFont="1" applyBorder="1" applyAlignment="1">
      <alignment horizontal="center" vertical="center" wrapText="1"/>
    </xf>
    <xf numFmtId="4" fontId="0" fillId="0" borderId="63" xfId="0" applyNumberFormat="1" applyBorder="1"/>
    <xf numFmtId="4" fontId="0" fillId="0" borderId="64" xfId="0" applyNumberFormat="1" applyBorder="1"/>
    <xf numFmtId="4" fontId="0" fillId="0" borderId="65" xfId="0" applyNumberFormat="1" applyBorder="1"/>
    <xf numFmtId="0" fontId="0" fillId="0" borderId="66" xfId="0" applyBorder="1"/>
    <xf numFmtId="4" fontId="0" fillId="0" borderId="7" xfId="0" applyNumberFormat="1" applyBorder="1"/>
    <xf numFmtId="4" fontId="0" fillId="0" borderId="8" xfId="0" applyNumberFormat="1" applyBorder="1"/>
    <xf numFmtId="167" fontId="2" fillId="0" borderId="60" xfId="0" applyNumberFormat="1" applyFont="1" applyBorder="1" applyAlignment="1">
      <alignment horizontal="right" vertical="center"/>
    </xf>
    <xf numFmtId="4" fontId="0" fillId="0" borderId="67" xfId="0" applyNumberFormat="1" applyBorder="1"/>
    <xf numFmtId="4" fontId="0" fillId="0" borderId="60" xfId="0" applyNumberFormat="1" applyBorder="1"/>
    <xf numFmtId="4" fontId="0" fillId="0" borderId="68" xfId="0" applyNumberFormat="1" applyBorder="1"/>
    <xf numFmtId="4" fontId="0" fillId="0" borderId="32" xfId="0" applyNumberFormat="1" applyBorder="1"/>
    <xf numFmtId="4" fontId="0" fillId="0" borderId="35" xfId="0" applyNumberFormat="1" applyBorder="1"/>
    <xf numFmtId="4" fontId="0" fillId="0" borderId="19" xfId="0" applyNumberFormat="1" applyBorder="1"/>
    <xf numFmtId="4" fontId="0" fillId="0" borderId="18" xfId="0" applyNumberFormat="1" applyBorder="1"/>
    <xf numFmtId="4" fontId="0" fillId="0" borderId="69" xfId="0" applyNumberFormat="1" applyBorder="1"/>
    <xf numFmtId="4" fontId="0" fillId="0" borderId="70" xfId="0" applyNumberFormat="1" applyBorder="1"/>
    <xf numFmtId="4" fontId="0" fillId="0" borderId="71" xfId="0" applyNumberFormat="1" applyBorder="1"/>
    <xf numFmtId="0" fontId="4" fillId="47" borderId="72" xfId="0" applyFont="1" applyFill="1" applyBorder="1" applyAlignment="1">
      <alignment horizontal="center"/>
    </xf>
    <xf numFmtId="0" fontId="4" fillId="47" borderId="73" xfId="0" applyFont="1" applyFill="1" applyBorder="1" applyAlignment="1">
      <alignment horizontal="center"/>
    </xf>
    <xf numFmtId="0" fontId="4" fillId="47" borderId="58" xfId="0" applyFont="1" applyFill="1" applyBorder="1" applyAlignment="1">
      <alignment horizontal="center"/>
    </xf>
    <xf numFmtId="167" fontId="2" fillId="0" borderId="13" xfId="0" applyNumberFormat="1" applyFont="1" applyBorder="1" applyAlignment="1">
      <alignment horizontal="right" vertical="center"/>
    </xf>
    <xf numFmtId="167" fontId="2" fillId="0" borderId="13" xfId="0" applyNumberFormat="1" applyFont="1" applyBorder="1" applyAlignment="1">
      <alignment vertical="center"/>
    </xf>
    <xf numFmtId="167" fontId="2" fillId="0" borderId="56" xfId="0" applyNumberFormat="1" applyFont="1" applyBorder="1" applyAlignment="1">
      <alignment vertical="center"/>
    </xf>
    <xf numFmtId="2" fontId="0" fillId="0" borderId="22" xfId="0" applyNumberFormat="1" applyBorder="1" applyAlignment="1">
      <alignment horizontal="left"/>
    </xf>
  </cellXfs>
  <cellStyles count="8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  <cellStyle name="SAPBEXaggDataEmph" xfId="21"/>
    <cellStyle name="Normální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Emphasis 1" xfId="41"/>
    <cellStyle name="Emphasis 2" xfId="42"/>
    <cellStyle name="Emphasis 3" xfId="43"/>
    <cellStyle name="SAPBEXaggData" xfId="44"/>
    <cellStyle name="Normální 3" xfId="45"/>
    <cellStyle name="SAPBEXaggItem" xfId="46"/>
    <cellStyle name="SAPBEXaggItemX" xfId="47"/>
    <cellStyle name="SAPBEXexcBad7" xfId="48"/>
    <cellStyle name="SAPBEXexcBad8" xfId="49"/>
    <cellStyle name="SAPBEXexcBad9" xfId="50"/>
    <cellStyle name="SAPBEXexcCritical4" xfId="51"/>
    <cellStyle name="SAPBEXexcCritical5" xfId="52"/>
    <cellStyle name="SAPBEXexcCritical6" xfId="53"/>
    <cellStyle name="SAPBEXexcGood1" xfId="54"/>
    <cellStyle name="SAPBEXexcGood2" xfId="55"/>
    <cellStyle name="SAPBEXexcGood3" xfId="56"/>
    <cellStyle name="SAPBEXfilterDrill" xfId="57"/>
    <cellStyle name="SAPBEXFilterInfo1" xfId="58"/>
    <cellStyle name="SAPBEXFilterInfo2" xfId="59"/>
    <cellStyle name="SAPBEXFilterInfoHlavicka" xfId="60"/>
    <cellStyle name="SAPBEXfilterItem" xfId="61"/>
    <cellStyle name="SAPBEXfilterText" xfId="62"/>
    <cellStyle name="SAPBEXformats" xfId="63"/>
    <cellStyle name="SAPBEXheaderItem" xfId="64"/>
    <cellStyle name="SAPBEXheaderText" xfId="65"/>
    <cellStyle name="SAPBEXHLevel0" xfId="66"/>
    <cellStyle name="SAPBEXHLevel0X" xfId="67"/>
    <cellStyle name="SAPBEXHLevel1" xfId="68"/>
    <cellStyle name="SAPBEXHLevel1X" xfId="69"/>
    <cellStyle name="SAPBEXHLevel2" xfId="70"/>
    <cellStyle name="SAPBEXHLevel2X" xfId="71"/>
    <cellStyle name="SAPBEXHLevel3" xfId="72"/>
    <cellStyle name="SAPBEXHLevel3X" xfId="73"/>
    <cellStyle name="SAPBEXchaText" xfId="74"/>
    <cellStyle name="SAPBEXinputData" xfId="75"/>
    <cellStyle name="SAPBEXItemHeader" xfId="76"/>
    <cellStyle name="SAPBEXresData" xfId="77"/>
    <cellStyle name="SAPBEXresDataEmph" xfId="78"/>
    <cellStyle name="SAPBEXresItem" xfId="79"/>
    <cellStyle name="SAPBEXresItemX" xfId="80"/>
    <cellStyle name="SAPBEXstdData" xfId="81"/>
    <cellStyle name="SAPBEXstdDataEmph" xfId="82"/>
    <cellStyle name="SAPBEXstdItemX" xfId="83"/>
    <cellStyle name="SAPBEXtitle" xfId="84"/>
    <cellStyle name="SAPBEXunassignedItem" xfId="85"/>
    <cellStyle name="SAPBEXundefined" xfId="86"/>
    <cellStyle name="Sheet Title" xfId="87"/>
    <cellStyle name="Normální 4" xfId="88"/>
    <cellStyle name="SAPBEXFilterInfo2 2" xfId="89"/>
    <cellStyle name="SAPBEXHLevel0X 2" xfId="90"/>
    <cellStyle name="SAPBEXHLevel1X 2" xfId="91"/>
    <cellStyle name="SAPBEXHLevel2X 2" xfId="92"/>
    <cellStyle name="SAPBEXHLevel3X 2" xfId="93"/>
    <cellStyle name="SAPBEXinputData 2" xfId="94"/>
    <cellStyle name="Normální 5" xfId="95"/>
    <cellStyle name="Normální 6" xfId="96"/>
    <cellStyle name="Procenta" xfId="97"/>
    <cellStyle name="Normální 7" xfId="98"/>
    <cellStyle name="Normální 8" xfId="99"/>
    <cellStyle name="Procenta 2" xfId="100"/>
    <cellStyle name="Procenta 3" xfId="101"/>
    <cellStyle name="Normální 9" xfId="10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78"/>
  <sheetViews>
    <sheetView tabSelected="1" zoomScale="60" zoomScaleNormal="60" workbookViewId="0" topLeftCell="A1">
      <selection pane="topLeft" activeCell="G48" sqref="G48"/>
    </sheetView>
  </sheetViews>
  <sheetFormatPr defaultRowHeight="15"/>
  <cols>
    <col min="1" max="1" width="2" customWidth="1"/>
    <col min="2" max="2" width="62" customWidth="1"/>
    <col min="3" max="3" width="12.7142857142857" customWidth="1"/>
    <col min="4" max="4" width="13" customWidth="1"/>
    <col min="5" max="6" width="12.8571428571429" customWidth="1"/>
    <col min="7" max="8" width="13" customWidth="1"/>
    <col min="9" max="9" width="12.4285714285714" customWidth="1"/>
    <col min="10" max="10" width="13.2857142857143" customWidth="1"/>
    <col min="11" max="11" width="13.1428571428571" customWidth="1"/>
    <col min="12" max="13" width="12.5714285714286" customWidth="1"/>
    <col min="14" max="14" width="12" customWidth="1"/>
    <col min="15" max="15" width="11.4285714285714" customWidth="1"/>
    <col min="16" max="16" width="12.1428571428571" customWidth="1"/>
    <col min="17" max="18" width="12" customWidth="1"/>
    <col min="19" max="19" width="11.1428571428571" customWidth="1"/>
    <col min="21" max="21" width="9.71428571428571" bestFit="1" customWidth="1"/>
  </cols>
  <sheetData>
    <row r="1" ht="8.25" customHeight="1" thickBot="1">
      <c r="J1" s="4"/>
    </row>
    <row r="2" spans="2:19" ht="16.5" thickBot="1">
      <c r="B2" s="161" t="s">
        <v>30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3"/>
    </row>
    <row r="3" spans="2:19" ht="15.75" thickBot="1">
      <c r="B3" s="22" t="s">
        <v>17</v>
      </c>
      <c r="C3" s="46" t="s">
        <v>110</v>
      </c>
      <c r="D3" s="46" t="s">
        <v>111</v>
      </c>
      <c r="E3" s="46" t="s">
        <v>112</v>
      </c>
      <c r="F3" s="46" t="s">
        <v>113</v>
      </c>
      <c r="G3" s="46" t="s">
        <v>114</v>
      </c>
      <c r="H3" s="46" t="s">
        <v>115</v>
      </c>
      <c r="I3" s="46" t="s">
        <v>116</v>
      </c>
      <c r="J3" s="46" t="s">
        <v>117</v>
      </c>
      <c r="K3" s="46" t="s">
        <v>118</v>
      </c>
      <c r="L3" s="46" t="s">
        <v>119</v>
      </c>
      <c r="M3" s="46" t="s">
        <v>120</v>
      </c>
      <c r="N3" s="46" t="s">
        <v>59</v>
      </c>
      <c r="O3" s="47" t="s">
        <v>60</v>
      </c>
      <c r="P3" s="47" t="s">
        <v>61</v>
      </c>
      <c r="Q3" s="47" t="s">
        <v>62</v>
      </c>
      <c r="R3" s="47" t="s">
        <v>63</v>
      </c>
      <c r="S3" s="101" t="s">
        <v>64</v>
      </c>
    </row>
    <row r="4" spans="2:20" ht="15">
      <c r="B4" s="23" t="s">
        <v>0</v>
      </c>
      <c r="C4" s="28">
        <v>172080.39048912001</v>
      </c>
      <c r="D4" s="28">
        <v>179334.34377527001</v>
      </c>
      <c r="E4" s="28">
        <v>181697.84660307001</v>
      </c>
      <c r="F4" s="28">
        <v>201306.77070684999</v>
      </c>
      <c r="G4" s="28">
        <v>218949.33200493001</v>
      </c>
      <c r="H4" s="28">
        <v>240283.97144068999</v>
      </c>
      <c r="I4" s="28">
        <v>260089.69142831999</v>
      </c>
      <c r="J4" s="28">
        <v>240616.29972516</v>
      </c>
      <c r="K4" s="28">
        <v>268226.79051796999</v>
      </c>
      <c r="L4" s="28">
        <v>312339.20529830002</v>
      </c>
      <c r="M4" s="136">
        <v>361211.81949253997</v>
      </c>
      <c r="N4" s="43">
        <f>M4-L4</f>
        <v>48872.614194239955</v>
      </c>
      <c r="O4" s="29">
        <f>M4/L4-1</f>
        <v>0.15647287745246108</v>
      </c>
      <c r="P4" s="83">
        <f>M4-K4</f>
        <v>92985.028974569985</v>
      </c>
      <c r="Q4" s="79">
        <f>M4/K4-1</f>
        <v>0.34666570328417823</v>
      </c>
      <c r="R4" s="83">
        <f>M4-J4</f>
        <v>120595.51976737997</v>
      </c>
      <c r="S4" s="30">
        <f>M4/J4-1</f>
        <v>0.50119430772199647</v>
      </c>
      <c r="T4" s="1"/>
    </row>
    <row r="5" spans="2:19" ht="15">
      <c r="B5" s="24" t="s">
        <v>8</v>
      </c>
      <c r="C5" s="31">
        <v>26626.686078710001</v>
      </c>
      <c r="D5" s="31">
        <v>30598.623849660002</v>
      </c>
      <c r="E5" s="31">
        <v>27927.929464249999</v>
      </c>
      <c r="F5" s="31">
        <v>27821.399396159999</v>
      </c>
      <c r="G5" s="31">
        <v>27777.899326620001</v>
      </c>
      <c r="H5" s="31">
        <v>31482.39490992</v>
      </c>
      <c r="I5" s="31">
        <v>34428.560055260001</v>
      </c>
      <c r="J5" s="31">
        <v>35307.643897620001</v>
      </c>
      <c r="K5" s="31">
        <v>38055.124381119997</v>
      </c>
      <c r="L5" s="31">
        <v>47178.340518910001</v>
      </c>
      <c r="M5" s="137">
        <v>56525.04296341</v>
      </c>
      <c r="N5" s="44">
        <f t="shared" si="0" ref="N5:N18">M5-L5</f>
        <v>9346.7024444999988</v>
      </c>
      <c r="O5" s="32">
        <f t="shared" si="1" ref="O5:O18">M5/L5-1</f>
        <v>0.19811426899921702</v>
      </c>
      <c r="P5" s="84">
        <f t="shared" si="2" ref="P5:P18">M5-K5</f>
        <v>18469.918582290004</v>
      </c>
      <c r="Q5" s="80">
        <f t="shared" si="3" ref="Q5:Q18">M5/K5-1</f>
        <v>0.48534642528860972</v>
      </c>
      <c r="R5" s="84">
        <f t="shared" si="4" ref="R5:R18">M5-J5</f>
        <v>21217.399065789999</v>
      </c>
      <c r="S5" s="33">
        <f t="shared" si="5" ref="S5:S18">M5/J5-1</f>
        <v>0.60092933777493474</v>
      </c>
    </row>
    <row r="6" spans="2:19" ht="15">
      <c r="B6" s="24" t="s">
        <v>1</v>
      </c>
      <c r="C6" s="31">
        <v>5537.1951647300002</v>
      </c>
      <c r="D6" s="31">
        <v>5404.70024448</v>
      </c>
      <c r="E6" s="31">
        <v>4113.8704559799999</v>
      </c>
      <c r="F6" s="31">
        <v>6243.9196653299996</v>
      </c>
      <c r="G6" s="31">
        <v>5416.9571441899998</v>
      </c>
      <c r="H6" s="31">
        <v>5917.5453000999996</v>
      </c>
      <c r="I6" s="31">
        <v>5627.0450076699999</v>
      </c>
      <c r="J6" s="31">
        <v>5398.3960697499997</v>
      </c>
      <c r="K6" s="31">
        <v>7745.0821669300003</v>
      </c>
      <c r="L6" s="31">
        <v>8805.6429458000002</v>
      </c>
      <c r="M6" s="137">
        <v>5670.2330473299999</v>
      </c>
      <c r="N6" s="44">
        <f t="shared" si="0"/>
        <v>-3135.4098984700004</v>
      </c>
      <c r="O6" s="32">
        <f t="shared" si="1"/>
        <v>-0.35606825279754128</v>
      </c>
      <c r="P6" s="84">
        <f t="shared" si="2"/>
        <v>-2074.8491196000004</v>
      </c>
      <c r="Q6" s="80">
        <f t="shared" si="3"/>
        <v>-0.26789246064544081</v>
      </c>
      <c r="R6" s="84">
        <f t="shared" si="4"/>
        <v>271.83697758000017</v>
      </c>
      <c r="S6" s="33">
        <f t="shared" si="5"/>
        <v>0.05035513772382183</v>
      </c>
    </row>
    <row r="7" spans="2:19" ht="15">
      <c r="B7" s="25" t="s">
        <v>2</v>
      </c>
      <c r="C7" s="34">
        <v>110870.62425977</v>
      </c>
      <c r="D7" s="34">
        <v>117629.56518751</v>
      </c>
      <c r="E7" s="34">
        <v>149665.51297757</v>
      </c>
      <c r="F7" s="34">
        <v>125268.59897573</v>
      </c>
      <c r="G7" s="34">
        <v>129388.63646386001</v>
      </c>
      <c r="H7" s="34">
        <v>155318.60193132001</v>
      </c>
      <c r="I7" s="34">
        <v>183128.18557473001</v>
      </c>
      <c r="J7" s="34">
        <v>224396.45192190999</v>
      </c>
      <c r="K7" s="34">
        <v>233558.68560989</v>
      </c>
      <c r="L7" s="34">
        <v>232876.83815467</v>
      </c>
      <c r="M7" s="138">
        <v>264646.06949241</v>
      </c>
      <c r="N7" s="44">
        <f t="shared" si="0"/>
        <v>31769.231337739999</v>
      </c>
      <c r="O7" s="32">
        <f t="shared" si="1"/>
        <v>0.13642074321122388</v>
      </c>
      <c r="P7" s="84">
        <f t="shared" si="2"/>
        <v>31087.383882519993</v>
      </c>
      <c r="Q7" s="80">
        <f t="shared" si="3"/>
        <v>0.13310309484462857</v>
      </c>
      <c r="R7" s="84">
        <f t="shared" si="4"/>
        <v>40249.617570500006</v>
      </c>
      <c r="S7" s="33">
        <f t="shared" si="5"/>
        <v>0.17936833325915003</v>
      </c>
    </row>
    <row r="8" spans="2:19" ht="15">
      <c r="B8" s="25" t="s">
        <v>33</v>
      </c>
      <c r="C8" s="31">
        <v>94308.843460699994</v>
      </c>
      <c r="D8" s="31">
        <v>98344.150168499997</v>
      </c>
      <c r="E8" s="31">
        <v>119916.08398785</v>
      </c>
      <c r="F8" s="31">
        <v>108256.79404961001</v>
      </c>
      <c r="G8" s="31">
        <v>120323.09043287</v>
      </c>
      <c r="H8" s="31">
        <v>139703.70279662</v>
      </c>
      <c r="I8" s="31">
        <v>159942.54253147999</v>
      </c>
      <c r="J8" s="31">
        <v>197761.44555020999</v>
      </c>
      <c r="K8" s="31">
        <v>208298.33775812999</v>
      </c>
      <c r="L8" s="31">
        <v>208570.97029006999</v>
      </c>
      <c r="M8" s="137">
        <v>233493.78369422999</v>
      </c>
      <c r="N8" s="44">
        <f t="shared" si="0"/>
        <v>24922.813404159999</v>
      </c>
      <c r="O8" s="32">
        <f t="shared" si="1"/>
        <v>0.11949320353402304</v>
      </c>
      <c r="P8" s="84">
        <f t="shared" si="2"/>
        <v>25195.445936100004</v>
      </c>
      <c r="Q8" s="80">
        <f t="shared" si="3"/>
        <v>0.12095845894534318</v>
      </c>
      <c r="R8" s="84">
        <f t="shared" si="4"/>
        <v>35732.338144020003</v>
      </c>
      <c r="S8" s="33">
        <f t="shared" si="5"/>
        <v>0.18068404609708355</v>
      </c>
    </row>
    <row r="9" spans="2:19" ht="15">
      <c r="B9" s="25" t="s">
        <v>34</v>
      </c>
      <c r="C9" s="31">
        <v>16561.780799069998</v>
      </c>
      <c r="D9" s="31">
        <v>19285.415019010001</v>
      </c>
      <c r="E9" s="31">
        <v>29749.42898972</v>
      </c>
      <c r="F9" s="31">
        <v>17011.804926119999</v>
      </c>
      <c r="G9" s="31">
        <v>9065.5460309900009</v>
      </c>
      <c r="H9" s="31">
        <v>15614.899134699999</v>
      </c>
      <c r="I9" s="31">
        <v>23185.643043249998</v>
      </c>
      <c r="J9" s="31">
        <v>26635.006371700001</v>
      </c>
      <c r="K9" s="31">
        <v>25260.347851760002</v>
      </c>
      <c r="L9" s="31">
        <v>24305.867864600001</v>
      </c>
      <c r="M9" s="137">
        <v>31152.285798180001</v>
      </c>
      <c r="N9" s="44">
        <f t="shared" si="0"/>
        <v>6846.41793358</v>
      </c>
      <c r="O9" s="32">
        <f t="shared" si="1"/>
        <v>0.28167757562573548</v>
      </c>
      <c r="P9" s="84">
        <f t="shared" si="2"/>
        <v>5891.9379464199992</v>
      </c>
      <c r="Q9" s="80">
        <f t="shared" si="3"/>
        <v>0.23324848814421539</v>
      </c>
      <c r="R9" s="84">
        <f t="shared" si="4"/>
        <v>4517.2794264799995</v>
      </c>
      <c r="S9" s="33">
        <f t="shared" si="5"/>
        <v>0.16959933718205011</v>
      </c>
    </row>
    <row r="10" spans="2:20" ht="15">
      <c r="B10" s="26" t="s">
        <v>5</v>
      </c>
      <c r="C10" s="35">
        <v>314039.82101567998</v>
      </c>
      <c r="D10" s="35">
        <v>332861.35736048</v>
      </c>
      <c r="E10" s="35">
        <v>363140.22178884997</v>
      </c>
      <c r="F10" s="35">
        <v>360628.88480786001</v>
      </c>
      <c r="G10" s="35">
        <v>381557.96655225998</v>
      </c>
      <c r="H10" s="35">
        <v>433000.11334640998</v>
      </c>
      <c r="I10" s="35">
        <v>483268.79253261001</v>
      </c>
      <c r="J10" s="35">
        <v>505519.75466004002</v>
      </c>
      <c r="K10" s="35">
        <v>547615.95404403005</v>
      </c>
      <c r="L10" s="35">
        <v>601134.12179381005</v>
      </c>
      <c r="M10" s="139">
        <v>687925.15154857002</v>
      </c>
      <c r="N10" s="44">
        <f t="shared" si="0"/>
        <v>86791.029754759977</v>
      </c>
      <c r="O10" s="32">
        <f t="shared" si="1"/>
        <v>0.14437881099773842</v>
      </c>
      <c r="P10" s="84">
        <f t="shared" si="2"/>
        <v>140309.19750453997</v>
      </c>
      <c r="Q10" s="80">
        <f t="shared" si="3"/>
        <v>0.25621824285502592</v>
      </c>
      <c r="R10" s="84">
        <f t="shared" si="4"/>
        <v>182405.39688853</v>
      </c>
      <c r="S10" s="33">
        <f t="shared" si="5"/>
        <v>0.36082743593511379</v>
      </c>
      <c r="T10" s="1"/>
    </row>
    <row r="11" spans="2:19" ht="15">
      <c r="B11" s="25" t="s">
        <v>3</v>
      </c>
      <c r="C11" s="36">
        <v>237617.93302724001</v>
      </c>
      <c r="D11" s="36">
        <v>245336.48273475</v>
      </c>
      <c r="E11" s="36">
        <v>253857.01675730001</v>
      </c>
      <c r="F11" s="36">
        <v>265528.18407019001</v>
      </c>
      <c r="G11" s="36">
        <v>288153.51548603998</v>
      </c>
      <c r="H11" s="36">
        <v>327759.17538453999</v>
      </c>
      <c r="I11" s="36">
        <v>357440.67920245999</v>
      </c>
      <c r="J11" s="36">
        <v>393244.55594478</v>
      </c>
      <c r="K11" s="36">
        <v>416245.90017540997</v>
      </c>
      <c r="L11" s="36">
        <v>453816.66111177998</v>
      </c>
      <c r="M11" s="140">
        <v>502701.94137282</v>
      </c>
      <c r="N11" s="44">
        <f t="shared" si="0"/>
        <v>48885.280261040025</v>
      </c>
      <c r="O11" s="32">
        <f t="shared" si="1"/>
        <v>0.10772032948565324</v>
      </c>
      <c r="P11" s="84">
        <f t="shared" si="2"/>
        <v>86456.041197410028</v>
      </c>
      <c r="Q11" s="80">
        <f t="shared" si="3"/>
        <v>0.20770424684297573</v>
      </c>
      <c r="R11" s="84">
        <f t="shared" si="4"/>
        <v>109457.38542804</v>
      </c>
      <c r="S11" s="33">
        <f t="shared" si="5"/>
        <v>0.27834431214201016</v>
      </c>
    </row>
    <row r="12" spans="2:19" ht="15">
      <c r="B12" s="25" t="s">
        <v>4</v>
      </c>
      <c r="C12" s="31">
        <v>54108.766118630003</v>
      </c>
      <c r="D12" s="31">
        <v>73461.796167170003</v>
      </c>
      <c r="E12" s="31">
        <v>75640.868843830001</v>
      </c>
      <c r="F12" s="31">
        <v>43032.530132330001</v>
      </c>
      <c r="G12" s="31">
        <v>56050.090034460001</v>
      </c>
      <c r="H12" s="31">
        <v>87327.326211000007</v>
      </c>
      <c r="I12" s="31">
        <v>89240.829641820004</v>
      </c>
      <c r="J12" s="31">
        <v>97059.051562339999</v>
      </c>
      <c r="K12" s="31">
        <v>91646.484602430006</v>
      </c>
      <c r="L12" s="31">
        <v>110754.92989366</v>
      </c>
      <c r="M12" s="137">
        <v>121773.59477649</v>
      </c>
      <c r="N12" s="44">
        <f t="shared" si="0"/>
        <v>11018.664882830009</v>
      </c>
      <c r="O12" s="32">
        <f t="shared" si="1"/>
        <v>0.099486902239109831</v>
      </c>
      <c r="P12" s="84">
        <f t="shared" si="2"/>
        <v>30127.110174059999</v>
      </c>
      <c r="Q12" s="80">
        <f t="shared" si="3"/>
        <v>0.32873175992242243</v>
      </c>
      <c r="R12" s="84">
        <f t="shared" si="4"/>
        <v>24714.543214150006</v>
      </c>
      <c r="S12" s="33">
        <f t="shared" si="5"/>
        <v>0.25463408941592758</v>
      </c>
    </row>
    <row r="13" spans="2:19" ht="15">
      <c r="B13" s="26" t="s">
        <v>6</v>
      </c>
      <c r="C13" s="35">
        <v>291726.69914586999</v>
      </c>
      <c r="D13" s="35">
        <v>318798.27890192001</v>
      </c>
      <c r="E13" s="35">
        <v>329497.88560113002</v>
      </c>
      <c r="F13" s="35">
        <v>308560.71420251997</v>
      </c>
      <c r="G13" s="35">
        <v>344203.60552049999</v>
      </c>
      <c r="H13" s="35">
        <v>415086.50159553997</v>
      </c>
      <c r="I13" s="35">
        <v>446681.50884427998</v>
      </c>
      <c r="J13" s="35">
        <v>490303.60750712</v>
      </c>
      <c r="K13" s="35">
        <v>507892.38477783999</v>
      </c>
      <c r="L13" s="35">
        <v>564571.59100543999</v>
      </c>
      <c r="M13" s="139">
        <v>624475.53614930995</v>
      </c>
      <c r="N13" s="44">
        <f t="shared" si="0"/>
        <v>59903.945143869962</v>
      </c>
      <c r="O13" s="32">
        <f t="shared" si="1"/>
        <v>0.10610513546596922</v>
      </c>
      <c r="P13" s="84">
        <f t="shared" si="2"/>
        <v>116583.15137146995</v>
      </c>
      <c r="Q13" s="80">
        <f t="shared" si="3"/>
        <v>0.22954301908359032</v>
      </c>
      <c r="R13" s="84">
        <f t="shared" si="4"/>
        <v>134171.92864218995</v>
      </c>
      <c r="S13" s="33">
        <f t="shared" si="5"/>
        <v>0.27365070659864887</v>
      </c>
    </row>
    <row r="14" spans="2:21" ht="15">
      <c r="B14" s="26" t="s">
        <v>7</v>
      </c>
      <c r="C14" s="35">
        <v>22313.121869809998</v>
      </c>
      <c r="D14" s="35">
        <v>14063.078458559999</v>
      </c>
      <c r="E14" s="35">
        <v>33642.33618772</v>
      </c>
      <c r="F14" s="35">
        <v>52068.170605339998</v>
      </c>
      <c r="G14" s="35">
        <v>37354.361031760003</v>
      </c>
      <c r="H14" s="35">
        <v>17913.611750870001</v>
      </c>
      <c r="I14" s="35">
        <v>36587.283688329997</v>
      </c>
      <c r="J14" s="35">
        <v>15216.147152920001</v>
      </c>
      <c r="K14" s="35">
        <v>39723.569266190003</v>
      </c>
      <c r="L14" s="35">
        <v>36562.530788370001</v>
      </c>
      <c r="M14" s="139">
        <v>63449.615399260001</v>
      </c>
      <c r="N14" s="44">
        <f t="shared" si="0"/>
        <v>26887.08461089</v>
      </c>
      <c r="O14" s="32">
        <f t="shared" si="1"/>
        <v>0.73537263507597195</v>
      </c>
      <c r="P14" s="84">
        <f t="shared" si="2"/>
        <v>23726.046133069998</v>
      </c>
      <c r="Q14" s="80">
        <f t="shared" si="3"/>
        <v>0.59727880881197626</v>
      </c>
      <c r="R14" s="84">
        <f t="shared" si="4"/>
        <v>48233.468246340002</v>
      </c>
      <c r="S14" s="33">
        <f t="shared" si="5"/>
        <v>3.1698870786146367</v>
      </c>
      <c r="T14" s="1"/>
      <c r="U14" s="1"/>
    </row>
    <row r="15" spans="2:21" ht="17.25">
      <c r="B15" s="26" t="s">
        <v>39</v>
      </c>
      <c r="C15" s="35">
        <v>55397.987001289992</v>
      </c>
      <c r="D15" s="35">
        <v>62940.635058679996</v>
      </c>
      <c r="E15" s="35">
        <v>75684.843297870015</v>
      </c>
      <c r="F15" s="35">
        <v>71856.780082429992</v>
      </c>
      <c r="G15" s="35">
        <v>78896.806278380041</v>
      </c>
      <c r="H15" s="35">
        <v>83710.893762690015</v>
      </c>
      <c r="I15" s="35">
        <v>97020.114812599961</v>
      </c>
      <c r="J15" s="35">
        <v>80440.833228209987</v>
      </c>
      <c r="K15" s="35">
        <v>98334.352481809969</v>
      </c>
      <c r="L15" s="35">
        <v>114271.85499550006</v>
      </c>
      <c r="M15" s="139">
        <v>148528.70477736002</v>
      </c>
      <c r="N15" s="44">
        <f t="shared" si="0"/>
        <v>34256.849781859957</v>
      </c>
      <c r="O15" s="32">
        <f t="shared" si="1"/>
        <v>0.29978379000856314</v>
      </c>
      <c r="P15" s="84">
        <f t="shared" si="2"/>
        <v>50194.352295550052</v>
      </c>
      <c r="Q15" s="80">
        <f t="shared" si="3"/>
        <v>0.51044574992076219</v>
      </c>
      <c r="R15" s="84">
        <f t="shared" si="4"/>
        <v>68087.871549150033</v>
      </c>
      <c r="S15" s="33">
        <f t="shared" si="5"/>
        <v>0.84643419040657242</v>
      </c>
      <c r="U15" s="1"/>
    </row>
    <row r="16" spans="2:19" ht="15">
      <c r="B16" s="26" t="s">
        <v>27</v>
      </c>
      <c r="C16" s="164">
        <v>16385.1974988</v>
      </c>
      <c r="D16" s="164">
        <v>17026.227072689999</v>
      </c>
      <c r="E16" s="164">
        <v>13540.412170060001</v>
      </c>
      <c r="F16" s="164">
        <v>14447.98551232</v>
      </c>
      <c r="G16" s="164">
        <v>10901.322913309999</v>
      </c>
      <c r="H16" s="164">
        <v>11559.277852810001</v>
      </c>
      <c r="I16" s="164">
        <v>12737.08588484</v>
      </c>
      <c r="J16" s="164">
        <v>13139.95706922</v>
      </c>
      <c r="K16" s="164">
        <v>18091.289417299999</v>
      </c>
      <c r="L16" s="164">
        <v>13183.556917350001</v>
      </c>
      <c r="M16" s="150">
        <v>19027.300353530001</v>
      </c>
      <c r="N16" s="44">
        <f t="shared" si="0"/>
        <v>5843.7434361800006</v>
      </c>
      <c r="O16" s="32">
        <f t="shared" si="1"/>
        <v>0.44325999977209785</v>
      </c>
      <c r="P16" s="84">
        <f t="shared" si="2"/>
        <v>936.0109362300027</v>
      </c>
      <c r="Q16" s="80">
        <f t="shared" si="3"/>
        <v>0.051738210286710329</v>
      </c>
      <c r="R16" s="84">
        <f t="shared" si="4"/>
        <v>5887.3432843100018</v>
      </c>
      <c r="S16" s="33">
        <f t="shared" si="5"/>
        <v>0.4480488979755457</v>
      </c>
    </row>
    <row r="17" spans="2:19" ht="17.25">
      <c r="B17" s="26" t="s">
        <v>41</v>
      </c>
      <c r="C17" s="86">
        <v>39012.789502489992</v>
      </c>
      <c r="D17" s="86">
        <v>45914.407985989994</v>
      </c>
      <c r="E17" s="86">
        <v>62144.431127810014</v>
      </c>
      <c r="F17" s="86">
        <v>57408.794570109996</v>
      </c>
      <c r="G17" s="86">
        <v>67995.483365070046</v>
      </c>
      <c r="H17" s="86">
        <v>72151.615909880013</v>
      </c>
      <c r="I17" s="86">
        <v>84283.028927759966</v>
      </c>
      <c r="J17" s="86">
        <v>67300.876158989995</v>
      </c>
      <c r="K17" s="86">
        <v>80243.063064509974</v>
      </c>
      <c r="L17" s="142">
        <v>101088.29807815007</v>
      </c>
      <c r="M17" s="86">
        <v>129501.40442383001</v>
      </c>
      <c r="N17" s="87">
        <f t="shared" si="0"/>
        <v>28413.106345679946</v>
      </c>
      <c r="O17" s="88">
        <f t="shared" si="1"/>
        <v>0.2810721605354769</v>
      </c>
      <c r="P17" s="84">
        <f t="shared" si="2"/>
        <v>49258.341359320038</v>
      </c>
      <c r="Q17" s="80">
        <f t="shared" si="3"/>
        <v>0.61386417066008159</v>
      </c>
      <c r="R17" s="84">
        <f t="shared" si="4"/>
        <v>62200.528264840017</v>
      </c>
      <c r="S17" s="33">
        <f t="shared" si="5"/>
        <v>0.92421572815633124</v>
      </c>
    </row>
    <row r="18" spans="2:19" ht="18" thickBot="1">
      <c r="B18" s="27" t="s">
        <v>42</v>
      </c>
      <c r="C18" s="37">
        <v>204244.27173255998</v>
      </c>
      <c r="D18" s="37">
        <v>215337.66786941001</v>
      </c>
      <c r="E18" s="37">
        <v>213739.64652330001</v>
      </c>
      <c r="F18" s="37">
        <v>235372.08976834</v>
      </c>
      <c r="G18" s="37">
        <v>252144.18847574003</v>
      </c>
      <c r="H18" s="37">
        <v>277683.91165070998</v>
      </c>
      <c r="I18" s="37">
        <v>300145.29649124999</v>
      </c>
      <c r="J18" s="37">
        <v>281322.33969253005</v>
      </c>
      <c r="K18" s="37">
        <v>314026.99706601998</v>
      </c>
      <c r="L18" s="37">
        <v>368323.18876300997</v>
      </c>
      <c r="M18" s="141">
        <v>423407.09550328</v>
      </c>
      <c r="N18" s="45">
        <f t="shared" si="0"/>
        <v>55083.906740270031</v>
      </c>
      <c r="O18" s="38">
        <f t="shared" si="1"/>
        <v>0.1495531870400717</v>
      </c>
      <c r="P18" s="85">
        <f t="shared" si="2"/>
        <v>109380.09843726002</v>
      </c>
      <c r="Q18" s="81">
        <f t="shared" si="3"/>
        <v>0.34831431519967149</v>
      </c>
      <c r="R18" s="85">
        <f t="shared" si="4"/>
        <v>142084.75581074995</v>
      </c>
      <c r="S18" s="39">
        <f t="shared" si="5"/>
        <v>0.5050603374266005</v>
      </c>
    </row>
    <row r="19" spans="2:19" ht="15"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O19" s="4"/>
      <c r="P19" s="4"/>
      <c r="Q19" s="4"/>
      <c r="R19" s="4"/>
      <c r="S19" s="4"/>
    </row>
    <row r="20" spans="2:19" ht="15">
      <c r="B20" s="18" t="s">
        <v>40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ht="15">
      <c r="B21" s="42" t="s">
        <v>46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O21" s="4"/>
      <c r="P21" s="4"/>
      <c r="Q21" s="4"/>
      <c r="R21" s="4"/>
      <c r="S21" s="4"/>
    </row>
    <row r="22" spans="2:19" ht="15">
      <c r="B22" s="19" t="s">
        <v>44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O22" s="4"/>
      <c r="P22" s="4"/>
      <c r="Q22" s="4"/>
      <c r="R22" s="4"/>
      <c r="S22" s="4"/>
    </row>
    <row r="23" spans="2:19" ht="15.75" thickBot="1">
      <c r="B23" s="2"/>
      <c r="I23" s="1"/>
      <c r="J23" s="1"/>
      <c r="K23" s="1"/>
      <c r="L23" s="1"/>
      <c r="M23" s="1"/>
      <c r="N23" s="1"/>
      <c r="O23" s="4"/>
      <c r="P23" s="4"/>
      <c r="Q23" s="4"/>
      <c r="R23" s="4"/>
      <c r="S23" s="4"/>
    </row>
    <row r="24" spans="2:19" ht="16.5" thickBot="1">
      <c r="B24" s="161" t="s">
        <v>31</v>
      </c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3"/>
    </row>
    <row r="25" spans="2:19" ht="15.75" thickBot="1">
      <c r="B25" s="40" t="s">
        <v>17</v>
      </c>
      <c r="C25" s="46" t="s">
        <v>110</v>
      </c>
      <c r="D25" s="46" t="s">
        <v>111</v>
      </c>
      <c r="E25" s="46" t="s">
        <v>112</v>
      </c>
      <c r="F25" s="46" t="s">
        <v>113</v>
      </c>
      <c r="G25" s="46" t="s">
        <v>114</v>
      </c>
      <c r="H25" s="46" t="s">
        <v>115</v>
      </c>
      <c r="I25" s="46" t="s">
        <v>116</v>
      </c>
      <c r="J25" s="46" t="s">
        <v>117</v>
      </c>
      <c r="K25" s="46" t="s">
        <v>118</v>
      </c>
      <c r="L25" s="46" t="s">
        <v>119</v>
      </c>
      <c r="M25" s="46" t="s">
        <v>120</v>
      </c>
      <c r="N25" s="46" t="s">
        <v>59</v>
      </c>
      <c r="O25" s="47" t="s">
        <v>60</v>
      </c>
      <c r="P25" s="47" t="s">
        <v>61</v>
      </c>
      <c r="Q25" s="47" t="s">
        <v>62</v>
      </c>
      <c r="R25" s="47" t="s">
        <v>63</v>
      </c>
      <c r="S25" s="101" t="s">
        <v>64</v>
      </c>
    </row>
    <row r="26" spans="2:19" ht="15">
      <c r="B26" s="23" t="s">
        <v>0</v>
      </c>
      <c r="C26" s="28">
        <v>133324.40641289999</v>
      </c>
      <c r="D26" s="28">
        <v>139160.25404425999</v>
      </c>
      <c r="E26" s="28">
        <v>140801.67716024999</v>
      </c>
      <c r="F26" s="28">
        <v>153918.40910438</v>
      </c>
      <c r="G26" s="28">
        <v>167009.39478594999</v>
      </c>
      <c r="H26" s="28">
        <v>184257.69951288</v>
      </c>
      <c r="I26" s="28">
        <v>199405.32250662</v>
      </c>
      <c r="J26" s="28">
        <v>184248.29140506001</v>
      </c>
      <c r="K26" s="28">
        <v>204398.11470010001</v>
      </c>
      <c r="L26" s="28">
        <v>238569.77983300999</v>
      </c>
      <c r="M26" s="136">
        <v>275282.84047833999</v>
      </c>
      <c r="N26" s="43">
        <f>M26-L26</f>
        <v>36713.060645329999</v>
      </c>
      <c r="O26" s="29">
        <f>M26/L26-1</f>
        <v>0.15388814405172258</v>
      </c>
      <c r="P26" s="83">
        <f>M26-K26</f>
        <v>70884.725778239983</v>
      </c>
      <c r="Q26" s="79">
        <f>M26/K26-1</f>
        <v>0.34679735614119789</v>
      </c>
      <c r="R26" s="83">
        <f>M26-J26</f>
        <v>91034.549073279981</v>
      </c>
      <c r="S26" s="82">
        <f>M26/J26-1</f>
        <v>0.4940862592486428</v>
      </c>
    </row>
    <row r="27" spans="2:19" ht="15">
      <c r="B27" s="24" t="s">
        <v>35</v>
      </c>
      <c r="C27" s="31">
        <v>29127.130950070001</v>
      </c>
      <c r="D27" s="31">
        <v>30897.811114380002</v>
      </c>
      <c r="E27" s="31">
        <v>31017.119442269999</v>
      </c>
      <c r="F27" s="31">
        <v>35694.886583829997</v>
      </c>
      <c r="G27" s="31">
        <v>38387.449609750001</v>
      </c>
      <c r="H27" s="31">
        <v>43865.043039949996</v>
      </c>
      <c r="I27" s="31">
        <v>49724.482783990003</v>
      </c>
      <c r="J27" s="31">
        <v>45948.886160410002</v>
      </c>
      <c r="K27" s="31">
        <v>37723.357281049997</v>
      </c>
      <c r="L27" s="31">
        <v>41951.934448489999</v>
      </c>
      <c r="M27" s="137">
        <v>51283.290693670002</v>
      </c>
      <c r="N27" s="44">
        <f t="shared" si="6" ref="N27:N45">M27-L27</f>
        <v>9331.3562451800026</v>
      </c>
      <c r="O27" s="32">
        <f t="shared" si="7" ref="O27:O45">M27/L27-1</f>
        <v>0.22242970122479955</v>
      </c>
      <c r="P27" s="84">
        <f t="shared" si="8" ref="P27:P45">M27-K27</f>
        <v>13559.933412620005</v>
      </c>
      <c r="Q27" s="80">
        <f t="shared" si="9" ref="Q27:Q45">M27/K27-1</f>
        <v>0.35945722729805185</v>
      </c>
      <c r="R27" s="84">
        <f t="shared" si="10" ref="R27:R45">M27-J27</f>
        <v>5334.4045332599999</v>
      </c>
      <c r="S27" s="82">
        <f t="shared" si="11" ref="S27:S45">M27/J27-1</f>
        <v>0.116094316511554</v>
      </c>
    </row>
    <row r="28" spans="2:19" ht="15">
      <c r="B28" s="24" t="s">
        <v>36</v>
      </c>
      <c r="C28" s="31">
        <v>32890.411097490003</v>
      </c>
      <c r="D28" s="31">
        <v>33470.418326179999</v>
      </c>
      <c r="E28" s="31">
        <v>34782.357940139998</v>
      </c>
      <c r="F28" s="31">
        <v>38468.182703960003</v>
      </c>
      <c r="G28" s="31">
        <v>39313.113079549999</v>
      </c>
      <c r="H28" s="31">
        <v>40350.019673800001</v>
      </c>
      <c r="I28" s="31">
        <v>45262.170787329997</v>
      </c>
      <c r="J28" s="31">
        <v>35531.413601820001</v>
      </c>
      <c r="K28" s="31">
        <v>50564.248614819997</v>
      </c>
      <c r="L28" s="31">
        <v>57661.450433830003</v>
      </c>
      <c r="M28" s="137">
        <v>76274.808557609998</v>
      </c>
      <c r="N28" s="44">
        <f t="shared" si="6"/>
        <v>18613.358123779995</v>
      </c>
      <c r="O28" s="32">
        <f t="shared" si="7"/>
        <v>0.32280419558887008</v>
      </c>
      <c r="P28" s="84">
        <f t="shared" si="8"/>
        <v>25710.559942790002</v>
      </c>
      <c r="Q28" s="80">
        <f t="shared" si="9"/>
        <v>0.50847309407569119</v>
      </c>
      <c r="R28" s="84">
        <f t="shared" si="10"/>
        <v>40743.394955789998</v>
      </c>
      <c r="S28" s="82">
        <f t="shared" si="11"/>
        <v>1.1466865746569406</v>
      </c>
    </row>
    <row r="29" spans="2:19" ht="15">
      <c r="B29" s="41" t="s">
        <v>37</v>
      </c>
      <c r="C29" s="31">
        <v>51174.715608389997</v>
      </c>
      <c r="D29" s="31">
        <v>54235.982306849997</v>
      </c>
      <c r="E29" s="31">
        <v>54183.861480029998</v>
      </c>
      <c r="F29" s="31">
        <v>57980.20909076</v>
      </c>
      <c r="G29" s="31">
        <v>66379.49473577</v>
      </c>
      <c r="H29" s="31">
        <v>77837.300873069995</v>
      </c>
      <c r="I29" s="31">
        <v>81848.481933960007</v>
      </c>
      <c r="J29" s="31">
        <v>80960.689687170001</v>
      </c>
      <c r="K29" s="31">
        <v>93896.722696149998</v>
      </c>
      <c r="L29" s="31">
        <v>111341.29452927</v>
      </c>
      <c r="M29" s="137">
        <v>118243.98659828</v>
      </c>
      <c r="N29" s="44">
        <f t="shared" si="6"/>
        <v>6902.6920690099942</v>
      </c>
      <c r="O29" s="32">
        <f t="shared" si="7"/>
        <v>0.061995794985079566</v>
      </c>
      <c r="P29" s="84">
        <f t="shared" si="8"/>
        <v>24347.263902129998</v>
      </c>
      <c r="Q29" s="80">
        <f t="shared" si="9"/>
        <v>0.25929833547990588</v>
      </c>
      <c r="R29" s="84">
        <f t="shared" si="10"/>
        <v>37283.296911109996</v>
      </c>
      <c r="S29" s="82">
        <f t="shared" si="11"/>
        <v>0.46051110798551353</v>
      </c>
    </row>
    <row r="30" spans="2:19" ht="15">
      <c r="B30" s="41" t="s">
        <v>38</v>
      </c>
      <c r="C30" s="31">
        <v>20131.791368850001</v>
      </c>
      <c r="D30" s="31">
        <v>20555.687393699998</v>
      </c>
      <c r="E30" s="31">
        <v>20818.039814620002</v>
      </c>
      <c r="F30" s="31">
        <v>21774.91309776</v>
      </c>
      <c r="G30" s="31">
        <v>22928.974791840003</v>
      </c>
      <c r="H30" s="31">
        <v>22204.178935749998</v>
      </c>
      <c r="I30" s="31">
        <v>22569.070402900001</v>
      </c>
      <c r="J30" s="31">
        <v>21806.63332624</v>
      </c>
      <c r="K30" s="31">
        <v>22213.204688320002</v>
      </c>
      <c r="L30" s="31">
        <v>27614.42274853</v>
      </c>
      <c r="M30" s="137">
        <v>29480.542015389998</v>
      </c>
      <c r="N30" s="44">
        <f t="shared" si="6"/>
        <v>1866.1192668599979</v>
      </c>
      <c r="O30" s="32">
        <f t="shared" si="7"/>
        <v>0.067577703284032564</v>
      </c>
      <c r="P30" s="84">
        <f t="shared" si="8"/>
        <v>7267.3373270699958</v>
      </c>
      <c r="Q30" s="80">
        <f t="shared" si="9"/>
        <v>0.32716293884831749</v>
      </c>
      <c r="R30" s="84">
        <f t="shared" si="10"/>
        <v>7673.9086891499974</v>
      </c>
      <c r="S30" s="82">
        <f t="shared" si="11"/>
        <v>0.35190708140701177</v>
      </c>
    </row>
    <row r="31" spans="2:19" ht="15">
      <c r="B31" s="24" t="s">
        <v>8</v>
      </c>
      <c r="C31" s="36">
        <v>23267.755829320002</v>
      </c>
      <c r="D31" s="31">
        <v>27039.32763896</v>
      </c>
      <c r="E31" s="31">
        <v>23805.29710874</v>
      </c>
      <c r="F31" s="31">
        <v>23730.626440060001</v>
      </c>
      <c r="G31" s="31">
        <v>24107.132696330002</v>
      </c>
      <c r="H31" s="31">
        <v>26508.113504299999</v>
      </c>
      <c r="I31" s="31">
        <v>27948.246281619999</v>
      </c>
      <c r="J31" s="31">
        <v>29375.1022863</v>
      </c>
      <c r="K31" s="31">
        <v>31198.446344150001</v>
      </c>
      <c r="L31" s="31">
        <v>38213.883624970003</v>
      </c>
      <c r="M31" s="137">
        <v>45324.141091489997</v>
      </c>
      <c r="N31" s="44">
        <f t="shared" si="6"/>
        <v>7110.2574665199936</v>
      </c>
      <c r="O31" s="32">
        <f t="shared" si="7"/>
        <v>0.18606476997469978</v>
      </c>
      <c r="P31" s="84">
        <f t="shared" si="8"/>
        <v>14125.694747339996</v>
      </c>
      <c r="Q31" s="80">
        <f t="shared" si="9"/>
        <v>0.45276917291071106</v>
      </c>
      <c r="R31" s="84">
        <f t="shared" si="10"/>
        <v>15949.038805189997</v>
      </c>
      <c r="S31" s="82">
        <f t="shared" si="11"/>
        <v>0.54294411130028064</v>
      </c>
    </row>
    <row r="32" spans="2:19" ht="15">
      <c r="B32" s="24" t="s">
        <v>1</v>
      </c>
      <c r="C32" s="31">
        <v>5231.5548802499998</v>
      </c>
      <c r="D32" s="31">
        <v>4975.5738899300004</v>
      </c>
      <c r="E32" s="31">
        <v>3786.3765169899998</v>
      </c>
      <c r="F32" s="31">
        <v>5608.16516443</v>
      </c>
      <c r="G32" s="31">
        <v>5124.8792857500002</v>
      </c>
      <c r="H32" s="31">
        <v>5603.4436804300003</v>
      </c>
      <c r="I32" s="31">
        <v>5255.8095690999999</v>
      </c>
      <c r="J32" s="31">
        <v>5199.46415892</v>
      </c>
      <c r="K32" s="31">
        <v>7320.1236192400002</v>
      </c>
      <c r="L32" s="31">
        <v>8365.4106153800003</v>
      </c>
      <c r="M32" s="137">
        <v>5295.2242063900003</v>
      </c>
      <c r="N32" s="44">
        <f t="shared" si="6"/>
        <v>-3070.18640899</v>
      </c>
      <c r="O32" s="32">
        <f t="shared" si="7"/>
        <v>-0.36700964843798478</v>
      </c>
      <c r="P32" s="84">
        <f t="shared" si="8"/>
        <v>-2024.8994128499999</v>
      </c>
      <c r="Q32" s="80">
        <f t="shared" si="9"/>
        <v>-0.27662093130883925</v>
      </c>
      <c r="R32" s="84">
        <f t="shared" si="10"/>
        <v>95.760047470000245</v>
      </c>
      <c r="S32" s="82">
        <f t="shared" si="11"/>
        <v>0.018417291579117423</v>
      </c>
    </row>
    <row r="33" spans="2:19" ht="15">
      <c r="B33" s="25" t="s">
        <v>2</v>
      </c>
      <c r="C33" s="34">
        <v>42098.470997199998</v>
      </c>
      <c r="D33" s="34">
        <v>44782.664742269997</v>
      </c>
      <c r="E33" s="34">
        <v>51935.719126219999</v>
      </c>
      <c r="F33" s="34">
        <v>39982.447070100003</v>
      </c>
      <c r="G33" s="34">
        <v>39510.236110589998</v>
      </c>
      <c r="H33" s="34">
        <v>49964.152897159998</v>
      </c>
      <c r="I33" s="34">
        <v>57300.872881930001</v>
      </c>
      <c r="J33" s="34">
        <v>75836.138058869998</v>
      </c>
      <c r="K33" s="34">
        <v>68989.056853539994</v>
      </c>
      <c r="L33" s="34">
        <v>65492.180655060001</v>
      </c>
      <c r="M33" s="138">
        <v>72389.990121659997</v>
      </c>
      <c r="N33" s="44">
        <f t="shared" si="6"/>
        <v>6897.8094665999961</v>
      </c>
      <c r="O33" s="32">
        <f t="shared" si="7"/>
        <v>0.10532264153685755</v>
      </c>
      <c r="P33" s="84">
        <f t="shared" si="8"/>
        <v>3400.933268120003</v>
      </c>
      <c r="Q33" s="80">
        <f t="shared" si="9"/>
        <v>0.049296706220234299</v>
      </c>
      <c r="R33" s="84">
        <f t="shared" si="10"/>
        <v>-3446.1479372100002</v>
      </c>
      <c r="S33" s="82">
        <f t="shared" si="11"/>
        <v>-0.045442028370891285</v>
      </c>
    </row>
    <row r="34" spans="2:19" ht="15">
      <c r="B34" s="24" t="s">
        <v>33</v>
      </c>
      <c r="C34" s="36">
        <v>29363.84083809</v>
      </c>
      <c r="D34" s="36">
        <v>30778.454444669998</v>
      </c>
      <c r="E34" s="36">
        <v>32850.530762399998</v>
      </c>
      <c r="F34" s="36">
        <v>29492.15548202</v>
      </c>
      <c r="G34" s="36">
        <v>33645.779998149999</v>
      </c>
      <c r="H34" s="36">
        <v>39287.020045880003</v>
      </c>
      <c r="I34" s="36">
        <v>42389.080928089999</v>
      </c>
      <c r="J34" s="36">
        <v>59423.835632720002</v>
      </c>
      <c r="K34" s="36">
        <v>53565.637591849998</v>
      </c>
      <c r="L34" s="36">
        <v>49791.205494959999</v>
      </c>
      <c r="M34" s="140">
        <v>57451.465587359999</v>
      </c>
      <c r="N34" s="44">
        <f t="shared" si="6"/>
        <v>7660.2600923999998</v>
      </c>
      <c r="O34" s="32">
        <f t="shared" si="7"/>
        <v>0.1538476527381003</v>
      </c>
      <c r="P34" s="84">
        <f t="shared" si="8"/>
        <v>3885.8279955100006</v>
      </c>
      <c r="Q34" s="80">
        <f t="shared" si="9"/>
        <v>0.072543297722292621</v>
      </c>
      <c r="R34" s="84">
        <f t="shared" si="10"/>
        <v>-1972.3700453600031</v>
      </c>
      <c r="S34" s="82">
        <f t="shared" si="11"/>
        <v>-0.033191564030814136</v>
      </c>
    </row>
    <row r="35" spans="2:19" ht="15">
      <c r="B35" s="24" t="s">
        <v>34</v>
      </c>
      <c r="C35" s="36">
        <v>12734.63015911</v>
      </c>
      <c r="D35" s="36">
        <v>14004.210297600001</v>
      </c>
      <c r="E35" s="36">
        <v>19085.188363820002</v>
      </c>
      <c r="F35" s="36">
        <v>10490.291588079999</v>
      </c>
      <c r="G35" s="36">
        <v>5864.4561124399997</v>
      </c>
      <c r="H35" s="36">
        <v>10677.132851279999</v>
      </c>
      <c r="I35" s="36">
        <v>14911.79195384</v>
      </c>
      <c r="J35" s="36">
        <v>16412.30242615</v>
      </c>
      <c r="K35" s="36">
        <v>15423.41926169</v>
      </c>
      <c r="L35" s="36">
        <v>15700.975160100001</v>
      </c>
      <c r="M35" s="140">
        <v>14938.524534300001</v>
      </c>
      <c r="N35" s="44">
        <f t="shared" si="6"/>
        <v>-762.45062580000013</v>
      </c>
      <c r="O35" s="32">
        <f t="shared" si="7"/>
        <v>-0.048560717918818996</v>
      </c>
      <c r="P35" s="84">
        <f t="shared" si="8"/>
        <v>-484.89472738999939</v>
      </c>
      <c r="Q35" s="80">
        <f t="shared" si="9"/>
        <v>-0.031438860551137426</v>
      </c>
      <c r="R35" s="84">
        <f t="shared" si="10"/>
        <v>-1473.7778918499989</v>
      </c>
      <c r="S35" s="82">
        <f t="shared" si="11"/>
        <v>-0.089797144458037992</v>
      </c>
    </row>
    <row r="36" spans="2:19" ht="15">
      <c r="B36" s="26" t="s">
        <v>5</v>
      </c>
      <c r="C36" s="35">
        <v>203914.48361967001</v>
      </c>
      <c r="D36" s="35">
        <v>215955.72926542</v>
      </c>
      <c r="E36" s="35">
        <v>220338.93595347999</v>
      </c>
      <c r="F36" s="35">
        <v>223235.56904798001</v>
      </c>
      <c r="G36" s="35">
        <v>235750.53616928999</v>
      </c>
      <c r="H36" s="35">
        <v>266330.44559745002</v>
      </c>
      <c r="I36" s="35">
        <v>289903.63684657001</v>
      </c>
      <c r="J36" s="35">
        <v>294658.98990915</v>
      </c>
      <c r="K36" s="35">
        <v>311905.68151703</v>
      </c>
      <c r="L36" s="35">
        <v>350641.59461954999</v>
      </c>
      <c r="M36" s="139">
        <v>398291.11361235002</v>
      </c>
      <c r="N36" s="44">
        <f t="shared" si="6"/>
        <v>47649.518992800033</v>
      </c>
      <c r="O36" s="32">
        <f t="shared" si="7"/>
        <v>0.13589237478942073</v>
      </c>
      <c r="P36" s="84">
        <f t="shared" si="8"/>
        <v>86385.432095320022</v>
      </c>
      <c r="Q36" s="80">
        <f t="shared" si="9"/>
        <v>0.2769601107461821</v>
      </c>
      <c r="R36" s="84">
        <f t="shared" si="10"/>
        <v>103632.12370320002</v>
      </c>
      <c r="S36" s="82">
        <f t="shared" si="11"/>
        <v>0.35170189015835596</v>
      </c>
    </row>
    <row r="37" spans="2:19" ht="15">
      <c r="B37" s="25" t="s">
        <v>3</v>
      </c>
      <c r="C37" s="34">
        <v>139554.59078807</v>
      </c>
      <c r="D37" s="34">
        <v>145147.14402553</v>
      </c>
      <c r="E37" s="34">
        <v>144809.91104532001</v>
      </c>
      <c r="F37" s="34">
        <v>150933.95582407</v>
      </c>
      <c r="G37" s="34">
        <v>165034.2938625</v>
      </c>
      <c r="H37" s="34">
        <v>186133.58759884001</v>
      </c>
      <c r="I37" s="34">
        <v>196564.40940834</v>
      </c>
      <c r="J37" s="34">
        <v>205751.09538099999</v>
      </c>
      <c r="K37" s="34">
        <v>212546.72983619</v>
      </c>
      <c r="L37" s="34">
        <v>238755.65256269</v>
      </c>
      <c r="M37" s="138">
        <v>266236.76209897001</v>
      </c>
      <c r="N37" s="44">
        <f t="shared" si="6"/>
        <v>27481.109536280012</v>
      </c>
      <c r="O37" s="32">
        <f t="shared" si="7"/>
        <v>0.11510139861113577</v>
      </c>
      <c r="P37" s="84">
        <f t="shared" si="8"/>
        <v>53690.032262780005</v>
      </c>
      <c r="Q37" s="80">
        <f t="shared" si="9"/>
        <v>0.25260342656957824</v>
      </c>
      <c r="R37" s="84">
        <f t="shared" si="10"/>
        <v>60485.666717970016</v>
      </c>
      <c r="S37" s="82">
        <f t="shared" si="11"/>
        <v>0.29397494388044731</v>
      </c>
    </row>
    <row r="38" spans="2:19" ht="15">
      <c r="B38" s="24" t="s">
        <v>4</v>
      </c>
      <c r="C38" s="31">
        <v>42515.548197600001</v>
      </c>
      <c r="D38" s="31">
        <v>59785.443860140003</v>
      </c>
      <c r="E38" s="31">
        <v>54197.330544359997</v>
      </c>
      <c r="F38" s="31">
        <v>33889.418366340004</v>
      </c>
      <c r="G38" s="31">
        <v>45281.410349060003</v>
      </c>
      <c r="H38" s="31">
        <v>66956.146226209996</v>
      </c>
      <c r="I38" s="31">
        <v>66899.800632049999</v>
      </c>
      <c r="J38" s="31">
        <v>69081.986406840006</v>
      </c>
      <c r="K38" s="31">
        <v>67110.791830040005</v>
      </c>
      <c r="L38" s="31">
        <v>84217.436477950003</v>
      </c>
      <c r="M38" s="137">
        <v>84668.461892509993</v>
      </c>
      <c r="N38" s="44">
        <f t="shared" si="6"/>
        <v>451.02541455999017</v>
      </c>
      <c r="O38" s="32">
        <f t="shared" si="7"/>
        <v>0.0053554873363792499</v>
      </c>
      <c r="P38" s="84">
        <f t="shared" si="8"/>
        <v>17557.670062469988</v>
      </c>
      <c r="Q38" s="80">
        <f t="shared" si="9"/>
        <v>0.26162215619412277</v>
      </c>
      <c r="R38" s="84">
        <f t="shared" si="10"/>
        <v>15586.475485669987</v>
      </c>
      <c r="S38" s="82">
        <f t="shared" si="11"/>
        <v>0.22562286199874992</v>
      </c>
    </row>
    <row r="39" spans="2:19" ht="15">
      <c r="B39" s="26" t="s">
        <v>6</v>
      </c>
      <c r="C39" s="35">
        <v>182070.13898567</v>
      </c>
      <c r="D39" s="35">
        <v>204932.58788566999</v>
      </c>
      <c r="E39" s="35">
        <v>199007.24158967999</v>
      </c>
      <c r="F39" s="35">
        <v>184823.37419040999</v>
      </c>
      <c r="G39" s="35">
        <v>210315.70421155999</v>
      </c>
      <c r="H39" s="35">
        <v>253089.73382505</v>
      </c>
      <c r="I39" s="35">
        <v>263464.21004039003</v>
      </c>
      <c r="J39" s="35">
        <v>274833.08178784</v>
      </c>
      <c r="K39" s="35">
        <v>279657.52166622999</v>
      </c>
      <c r="L39" s="35">
        <v>322973.08904063998</v>
      </c>
      <c r="M39" s="139">
        <v>350905.22399148002</v>
      </c>
      <c r="N39" s="44">
        <f t="shared" si="6"/>
        <v>27932.134950840031</v>
      </c>
      <c r="O39" s="32">
        <f t="shared" si="7"/>
        <v>0.086484403495689754</v>
      </c>
      <c r="P39" s="84">
        <f t="shared" si="8"/>
        <v>71247.702325250022</v>
      </c>
      <c r="Q39" s="80">
        <f t="shared" si="9"/>
        <v>0.25476769550394507</v>
      </c>
      <c r="R39" s="84">
        <f t="shared" si="10"/>
        <v>76072.142203640018</v>
      </c>
      <c r="S39" s="82">
        <f t="shared" si="11"/>
        <v>0.27679397876258816</v>
      </c>
    </row>
    <row r="40" spans="2:19" ht="15">
      <c r="B40" s="26" t="s">
        <v>7</v>
      </c>
      <c r="C40" s="35">
        <v>21844.344634000001</v>
      </c>
      <c r="D40" s="35">
        <v>11023.141379750001</v>
      </c>
      <c r="E40" s="35">
        <v>21331.694363800001</v>
      </c>
      <c r="F40" s="35">
        <v>38412.194857570001</v>
      </c>
      <c r="G40" s="35">
        <v>25434.831957729999</v>
      </c>
      <c r="H40" s="35">
        <v>13240.7117724</v>
      </c>
      <c r="I40" s="35">
        <v>26439.426806179999</v>
      </c>
      <c r="J40" s="35">
        <v>19825.90812131</v>
      </c>
      <c r="K40" s="35">
        <v>32248.159850799999</v>
      </c>
      <c r="L40" s="35">
        <v>27668.505578910001</v>
      </c>
      <c r="M40" s="139">
        <v>47385.889620870003</v>
      </c>
      <c r="N40" s="44">
        <f t="shared" si="6"/>
        <v>19717.384041960002</v>
      </c>
      <c r="O40" s="32">
        <f t="shared" si="7"/>
        <v>0.71262916552274325</v>
      </c>
      <c r="P40" s="84">
        <f t="shared" si="8"/>
        <v>15137.729770070004</v>
      </c>
      <c r="Q40" s="80">
        <f t="shared" si="9"/>
        <v>0.46941375384228246</v>
      </c>
      <c r="R40" s="84">
        <f t="shared" si="10"/>
        <v>27559.981499560003</v>
      </c>
      <c r="S40" s="82">
        <f t="shared" si="11"/>
        <v>1.3900993251318958</v>
      </c>
    </row>
    <row r="41" spans="2:19" ht="17.25">
      <c r="B41" s="26" t="s">
        <v>39</v>
      </c>
      <c r="C41" s="35">
        <v>46401.412292239984</v>
      </c>
      <c r="D41" s="35">
        <v>51830.892102359998</v>
      </c>
      <c r="E41" s="35">
        <v>52647.593986069987</v>
      </c>
      <c r="F41" s="35">
        <v>56207.235202390002</v>
      </c>
      <c r="G41" s="35">
        <v>59728.013617930003</v>
      </c>
      <c r="H41" s="35">
        <v>63919.245464220003</v>
      </c>
      <c r="I41" s="35">
        <v>73178.240307989996</v>
      </c>
      <c r="J41" s="35">
        <v>67296.133943080058</v>
      </c>
      <c r="K41" s="35">
        <v>76615.468799909984</v>
      </c>
      <c r="L41" s="35">
        <v>87819.216390249989</v>
      </c>
      <c r="M41" s="139">
        <v>111821.68505821994</v>
      </c>
      <c r="N41" s="44">
        <f t="shared" si="6"/>
        <v>24002.468667969952</v>
      </c>
      <c r="O41" s="32">
        <f t="shared" si="7"/>
        <v>0.27331681668973307</v>
      </c>
      <c r="P41" s="84">
        <f t="shared" si="8"/>
        <v>35206.216258309956</v>
      </c>
      <c r="Q41" s="80">
        <f t="shared" si="9"/>
        <v>0.45951838198960826</v>
      </c>
      <c r="R41" s="84">
        <f t="shared" si="10"/>
        <v>44525.551115139882</v>
      </c>
      <c r="S41" s="82">
        <f t="shared" si="11"/>
        <v>0.66163609268847701</v>
      </c>
    </row>
    <row r="42" spans="2:19" ht="15">
      <c r="B42" s="26" t="s">
        <v>27</v>
      </c>
      <c r="C42" s="164">
        <v>14335.38412764</v>
      </c>
      <c r="D42" s="164">
        <v>14128.302951989999</v>
      </c>
      <c r="E42" s="164">
        <v>10691.80487047</v>
      </c>
      <c r="F42" s="164">
        <v>9737.4489563400002</v>
      </c>
      <c r="G42" s="164">
        <v>8690.8464119100008</v>
      </c>
      <c r="H42" s="164">
        <v>9160.8422275199991</v>
      </c>
      <c r="I42" s="164">
        <v>8916.2632979600003</v>
      </c>
      <c r="J42" s="164">
        <v>8643.1135959900002</v>
      </c>
      <c r="K42" s="164">
        <v>15369.37918648</v>
      </c>
      <c r="L42" s="164">
        <v>8520.7487205800007</v>
      </c>
      <c r="M42" s="150">
        <v>12386.74370257</v>
      </c>
      <c r="N42" s="44">
        <f t="shared" si="6"/>
        <v>3865.9949819899994</v>
      </c>
      <c r="O42" s="32">
        <f t="shared" si="7"/>
        <v>0.45371540797260401</v>
      </c>
      <c r="P42" s="84">
        <f t="shared" si="8"/>
        <v>-2982.6354839100004</v>
      </c>
      <c r="Q42" s="80">
        <f t="shared" si="9"/>
        <v>-0.19406349779786414</v>
      </c>
      <c r="R42" s="84">
        <f t="shared" si="10"/>
        <v>3743.6301065799998</v>
      </c>
      <c r="S42" s="82">
        <f t="shared" si="11"/>
        <v>0.43313443297990073</v>
      </c>
    </row>
    <row r="43" spans="2:19" ht="17.25">
      <c r="B43" s="26" t="s">
        <v>41</v>
      </c>
      <c r="C43" s="35">
        <v>32066.028164599986</v>
      </c>
      <c r="D43" s="35">
        <v>37702.589150369997</v>
      </c>
      <c r="E43" s="35">
        <v>41955.78911559999</v>
      </c>
      <c r="F43" s="35">
        <v>46469.786246050004</v>
      </c>
      <c r="G43" s="35">
        <v>51037.16720602</v>
      </c>
      <c r="H43" s="35">
        <v>54758.403236700004</v>
      </c>
      <c r="I43" s="35">
        <v>64261.977010029994</v>
      </c>
      <c r="J43" s="35">
        <v>58653.02034709006</v>
      </c>
      <c r="K43" s="35">
        <v>61246.089613429984</v>
      </c>
      <c r="L43" s="35">
        <v>79298.46766966999</v>
      </c>
      <c r="M43" s="139">
        <v>99434.941355649935</v>
      </c>
      <c r="N43" s="44">
        <f t="shared" si="6"/>
        <v>20136.473685979945</v>
      </c>
      <c r="O43" s="32">
        <f t="shared" si="7"/>
        <v>0.25393269602461332</v>
      </c>
      <c r="P43" s="84">
        <f t="shared" si="8"/>
        <v>38188.851742219951</v>
      </c>
      <c r="Q43" s="80">
        <f t="shared" si="9"/>
        <v>0.62353126515110513</v>
      </c>
      <c r="R43" s="84">
        <f t="shared" si="10"/>
        <v>40781.921008559875</v>
      </c>
      <c r="S43" s="82">
        <f t="shared" si="11"/>
        <v>0.69530811486305977</v>
      </c>
    </row>
    <row r="44" spans="2:19" ht="17.25">
      <c r="B44" s="26" t="s">
        <v>42</v>
      </c>
      <c r="C44" s="35">
        <v>161823.71712247</v>
      </c>
      <c r="D44" s="35">
        <v>171175.15557315</v>
      </c>
      <c r="E44" s="35">
        <v>168393.35078598</v>
      </c>
      <c r="F44" s="35">
        <v>183257.20070887002</v>
      </c>
      <c r="G44" s="35">
        <v>196241.40676802999</v>
      </c>
      <c r="H44" s="35">
        <v>216369.25669761002</v>
      </c>
      <c r="I44" s="35">
        <v>232609.37835734</v>
      </c>
      <c r="J44" s="35">
        <v>218822.85785028001</v>
      </c>
      <c r="K44" s="35">
        <v>242916.68466349001</v>
      </c>
      <c r="L44" s="35">
        <v>285149.07407335995</v>
      </c>
      <c r="M44" s="139">
        <v>325902.20577621995</v>
      </c>
      <c r="N44" s="44">
        <f t="shared" si="6"/>
        <v>40753.131702860002</v>
      </c>
      <c r="O44" s="32">
        <f t="shared" si="7"/>
        <v>0.14291868853263567</v>
      </c>
      <c r="P44" s="84">
        <f t="shared" si="8"/>
        <v>82985.521112729941</v>
      </c>
      <c r="Q44" s="80">
        <f t="shared" si="9"/>
        <v>0.34162133090071167</v>
      </c>
      <c r="R44" s="84">
        <f t="shared" si="10"/>
        <v>107079.34792593995</v>
      </c>
      <c r="S44" s="82">
        <f t="shared" si="11"/>
        <v>0.48934260788790329</v>
      </c>
    </row>
    <row r="45" spans="2:19" ht="18" thickBot="1">
      <c r="B45" s="27" t="s">
        <v>43</v>
      </c>
      <c r="C45" s="37">
        <v>29780.918038490003</v>
      </c>
      <c r="D45" s="37">
        <v>45781.233562540001</v>
      </c>
      <c r="E45" s="37">
        <v>35112.142180539995</v>
      </c>
      <c r="F45" s="37">
        <v>23399.126778260004</v>
      </c>
      <c r="G45" s="37">
        <v>39416.954236620004</v>
      </c>
      <c r="H45" s="37">
        <v>56279.01337493</v>
      </c>
      <c r="I45" s="37">
        <v>51988.008678209997</v>
      </c>
      <c r="J45" s="37">
        <v>52669.68398069001</v>
      </c>
      <c r="K45" s="37">
        <v>51687.372568350009</v>
      </c>
      <c r="L45" s="37">
        <v>68516.46131785</v>
      </c>
      <c r="M45" s="141">
        <v>69729.937358209994</v>
      </c>
      <c r="N45" s="45">
        <f t="shared" si="6"/>
        <v>1213.4760403599939</v>
      </c>
      <c r="O45" s="38">
        <f t="shared" si="7"/>
        <v>0.017710722606216311</v>
      </c>
      <c r="P45" s="85">
        <f t="shared" si="8"/>
        <v>18042.564789859985</v>
      </c>
      <c r="Q45" s="81">
        <f t="shared" si="9"/>
        <v>0.34907103792132155</v>
      </c>
      <c r="R45" s="85">
        <f t="shared" si="10"/>
        <v>17060.253377519984</v>
      </c>
      <c r="S45" s="39">
        <f t="shared" si="11"/>
        <v>0.32391030452688274</v>
      </c>
    </row>
    <row r="46" spans="2:19" ht="15">
      <c r="B46" s="16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3"/>
      <c r="O46" s="14"/>
      <c r="P46" s="14"/>
      <c r="Q46" s="14"/>
      <c r="R46" s="14"/>
      <c r="S46" s="14"/>
    </row>
    <row r="47" spans="2:19" ht="15">
      <c r="B47" s="18" t="s">
        <v>40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3"/>
      <c r="O47" s="14"/>
      <c r="P47" s="14"/>
      <c r="Q47" s="14"/>
      <c r="R47" s="14"/>
      <c r="S47" s="14"/>
    </row>
    <row r="48" spans="2:19" ht="15">
      <c r="B48" s="19" t="s">
        <v>47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O48" s="4"/>
      <c r="P48" s="4"/>
      <c r="Q48" s="4"/>
      <c r="R48" s="4"/>
      <c r="S48" s="4"/>
    </row>
    <row r="49" spans="2:19" ht="15">
      <c r="B49" s="19" t="s">
        <v>44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O49" s="4"/>
      <c r="P49" s="4"/>
      <c r="Q49" s="4"/>
      <c r="R49" s="4"/>
      <c r="S49" s="4"/>
    </row>
    <row r="50" spans="2:19" ht="15">
      <c r="B50" s="19" t="s">
        <v>45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O50" s="4"/>
      <c r="P50" s="4"/>
      <c r="Q50" s="4"/>
      <c r="R50" s="4"/>
      <c r="S50" s="4"/>
    </row>
    <row r="51" ht="15.75" thickBot="1"/>
    <row r="52" spans="2:19" ht="16.5" thickBot="1">
      <c r="B52" s="161" t="s">
        <v>32</v>
      </c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3"/>
    </row>
    <row r="53" spans="2:19" ht="15.75" thickBot="1">
      <c r="B53" s="40" t="s">
        <v>17</v>
      </c>
      <c r="C53" s="46" t="s">
        <v>110</v>
      </c>
      <c r="D53" s="46" t="s">
        <v>111</v>
      </c>
      <c r="E53" s="46" t="s">
        <v>112</v>
      </c>
      <c r="F53" s="46" t="s">
        <v>113</v>
      </c>
      <c r="G53" s="46" t="s">
        <v>114</v>
      </c>
      <c r="H53" s="46" t="s">
        <v>115</v>
      </c>
      <c r="I53" s="46" t="s">
        <v>116</v>
      </c>
      <c r="J53" s="46" t="s">
        <v>117</v>
      </c>
      <c r="K53" s="46" t="s">
        <v>118</v>
      </c>
      <c r="L53" s="46" t="s">
        <v>119</v>
      </c>
      <c r="M53" s="46" t="s">
        <v>120</v>
      </c>
      <c r="N53" s="46" t="s">
        <v>59</v>
      </c>
      <c r="O53" s="47" t="s">
        <v>60</v>
      </c>
      <c r="P53" s="47" t="s">
        <v>61</v>
      </c>
      <c r="Q53" s="47" t="s">
        <v>62</v>
      </c>
      <c r="R53" s="47" t="s">
        <v>63</v>
      </c>
      <c r="S53" s="101" t="s">
        <v>64</v>
      </c>
    </row>
    <row r="54" spans="2:19" ht="15">
      <c r="B54" s="129" t="s">
        <v>0</v>
      </c>
      <c r="C54" s="102">
        <v>38755.984076219996</v>
      </c>
      <c r="D54" s="102">
        <v>40174.089731009997</v>
      </c>
      <c r="E54" s="102">
        <v>40896.169442819999</v>
      </c>
      <c r="F54" s="102">
        <v>47388.361602470002</v>
      </c>
      <c r="G54" s="102">
        <v>51939.937218979998</v>
      </c>
      <c r="H54" s="102">
        <v>56026.271927809998</v>
      </c>
      <c r="I54" s="102">
        <v>60684.368921699999</v>
      </c>
      <c r="J54" s="102">
        <v>56368.008320100002</v>
      </c>
      <c r="K54" s="102">
        <v>63828.675817869997</v>
      </c>
      <c r="L54" s="28">
        <v>73769.425465289998</v>
      </c>
      <c r="M54" s="103">
        <v>85928.979014199998</v>
      </c>
      <c r="N54" s="104">
        <f>M54-L54</f>
        <v>12159.55354891</v>
      </c>
      <c r="O54" s="105">
        <f>M54/L54-1</f>
        <v>0.16483188627558598</v>
      </c>
      <c r="P54" s="106">
        <f>M54-K54</f>
        <v>22100.303196330002</v>
      </c>
      <c r="Q54" s="107">
        <f>M54/K54-1</f>
        <v>0.34624411227629803</v>
      </c>
      <c r="R54" s="106">
        <f>M54-J54</f>
        <v>29560.970694099997</v>
      </c>
      <c r="S54" s="108">
        <f>M54/J54-1</f>
        <v>0.52442815659248665</v>
      </c>
    </row>
    <row r="55" spans="2:19" ht="15">
      <c r="B55" s="130" t="s">
        <v>35</v>
      </c>
      <c r="C55" s="109">
        <v>9873.6906946599993</v>
      </c>
      <c r="D55" s="109">
        <v>10172.703607519999</v>
      </c>
      <c r="E55" s="109">
        <v>10407.007495059999</v>
      </c>
      <c r="F55" s="109">
        <v>11791.16816994</v>
      </c>
      <c r="G55" s="109">
        <v>13107.29083324</v>
      </c>
      <c r="H55" s="109">
        <v>15026.813540560001</v>
      </c>
      <c r="I55" s="109">
        <v>17024.92447097</v>
      </c>
      <c r="J55" s="109">
        <v>15747.31027593</v>
      </c>
      <c r="K55" s="109">
        <v>13040.15732531</v>
      </c>
      <c r="L55" s="31">
        <v>14489.400991590001</v>
      </c>
      <c r="M55" s="110">
        <v>17800.259769659999</v>
      </c>
      <c r="N55" s="111">
        <f t="shared" si="12" ref="N55:N73">M55-L55</f>
        <v>3310.8587780699982</v>
      </c>
      <c r="O55" s="112">
        <f t="shared" si="13" ref="O55:O73">M55/L55-1</f>
        <v>0.22850211544229482</v>
      </c>
      <c r="P55" s="113">
        <f t="shared" si="14" ref="P55:P73">M55-K55</f>
        <v>4760.1024443499991</v>
      </c>
      <c r="Q55" s="114">
        <f t="shared" si="15" ref="Q55:Q73">M55/K55-1</f>
        <v>0.36503412693579906</v>
      </c>
      <c r="R55" s="113">
        <f t="shared" si="16" ref="R55:R73">M55-J55</f>
        <v>2052.9494937299987</v>
      </c>
      <c r="S55" s="115">
        <f t="shared" si="17" ref="S55:S73">M55/J55-1</f>
        <v>0.13036826338958751</v>
      </c>
    </row>
    <row r="56" spans="2:19" ht="15">
      <c r="B56" s="130" t="s">
        <v>36</v>
      </c>
      <c r="C56" s="109">
        <v>10307.037289870001</v>
      </c>
      <c r="D56" s="109">
        <v>10218.42220417</v>
      </c>
      <c r="E56" s="109">
        <v>10679.767362439999</v>
      </c>
      <c r="F56" s="109">
        <v>12027.286430439999</v>
      </c>
      <c r="G56" s="109">
        <v>12258.417294139999</v>
      </c>
      <c r="H56" s="109">
        <v>12855.767428880001</v>
      </c>
      <c r="I56" s="109">
        <v>13934.745787989999</v>
      </c>
      <c r="J56" s="109">
        <v>10859.171010239999</v>
      </c>
      <c r="K56" s="109">
        <v>16324.49560826</v>
      </c>
      <c r="L56" s="31">
        <v>18505.40289542</v>
      </c>
      <c r="M56" s="110">
        <v>24832.237492100001</v>
      </c>
      <c r="N56" s="111">
        <f t="shared" si="12"/>
        <v>6326.8345966800007</v>
      </c>
      <c r="O56" s="112">
        <f t="shared" si="13"/>
        <v>0.34189121049863025</v>
      </c>
      <c r="P56" s="113">
        <f t="shared" si="14"/>
        <v>8507.7418838400008</v>
      </c>
      <c r="Q56" s="114">
        <f t="shared" si="15"/>
        <v>0.52116415036647035</v>
      </c>
      <c r="R56" s="113">
        <f t="shared" si="16"/>
        <v>13973.066481860002</v>
      </c>
      <c r="S56" s="115">
        <f t="shared" si="17"/>
        <v>1.2867525954498418</v>
      </c>
    </row>
    <row r="57" spans="2:19" ht="15">
      <c r="B57" s="130" t="s">
        <v>37</v>
      </c>
      <c r="C57" s="109">
        <v>18558.40582009</v>
      </c>
      <c r="D57" s="109">
        <v>19697.316781320002</v>
      </c>
      <c r="E57" s="109">
        <v>19790.416688320001</v>
      </c>
      <c r="F57" s="109">
        <v>23545.694383090002</v>
      </c>
      <c r="G57" s="109">
        <v>26520.002734189999</v>
      </c>
      <c r="H57" s="109">
        <v>28059.276923969999</v>
      </c>
      <c r="I57" s="109">
        <v>29602.514380709999</v>
      </c>
      <c r="J57" s="109">
        <v>29312.935264610001</v>
      </c>
      <c r="K57" s="109">
        <v>34014.952748459997</v>
      </c>
      <c r="L57" s="31">
        <v>40317.481168439997</v>
      </c>
      <c r="M57" s="110">
        <v>42812.702035260001</v>
      </c>
      <c r="N57" s="111">
        <f t="shared" si="12"/>
        <v>2495.2208668200037</v>
      </c>
      <c r="O57" s="112">
        <f t="shared" si="13"/>
        <v>0.061889304453206506</v>
      </c>
      <c r="P57" s="113">
        <f t="shared" si="14"/>
        <v>8797.7492868000045</v>
      </c>
      <c r="Q57" s="114">
        <f t="shared" si="15"/>
        <v>0.25864358395142317</v>
      </c>
      <c r="R57" s="113">
        <f t="shared" si="16"/>
        <v>13499.76677065</v>
      </c>
      <c r="S57" s="115">
        <f t="shared" si="17"/>
        <v>0.46053957574656446</v>
      </c>
    </row>
    <row r="58" spans="2:19" ht="15">
      <c r="B58" s="130" t="s">
        <v>38</v>
      </c>
      <c r="C58" s="109">
        <v>16.850271599999999</v>
      </c>
      <c r="D58" s="109">
        <v>85.647137999999998</v>
      </c>
      <c r="E58" s="109">
        <v>18.977896999999999</v>
      </c>
      <c r="F58" s="109">
        <v>24.212619</v>
      </c>
      <c r="G58" s="109">
        <v>54.226357409999999</v>
      </c>
      <c r="H58" s="109">
        <v>84.414034400000006</v>
      </c>
      <c r="I58" s="109">
        <v>122.18428203000001</v>
      </c>
      <c r="J58" s="109">
        <v>448.59176932000003</v>
      </c>
      <c r="K58" s="109">
        <v>449.07013583999998</v>
      </c>
      <c r="L58" s="31">
        <v>457.14040984000002</v>
      </c>
      <c r="M58" s="110">
        <v>483.77971717999998</v>
      </c>
      <c r="N58" s="111">
        <f t="shared" si="12"/>
        <v>26.639307339999959</v>
      </c>
      <c r="O58" s="112">
        <f t="shared" si="13"/>
        <v>0.058273796773564035</v>
      </c>
      <c r="P58" s="113">
        <f t="shared" si="14"/>
        <v>34.70958134</v>
      </c>
      <c r="Q58" s="114">
        <f t="shared" si="15"/>
        <v>0.077292116687017298</v>
      </c>
      <c r="R58" s="113">
        <f t="shared" si="16"/>
        <v>35.187947859999952</v>
      </c>
      <c r="S58" s="115">
        <f t="shared" si="17"/>
        <v>0.078440912799937923</v>
      </c>
    </row>
    <row r="59" spans="2:19" ht="15">
      <c r="B59" s="130" t="s">
        <v>8</v>
      </c>
      <c r="C59" s="109">
        <v>3226.9359170900002</v>
      </c>
      <c r="D59" s="109">
        <v>3378.4315256300001</v>
      </c>
      <c r="E59" s="109">
        <v>3544.8359650699999</v>
      </c>
      <c r="F59" s="109">
        <v>3502.9944029899998</v>
      </c>
      <c r="G59" s="109">
        <v>2835.3159449200002</v>
      </c>
      <c r="H59" s="109">
        <v>4079.82643491</v>
      </c>
      <c r="I59" s="109">
        <v>5493.4998178100004</v>
      </c>
      <c r="J59" s="109">
        <v>4982.7011420199997</v>
      </c>
      <c r="K59" s="109">
        <v>5887.21706997</v>
      </c>
      <c r="L59" s="31">
        <v>7911.7113979899996</v>
      </c>
      <c r="M59" s="110">
        <v>9900.3865147100005</v>
      </c>
      <c r="N59" s="111">
        <f t="shared" si="12"/>
        <v>1988.6751167200009</v>
      </c>
      <c r="O59" s="112">
        <f t="shared" si="13"/>
        <v>0.25135839980528507</v>
      </c>
      <c r="P59" s="113">
        <f t="shared" si="14"/>
        <v>4013.1694447400005</v>
      </c>
      <c r="Q59" s="114">
        <f t="shared" si="15"/>
        <v>0.68167512715145229</v>
      </c>
      <c r="R59" s="113">
        <f t="shared" si="16"/>
        <v>4917.6853726900008</v>
      </c>
      <c r="S59" s="115">
        <f t="shared" si="17"/>
        <v>0.9869517020032148</v>
      </c>
    </row>
    <row r="60" spans="2:19" ht="15">
      <c r="B60" s="130" t="s">
        <v>1</v>
      </c>
      <c r="C60" s="116">
        <v>217.52810865999999</v>
      </c>
      <c r="D60" s="116">
        <v>309.68379243999999</v>
      </c>
      <c r="E60" s="116">
        <v>234.06789459000001</v>
      </c>
      <c r="F60" s="116">
        <v>570.17643011999996</v>
      </c>
      <c r="G60" s="116">
        <v>261.27067244</v>
      </c>
      <c r="H60" s="116">
        <v>257.95218169999998</v>
      </c>
      <c r="I60" s="116">
        <v>354.73289426999997</v>
      </c>
      <c r="J60" s="116">
        <v>172.77933433999999</v>
      </c>
      <c r="K60" s="116">
        <v>394.71465433999998</v>
      </c>
      <c r="L60" s="31">
        <v>430.59117379000003</v>
      </c>
      <c r="M60" s="117">
        <v>363.20512897999998</v>
      </c>
      <c r="N60" s="111">
        <f t="shared" si="12"/>
        <v>-67.386044810000044</v>
      </c>
      <c r="O60" s="112">
        <f t="shared" si="13"/>
        <v>-0.15649657705911157</v>
      </c>
      <c r="P60" s="113">
        <f t="shared" si="14"/>
        <v>-31.509525359999998</v>
      </c>
      <c r="Q60" s="114">
        <f t="shared" si="15"/>
        <v>-0.079828617999214924</v>
      </c>
      <c r="R60" s="113">
        <f t="shared" si="16"/>
        <v>190.42579463999999</v>
      </c>
      <c r="S60" s="115">
        <f t="shared" si="17"/>
        <v>1.1021329337064976</v>
      </c>
    </row>
    <row r="61" spans="2:19" ht="15">
      <c r="B61" s="131" t="s">
        <v>2</v>
      </c>
      <c r="C61" s="116">
        <v>71970.627924639994</v>
      </c>
      <c r="D61" s="116">
        <v>74710.868451050002</v>
      </c>
      <c r="E61" s="116">
        <v>98020.161905999994</v>
      </c>
      <c r="F61" s="116">
        <v>88510.035284259997</v>
      </c>
      <c r="G61" s="116">
        <v>93493.855089160003</v>
      </c>
      <c r="H61" s="116">
        <v>110302.13152142</v>
      </c>
      <c r="I61" s="116">
        <v>131474.35740901</v>
      </c>
      <c r="J61" s="116">
        <v>154703.82083556001</v>
      </c>
      <c r="K61" s="116">
        <v>170990.67194671</v>
      </c>
      <c r="L61" s="34">
        <v>174849.27267722</v>
      </c>
      <c r="M61" s="117">
        <v>201289.36624430001</v>
      </c>
      <c r="N61" s="111">
        <f t="shared" si="12"/>
        <v>26440.09356708001</v>
      </c>
      <c r="O61" s="112">
        <f t="shared" si="13"/>
        <v>0.15121649156579386</v>
      </c>
      <c r="P61" s="113">
        <f t="shared" si="14"/>
        <v>30298.694297590002</v>
      </c>
      <c r="Q61" s="114">
        <f t="shared" si="15"/>
        <v>0.17719501276088745</v>
      </c>
      <c r="R61" s="113">
        <f t="shared" si="16"/>
        <v>46585.545408739999</v>
      </c>
      <c r="S61" s="115">
        <f t="shared" si="17"/>
        <v>0.3011273099599614</v>
      </c>
    </row>
    <row r="62" spans="2:19" ht="15">
      <c r="B62" s="130" t="s">
        <v>33</v>
      </c>
      <c r="C62" s="116">
        <v>68096.701512500003</v>
      </c>
      <c r="D62" s="116">
        <v>69922.135870169994</v>
      </c>
      <c r="E62" s="116">
        <v>89087.195455049994</v>
      </c>
      <c r="F62" s="116">
        <v>81233.304916299996</v>
      </c>
      <c r="G62" s="116">
        <v>89233.759653410001</v>
      </c>
      <c r="H62" s="116">
        <v>104273.28804715</v>
      </c>
      <c r="I62" s="116">
        <v>122076.76698271</v>
      </c>
      <c r="J62" s="116">
        <v>143580.36190352999</v>
      </c>
      <c r="K62" s="116">
        <v>160486.23605544999</v>
      </c>
      <c r="L62" s="36">
        <v>165369.62073189</v>
      </c>
      <c r="M62" s="117">
        <v>183974.40377407</v>
      </c>
      <c r="N62" s="111">
        <f t="shared" si="12"/>
        <v>18604.783042180003</v>
      </c>
      <c r="O62" s="112">
        <f t="shared" si="13"/>
        <v>0.11250423723438008</v>
      </c>
      <c r="P62" s="113">
        <f t="shared" si="14"/>
        <v>23488.16771862001</v>
      </c>
      <c r="Q62" s="114">
        <f t="shared" si="15"/>
        <v>0.14635627512944205</v>
      </c>
      <c r="R62" s="113">
        <f t="shared" si="16"/>
        <v>40394.041870540008</v>
      </c>
      <c r="S62" s="115">
        <f t="shared" si="17"/>
        <v>0.28133403019056535</v>
      </c>
    </row>
    <row r="63" spans="2:19" ht="15">
      <c r="B63" s="130" t="s">
        <v>34</v>
      </c>
      <c r="C63" s="116">
        <v>3873.9264121400001</v>
      </c>
      <c r="D63" s="116">
        <v>4788.7325808799997</v>
      </c>
      <c r="E63" s="116">
        <v>8932.9664509499999</v>
      </c>
      <c r="F63" s="116">
        <v>7276.73036796</v>
      </c>
      <c r="G63" s="116">
        <v>4260.0954357500004</v>
      </c>
      <c r="H63" s="116">
        <v>6028.8434742700001</v>
      </c>
      <c r="I63" s="116">
        <v>9397.5904262999993</v>
      </c>
      <c r="J63" s="116">
        <v>11123.45893203</v>
      </c>
      <c r="K63" s="116">
        <v>10504.43589126</v>
      </c>
      <c r="L63" s="36">
        <v>9479.6519453300007</v>
      </c>
      <c r="M63" s="117">
        <v>17314.962470229999</v>
      </c>
      <c r="N63" s="111">
        <f t="shared" si="12"/>
        <v>7835.3105248999982</v>
      </c>
      <c r="O63" s="112">
        <f t="shared" si="13"/>
        <v>0.8265398951445615</v>
      </c>
      <c r="P63" s="113">
        <f t="shared" si="14"/>
        <v>6810.5265789699988</v>
      </c>
      <c r="Q63" s="114">
        <f t="shared" si="15"/>
        <v>0.64834767420843198</v>
      </c>
      <c r="R63" s="113">
        <f t="shared" si="16"/>
        <v>6191.5035381999987</v>
      </c>
      <c r="S63" s="115">
        <f t="shared" si="17"/>
        <v>0.55661674808467754</v>
      </c>
    </row>
    <row r="64" spans="2:19" ht="15">
      <c r="B64" s="132" t="s">
        <v>5</v>
      </c>
      <c r="C64" s="118">
        <v>114171.07602661</v>
      </c>
      <c r="D64" s="118">
        <v>118573.07350013001</v>
      </c>
      <c r="E64" s="118">
        <v>142695.23520848001</v>
      </c>
      <c r="F64" s="118">
        <v>139971.56771984001</v>
      </c>
      <c r="G64" s="118">
        <v>148530.3789255</v>
      </c>
      <c r="H64" s="118">
        <v>170666.18206584</v>
      </c>
      <c r="I64" s="118">
        <v>198006.95904279</v>
      </c>
      <c r="J64" s="118">
        <v>216227.30963202001</v>
      </c>
      <c r="K64" s="118">
        <v>241101.27948889</v>
      </c>
      <c r="L64" s="35">
        <v>256957.33071429</v>
      </c>
      <c r="M64" s="119">
        <v>297481.93690218998</v>
      </c>
      <c r="N64" s="111">
        <f t="shared" si="12"/>
        <v>40524.606187899975</v>
      </c>
      <c r="O64" s="112">
        <f t="shared" si="13"/>
        <v>0.15770947680398795</v>
      </c>
      <c r="P64" s="113">
        <f t="shared" si="14"/>
        <v>56380.657413299981</v>
      </c>
      <c r="Q64" s="114">
        <f t="shared" si="15"/>
        <v>0.23384636337401932</v>
      </c>
      <c r="R64" s="113">
        <f t="shared" si="16"/>
        <v>81254.627270169964</v>
      </c>
      <c r="S64" s="115">
        <f t="shared" si="17"/>
        <v>0.37578337078905855</v>
      </c>
    </row>
    <row r="65" spans="2:19" ht="15">
      <c r="B65" s="131" t="s">
        <v>3</v>
      </c>
      <c r="C65" s="116">
        <v>101529.17371841001</v>
      </c>
      <c r="D65" s="116">
        <v>102684.61323641</v>
      </c>
      <c r="E65" s="116">
        <v>111148.60768196</v>
      </c>
      <c r="F65" s="116">
        <v>117053.8395316</v>
      </c>
      <c r="G65" s="116">
        <v>125769.87372865999</v>
      </c>
      <c r="H65" s="116">
        <v>145524.59458338999</v>
      </c>
      <c r="I65" s="116">
        <v>165346.64300360001</v>
      </c>
      <c r="J65" s="116">
        <v>192720.58497246</v>
      </c>
      <c r="K65" s="116">
        <v>209527.60359369</v>
      </c>
      <c r="L65" s="34">
        <v>221769.93345355001</v>
      </c>
      <c r="M65" s="117">
        <v>244361.37154041001</v>
      </c>
      <c r="N65" s="111">
        <f t="shared" si="12"/>
        <v>22591.438086859998</v>
      </c>
      <c r="O65" s="112">
        <f t="shared" si="13"/>
        <v>0.10186880491440387</v>
      </c>
      <c r="P65" s="113">
        <f t="shared" si="14"/>
        <v>34833.767946720007</v>
      </c>
      <c r="Q65" s="114">
        <f t="shared" si="15"/>
        <v>0.16624906384300875</v>
      </c>
      <c r="R65" s="113">
        <f t="shared" si="16"/>
        <v>51640.78656795001</v>
      </c>
      <c r="S65" s="115">
        <f t="shared" si="17"/>
        <v>0.2679567757400152</v>
      </c>
    </row>
    <row r="66" spans="2:19" ht="15">
      <c r="B66" s="131" t="s">
        <v>4</v>
      </c>
      <c r="C66" s="116">
        <v>11324.276700189999</v>
      </c>
      <c r="D66" s="116">
        <v>12525.62583938</v>
      </c>
      <c r="E66" s="116">
        <v>19142.488491929998</v>
      </c>
      <c r="F66" s="116">
        <v>10096.98435386</v>
      </c>
      <c r="G66" s="116">
        <v>11528.94886819</v>
      </c>
      <c r="H66" s="116">
        <v>20938.757043189999</v>
      </c>
      <c r="I66" s="116">
        <v>22843.47444047</v>
      </c>
      <c r="J66" s="116">
        <v>28171.500530990001</v>
      </c>
      <c r="K66" s="116">
        <v>24529.25025818</v>
      </c>
      <c r="L66" s="31">
        <v>26587.722182180001</v>
      </c>
      <c r="M66" s="117">
        <v>37695.223456699998</v>
      </c>
      <c r="N66" s="111">
        <f t="shared" si="12"/>
        <v>11107.501274519997</v>
      </c>
      <c r="O66" s="112">
        <f t="shared" si="13"/>
        <v>0.41776806596710347</v>
      </c>
      <c r="P66" s="113">
        <f t="shared" si="14"/>
        <v>13165.973198519998</v>
      </c>
      <c r="Q66" s="114">
        <f t="shared" si="15"/>
        <v>0.53674584669090808</v>
      </c>
      <c r="R66" s="113">
        <f t="shared" si="16"/>
        <v>9523.7229257099971</v>
      </c>
      <c r="S66" s="115">
        <f t="shared" si="17"/>
        <v>0.33806232349013299</v>
      </c>
    </row>
    <row r="67" spans="2:19" ht="15">
      <c r="B67" s="133" t="s">
        <v>6</v>
      </c>
      <c r="C67" s="118">
        <v>112853.4504186</v>
      </c>
      <c r="D67" s="118">
        <v>115210.23907579</v>
      </c>
      <c r="E67" s="118">
        <v>130291.09617388999</v>
      </c>
      <c r="F67" s="118">
        <v>127150.82388546001</v>
      </c>
      <c r="G67" s="118">
        <v>137298.82259684999</v>
      </c>
      <c r="H67" s="118">
        <v>166463.35162658</v>
      </c>
      <c r="I67" s="118">
        <v>188190.11744407</v>
      </c>
      <c r="J67" s="118">
        <v>220892.08550345001</v>
      </c>
      <c r="K67" s="118">
        <v>234056.85385186999</v>
      </c>
      <c r="L67" s="35">
        <v>248357.65563573001</v>
      </c>
      <c r="M67" s="119">
        <v>282056.59499711002</v>
      </c>
      <c r="N67" s="111">
        <f t="shared" si="12"/>
        <v>33698.939361380006</v>
      </c>
      <c r="O67" s="112">
        <f t="shared" si="13"/>
        <v>0.1356871374676154</v>
      </c>
      <c r="P67" s="113">
        <f t="shared" si="14"/>
        <v>47999.741145240027</v>
      </c>
      <c r="Q67" s="114">
        <f t="shared" si="15"/>
        <v>0.20507727227512906</v>
      </c>
      <c r="R67" s="113">
        <f t="shared" si="16"/>
        <v>61164.509493660007</v>
      </c>
      <c r="S67" s="115">
        <f t="shared" si="17"/>
        <v>0.27689769578776824</v>
      </c>
    </row>
    <row r="68" spans="2:19" ht="15">
      <c r="B68" s="133" t="s">
        <v>7</v>
      </c>
      <c r="C68" s="118">
        <v>1317.62560801</v>
      </c>
      <c r="D68" s="118">
        <v>3362.8344243400002</v>
      </c>
      <c r="E68" s="118">
        <v>12404.13903459</v>
      </c>
      <c r="F68" s="118">
        <v>12820.74383438</v>
      </c>
      <c r="G68" s="118">
        <v>11231.55632865</v>
      </c>
      <c r="H68" s="118">
        <v>4202.8304392600003</v>
      </c>
      <c r="I68" s="118">
        <v>9816.8415987200005</v>
      </c>
      <c r="J68" s="118">
        <v>-4664.7758714299998</v>
      </c>
      <c r="K68" s="118">
        <v>7044.4256370200001</v>
      </c>
      <c r="L68" s="35">
        <v>8599.6750785599997</v>
      </c>
      <c r="M68" s="119">
        <v>15425.34190508</v>
      </c>
      <c r="N68" s="111">
        <f t="shared" si="12"/>
        <v>6825.6668265200005</v>
      </c>
      <c r="O68" s="112">
        <f t="shared" si="13"/>
        <v>0.79371217681667883</v>
      </c>
      <c r="P68" s="113">
        <f t="shared" si="14"/>
        <v>8380.9162680600002</v>
      </c>
      <c r="Q68" s="114">
        <f t="shared" si="15"/>
        <v>1.189723151312216</v>
      </c>
      <c r="R68" s="113">
        <f t="shared" si="16"/>
        <v>20090.11777651</v>
      </c>
      <c r="S68" s="115">
        <f t="shared" si="17"/>
        <v>-4.3067702136675905</v>
      </c>
    </row>
    <row r="69" spans="2:19" ht="17.25">
      <c r="B69" s="26" t="s">
        <v>39</v>
      </c>
      <c r="C69" s="120">
        <v>8550.4477874000004</v>
      </c>
      <c r="D69" s="120">
        <v>10790.043890399989</v>
      </c>
      <c r="E69" s="120">
        <v>22379.593180979995</v>
      </c>
      <c r="F69" s="120">
        <v>15070.821390159996</v>
      </c>
      <c r="G69" s="120">
        <v>18239.139088650001</v>
      </c>
      <c r="H69" s="120">
        <v>18854.79182648001</v>
      </c>
      <c r="I69" s="120">
        <v>22907.992718619993</v>
      </c>
      <c r="J69" s="120">
        <v>12210.486393189989</v>
      </c>
      <c r="K69" s="120">
        <v>20674.525349599979</v>
      </c>
      <c r="L69" s="35">
        <v>25280.824141619989</v>
      </c>
      <c r="M69" s="121">
        <v>35442.397762569977</v>
      </c>
      <c r="N69" s="111">
        <f t="shared" si="12"/>
        <v>10161.573620949988</v>
      </c>
      <c r="O69" s="112">
        <f t="shared" si="13"/>
        <v>0.40194787812399357</v>
      </c>
      <c r="P69" s="113">
        <f t="shared" si="14"/>
        <v>14767.872412969999</v>
      </c>
      <c r="Q69" s="114">
        <f t="shared" si="15"/>
        <v>0.71430285161326501</v>
      </c>
      <c r="R69" s="113">
        <f t="shared" si="16"/>
        <v>23231.911369379988</v>
      </c>
      <c r="S69" s="115">
        <f t="shared" si="17"/>
        <v>1.9026196517721727</v>
      </c>
    </row>
    <row r="70" spans="2:19" ht="15">
      <c r="B70" s="26" t="s">
        <v>27</v>
      </c>
      <c r="C70" s="165">
        <v>1670.7112019000001</v>
      </c>
      <c r="D70" s="165">
        <v>2553.06337734</v>
      </c>
      <c r="E70" s="165">
        <v>2432.4519544599998</v>
      </c>
      <c r="F70" s="165">
        <v>4217.9590774600001</v>
      </c>
      <c r="G70" s="165">
        <v>1865.0878625800001</v>
      </c>
      <c r="H70" s="165">
        <v>1922.65509821</v>
      </c>
      <c r="I70" s="165">
        <v>3494.2782157800002</v>
      </c>
      <c r="J70" s="165">
        <v>4253.7484942999999</v>
      </c>
      <c r="K70" s="165">
        <v>2418.1260725299999</v>
      </c>
      <c r="L70" s="164">
        <v>4275.3771409600004</v>
      </c>
      <c r="M70" s="166">
        <v>6349.6581093699997</v>
      </c>
      <c r="N70" s="111">
        <f t="shared" si="12"/>
        <v>2074.2809684099993</v>
      </c>
      <c r="O70" s="112">
        <f t="shared" si="13"/>
        <v>0.48516912076304841</v>
      </c>
      <c r="P70" s="113">
        <f t="shared" si="14"/>
        <v>3931.5320368399998</v>
      </c>
      <c r="Q70" s="114">
        <f t="shared" si="15"/>
        <v>1.6258589994551347</v>
      </c>
      <c r="R70" s="113">
        <f t="shared" si="16"/>
        <v>2095.9096150699997</v>
      </c>
      <c r="S70" s="115">
        <f t="shared" si="17"/>
        <v>0.49272062461579647</v>
      </c>
    </row>
    <row r="71" spans="2:19" ht="17.25">
      <c r="B71" s="26" t="s">
        <v>41</v>
      </c>
      <c r="C71" s="120">
        <v>6879.7365855000007</v>
      </c>
      <c r="D71" s="120">
        <v>8236.9805130599889</v>
      </c>
      <c r="E71" s="120">
        <v>19947.141226519994</v>
      </c>
      <c r="F71" s="120">
        <v>10852.862312699996</v>
      </c>
      <c r="G71" s="120">
        <v>16374.051226070002</v>
      </c>
      <c r="H71" s="120">
        <v>16932.136728270008</v>
      </c>
      <c r="I71" s="120">
        <v>19413.714502839994</v>
      </c>
      <c r="J71" s="120">
        <v>7956.7378988899891</v>
      </c>
      <c r="K71" s="120">
        <v>18256.399277069977</v>
      </c>
      <c r="L71" s="35">
        <v>21005.447000659988</v>
      </c>
      <c r="M71" s="121">
        <v>29092.739653199977</v>
      </c>
      <c r="N71" s="111">
        <f t="shared" si="12"/>
        <v>8087.2926525399889</v>
      </c>
      <c r="O71" s="112">
        <f t="shared" si="13"/>
        <v>0.3850093098369145</v>
      </c>
      <c r="P71" s="113">
        <f t="shared" si="14"/>
        <v>10836.34037613</v>
      </c>
      <c r="Q71" s="114">
        <f t="shared" si="15"/>
        <v>0.59356394498560494</v>
      </c>
      <c r="R71" s="113">
        <f t="shared" si="16"/>
        <v>21136.001754309989</v>
      </c>
      <c r="S71" s="115">
        <f t="shared" si="17"/>
        <v>2.6563652118361949</v>
      </c>
    </row>
    <row r="72" spans="2:19" ht="17.25">
      <c r="B72" s="26" t="s">
        <v>42</v>
      </c>
      <c r="C72" s="120">
        <v>42200.448101969996</v>
      </c>
      <c r="D72" s="120">
        <v>43862.205049080003</v>
      </c>
      <c r="E72" s="120">
        <v>44675.073302479999</v>
      </c>
      <c r="F72" s="120">
        <v>51461.532435580004</v>
      </c>
      <c r="G72" s="120">
        <v>55036.523836339999</v>
      </c>
      <c r="H72" s="120">
        <v>60364.050544419995</v>
      </c>
      <c r="I72" s="120">
        <v>66532.601633779996</v>
      </c>
      <c r="J72" s="120">
        <v>61523.488796459998</v>
      </c>
      <c r="K72" s="120">
        <v>70110.607542179991</v>
      </c>
      <c r="L72" s="35">
        <v>82111.728037070003</v>
      </c>
      <c r="M72" s="121">
        <v>96192.570657889999</v>
      </c>
      <c r="N72" s="111">
        <f t="shared" si="12"/>
        <v>14080.842620819996</v>
      </c>
      <c r="O72" s="112">
        <f t="shared" si="13"/>
        <v>0.17148393971763798</v>
      </c>
      <c r="P72" s="113">
        <f t="shared" si="14"/>
        <v>26081.963115710008</v>
      </c>
      <c r="Q72" s="114">
        <f t="shared" si="15"/>
        <v>0.37201165458477248</v>
      </c>
      <c r="R72" s="113">
        <f t="shared" si="16"/>
        <v>34669.081861430001</v>
      </c>
      <c r="S72" s="115">
        <f t="shared" si="17"/>
        <v>0.56350968613185715</v>
      </c>
    </row>
    <row r="73" spans="2:19" ht="18" thickBot="1">
      <c r="B73" s="27" t="s">
        <v>43</v>
      </c>
      <c r="C73" s="122">
        <v>7450.3502880499991</v>
      </c>
      <c r="D73" s="122">
        <v>7736.8932585000002</v>
      </c>
      <c r="E73" s="122">
        <v>10209.522040979999</v>
      </c>
      <c r="F73" s="122">
        <v>2820.2539858999999</v>
      </c>
      <c r="G73" s="122">
        <v>7268.8534324399998</v>
      </c>
      <c r="H73" s="122">
        <v>14909.913568919997</v>
      </c>
      <c r="I73" s="122">
        <v>13445.88401417</v>
      </c>
      <c r="J73" s="122">
        <v>17048.041598960001</v>
      </c>
      <c r="K73" s="122">
        <v>14024.81436692</v>
      </c>
      <c r="L73" s="37">
        <v>17108.070236849999</v>
      </c>
      <c r="M73" s="123">
        <v>20380.260986469999</v>
      </c>
      <c r="N73" s="124">
        <f t="shared" si="12"/>
        <v>3272.1907496200001</v>
      </c>
      <c r="O73" s="125">
        <f t="shared" si="13"/>
        <v>0.1912659174482374</v>
      </c>
      <c r="P73" s="126">
        <f t="shared" si="14"/>
        <v>6355.446619549999</v>
      </c>
      <c r="Q73" s="127">
        <f t="shared" si="15"/>
        <v>0.45315727205205958</v>
      </c>
      <c r="R73" s="126">
        <f t="shared" si="16"/>
        <v>3332.2193875099983</v>
      </c>
      <c r="S73" s="128">
        <f t="shared" si="17"/>
        <v>0.19546053827750387</v>
      </c>
    </row>
    <row r="75" spans="2:19" ht="15">
      <c r="B75" s="18" t="s">
        <v>40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3"/>
      <c r="O75" s="14"/>
      <c r="P75" s="14"/>
      <c r="Q75" s="14"/>
      <c r="R75" s="14"/>
      <c r="S75" s="14"/>
    </row>
    <row r="76" spans="2:19" ht="15">
      <c r="B76" s="19" t="s">
        <v>47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O76" s="4"/>
      <c r="P76" s="4"/>
      <c r="Q76" s="4"/>
      <c r="R76" s="4"/>
      <c r="S76" s="4"/>
    </row>
    <row r="77" spans="2:19" ht="15">
      <c r="B77" s="19" t="s">
        <v>44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O77" s="4"/>
      <c r="P77" s="4"/>
      <c r="Q77" s="4"/>
      <c r="R77" s="4"/>
      <c r="S77" s="4"/>
    </row>
    <row r="78" spans="2:19" ht="15">
      <c r="B78" s="19" t="s">
        <v>45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O78" s="4"/>
      <c r="P78" s="4"/>
      <c r="Q78" s="4"/>
      <c r="R78" s="4"/>
      <c r="S78" s="4"/>
    </row>
  </sheetData>
  <mergeCells count="3">
    <mergeCell ref="B2:S2"/>
    <mergeCell ref="B24:S24"/>
    <mergeCell ref="B52:S52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156"/>
  <sheetViews>
    <sheetView workbookViewId="0" topLeftCell="A101">
      <selection pane="topLeft" activeCell="C108" sqref="C108"/>
    </sheetView>
  </sheetViews>
  <sheetFormatPr defaultRowHeight="15"/>
  <cols>
    <col min="1" max="1" width="3" customWidth="1"/>
    <col min="2" max="2" width="11.5714285714286" customWidth="1"/>
    <col min="3" max="3" width="58" bestFit="1" customWidth="1"/>
    <col min="4" max="4" width="12" bestFit="1" customWidth="1"/>
  </cols>
  <sheetData>
    <row r="1" spans="2:4" ht="15" hidden="1">
      <c r="B1" s="5"/>
      <c r="D1" s="7"/>
    </row>
    <row r="2" spans="2:4" ht="15" hidden="1">
      <c r="B2" s="5"/>
      <c r="D2" s="7"/>
    </row>
    <row r="3" spans="2:4" ht="15" hidden="1">
      <c r="B3" s="5"/>
      <c r="D3" s="7"/>
    </row>
    <row r="4" spans="2:4" ht="15" hidden="1">
      <c r="B4" s="5"/>
      <c r="D4" s="7"/>
    </row>
    <row r="5" spans="2:4" ht="15" hidden="1">
      <c r="B5" s="5"/>
      <c r="C5" s="6"/>
      <c r="D5" s="8"/>
    </row>
    <row r="6" spans="2:4" ht="15" hidden="1">
      <c r="B6" s="5"/>
      <c r="D6" s="7"/>
    </row>
    <row r="7" spans="2:4" ht="15" hidden="1">
      <c r="B7" s="5"/>
      <c r="D7" s="7"/>
    </row>
    <row r="8" spans="2:4" ht="15" hidden="1">
      <c r="B8" s="5"/>
      <c r="D8" s="7"/>
    </row>
    <row r="9" spans="2:4" ht="15" hidden="1">
      <c r="B9" s="5"/>
      <c r="D9" s="7"/>
    </row>
    <row r="10" spans="2:4" ht="15" hidden="1">
      <c r="B10" s="5"/>
      <c r="D10" s="7"/>
    </row>
    <row r="11" spans="2:4" ht="15" hidden="1">
      <c r="B11" s="5"/>
      <c r="C11" s="6"/>
      <c r="D11" s="8"/>
    </row>
    <row r="12" spans="2:4" ht="15" hidden="1">
      <c r="B12" s="5"/>
      <c r="D12" s="7"/>
    </row>
    <row r="13" spans="2:4" ht="15" hidden="1">
      <c r="B13" s="5"/>
      <c r="D13" s="7"/>
    </row>
    <row r="14" spans="2:4" ht="15" hidden="1">
      <c r="B14" s="5"/>
      <c r="D14" s="7"/>
    </row>
    <row r="15" spans="2:4" ht="15" hidden="1">
      <c r="B15" s="5"/>
      <c r="D15" s="7"/>
    </row>
    <row r="16" spans="2:4" ht="15" hidden="1">
      <c r="B16" s="5"/>
      <c r="D16" s="7"/>
    </row>
    <row r="17" spans="2:4" ht="15" hidden="1">
      <c r="B17" s="5"/>
      <c r="D17" s="7"/>
    </row>
    <row r="18" spans="2:4" ht="15" hidden="1">
      <c r="B18" s="5"/>
      <c r="C18" s="6"/>
      <c r="D18" s="8"/>
    </row>
    <row r="19" spans="2:4" ht="15" hidden="1">
      <c r="B19" s="5"/>
      <c r="D19" s="7"/>
    </row>
    <row r="20" spans="2:4" ht="15" hidden="1">
      <c r="B20" s="5"/>
      <c r="D20" s="7"/>
    </row>
    <row r="21" spans="2:4" ht="15" hidden="1">
      <c r="B21" s="5"/>
      <c r="D21" s="7"/>
    </row>
    <row r="22" spans="2:4" ht="15" hidden="1">
      <c r="B22" s="5"/>
      <c r="D22" s="7"/>
    </row>
    <row r="23" spans="2:4" ht="15" hidden="1">
      <c r="B23" s="5"/>
      <c r="D23" s="7"/>
    </row>
    <row r="24" spans="2:4" ht="15" hidden="1">
      <c r="B24" s="5"/>
      <c r="C24" s="6"/>
      <c r="D24" s="8"/>
    </row>
    <row r="25" spans="2:4" ht="15" hidden="1">
      <c r="B25" s="5"/>
      <c r="D25" s="7"/>
    </row>
    <row r="26" spans="2:4" ht="15" hidden="1">
      <c r="B26" s="5"/>
      <c r="D26" s="7"/>
    </row>
    <row r="27" spans="2:4" ht="15" hidden="1">
      <c r="B27" s="5"/>
      <c r="D27" s="7"/>
    </row>
    <row r="28" spans="2:4" ht="15" hidden="1">
      <c r="B28" s="5"/>
      <c r="C28" s="6"/>
      <c r="D28" s="8"/>
    </row>
    <row r="29" spans="2:4" ht="15" hidden="1">
      <c r="B29" s="5"/>
      <c r="D29" s="7"/>
    </row>
    <row r="30" spans="2:4" ht="15" hidden="1">
      <c r="B30" s="5"/>
      <c r="D30" s="7"/>
    </row>
    <row r="31" spans="3:4" ht="15" hidden="1">
      <c r="C31" s="6"/>
      <c r="D31" s="8"/>
    </row>
    <row r="32" spans="2:4" ht="15" hidden="1">
      <c r="B32" s="5"/>
      <c r="D32" s="7"/>
    </row>
    <row r="33" spans="2:4" ht="15" hidden="1">
      <c r="B33" s="5"/>
      <c r="D33" s="7"/>
    </row>
    <row r="34" spans="2:4" ht="15" hidden="1">
      <c r="B34" s="5"/>
      <c r="D34" s="7"/>
    </row>
    <row r="35" spans="2:4" ht="15" hidden="1">
      <c r="B35" s="5"/>
      <c r="D35" s="7"/>
    </row>
    <row r="36" spans="2:4" ht="15" hidden="1">
      <c r="B36" s="5"/>
      <c r="D36" s="7"/>
    </row>
    <row r="37" spans="2:4" ht="15" hidden="1">
      <c r="B37" s="5"/>
      <c r="D37" s="7"/>
    </row>
    <row r="38" spans="2:4" ht="15" hidden="1">
      <c r="B38" s="5"/>
      <c r="D38" s="7"/>
    </row>
    <row r="39" spans="2:4" ht="15" hidden="1">
      <c r="B39" s="5"/>
      <c r="D39" s="7"/>
    </row>
    <row r="40" spans="2:4" ht="15" hidden="1">
      <c r="B40" s="5"/>
      <c r="D40" s="7"/>
    </row>
    <row r="41" spans="2:4" ht="15" hidden="1">
      <c r="B41" s="5"/>
      <c r="D41" s="7"/>
    </row>
    <row r="42" spans="2:4" ht="15" hidden="1">
      <c r="B42" s="5"/>
      <c r="C42" s="6"/>
      <c r="D42" s="8"/>
    </row>
    <row r="43" spans="2:4" ht="15" hidden="1">
      <c r="B43" s="5"/>
      <c r="D43" s="7"/>
    </row>
    <row r="44" spans="2:4" ht="15" hidden="1">
      <c r="B44" s="5"/>
      <c r="D44" s="7"/>
    </row>
    <row r="45" spans="2:4" ht="15" hidden="1">
      <c r="B45" s="5"/>
      <c r="D45" s="7"/>
    </row>
    <row r="46" spans="2:4" ht="15" hidden="1">
      <c r="B46" s="5"/>
      <c r="D46" s="7"/>
    </row>
    <row r="47" spans="2:4" ht="15" hidden="1">
      <c r="B47" s="5"/>
      <c r="D47" s="7"/>
    </row>
    <row r="48" spans="2:4" ht="15" hidden="1">
      <c r="B48" s="5"/>
      <c r="D48" s="7"/>
    </row>
    <row r="49" spans="2:4" ht="15" hidden="1">
      <c r="B49" s="5"/>
      <c r="C49" s="6"/>
      <c r="D49" s="8"/>
    </row>
    <row r="50" spans="2:4" ht="15" hidden="1">
      <c r="B50" s="5"/>
      <c r="D50" s="7"/>
    </row>
    <row r="51" spans="2:4" ht="15" hidden="1">
      <c r="B51" s="5"/>
      <c r="D51" s="7"/>
    </row>
    <row r="52" spans="2:4" ht="15" hidden="1">
      <c r="B52" s="5"/>
      <c r="D52" s="7"/>
    </row>
    <row r="53" spans="2:4" ht="15" hidden="1">
      <c r="B53" s="5"/>
      <c r="D53" s="7"/>
    </row>
    <row r="54" spans="2:4" ht="15" hidden="1">
      <c r="B54" s="5"/>
      <c r="D54" s="7"/>
    </row>
    <row r="55" spans="2:4" ht="15" hidden="1">
      <c r="B55" s="5"/>
      <c r="C55" s="6"/>
      <c r="D55" s="8"/>
    </row>
    <row r="56" spans="2:4" ht="15" hidden="1">
      <c r="B56" s="5"/>
      <c r="D56" s="7"/>
    </row>
    <row r="57" spans="2:4" ht="15" hidden="1">
      <c r="B57" s="5"/>
      <c r="D57" s="7"/>
    </row>
    <row r="58" spans="2:4" ht="15" hidden="1">
      <c r="B58" s="5"/>
      <c r="D58" s="7"/>
    </row>
    <row r="59" ht="15" hidden="1">
      <c r="D59" s="7"/>
    </row>
    <row r="60" spans="3:4" ht="15" hidden="1">
      <c r="C60" s="6"/>
      <c r="D60" s="8"/>
    </row>
    <row r="61" spans="2:4" ht="15" hidden="1">
      <c r="B61" s="5"/>
      <c r="D61" s="7"/>
    </row>
    <row r="62" spans="2:4" ht="15" hidden="1">
      <c r="B62" s="5"/>
      <c r="D62" s="7"/>
    </row>
    <row r="63" spans="2:4" ht="15" hidden="1">
      <c r="B63" s="5"/>
      <c r="D63" s="7"/>
    </row>
    <row r="64" spans="2:4" ht="15" hidden="1">
      <c r="B64" s="5"/>
      <c r="D64" s="7"/>
    </row>
    <row r="65" spans="2:4" ht="15" hidden="1">
      <c r="B65" s="5"/>
      <c r="D65" s="7"/>
    </row>
    <row r="66" spans="2:4" ht="15" hidden="1">
      <c r="B66" s="5"/>
      <c r="D66" s="7"/>
    </row>
    <row r="67" spans="2:4" ht="15" hidden="1">
      <c r="B67" s="5"/>
      <c r="C67" s="6"/>
      <c r="D67" s="8"/>
    </row>
    <row r="68" spans="2:4" ht="15" hidden="1">
      <c r="B68" s="5"/>
      <c r="D68" s="7"/>
    </row>
    <row r="69" spans="2:4" ht="15" hidden="1">
      <c r="B69" s="5"/>
      <c r="D69" s="7"/>
    </row>
    <row r="70" spans="2:4" ht="15" hidden="1">
      <c r="B70" s="5"/>
      <c r="D70" s="7"/>
    </row>
    <row r="71" spans="2:4" ht="15" hidden="1">
      <c r="B71" s="5"/>
      <c r="D71" s="7"/>
    </row>
    <row r="72" spans="2:4" ht="15" hidden="1">
      <c r="B72" s="5"/>
      <c r="D72" s="7"/>
    </row>
    <row r="73" spans="2:4" ht="15" hidden="1">
      <c r="B73" s="5"/>
      <c r="D73" s="7"/>
    </row>
    <row r="74" spans="2:4" ht="15" hidden="1">
      <c r="B74" s="5"/>
      <c r="D74" s="7"/>
    </row>
    <row r="75" spans="2:4" ht="15" hidden="1">
      <c r="B75" s="5"/>
      <c r="C75" s="6"/>
      <c r="D75" s="8"/>
    </row>
    <row r="76" spans="2:4" ht="15" hidden="1">
      <c r="B76" s="5"/>
      <c r="D76" s="7"/>
    </row>
    <row r="77" spans="2:4" ht="15" hidden="1">
      <c r="B77" s="5"/>
      <c r="D77" s="7"/>
    </row>
    <row r="78" spans="2:4" ht="15" hidden="1">
      <c r="B78" s="5"/>
      <c r="D78" s="7"/>
    </row>
    <row r="79" spans="2:4" ht="15" hidden="1">
      <c r="B79" s="5"/>
      <c r="D79" s="7"/>
    </row>
    <row r="80" spans="2:4" ht="15" hidden="1">
      <c r="B80" s="5"/>
      <c r="D80" s="7"/>
    </row>
    <row r="81" spans="2:4" ht="15" hidden="1">
      <c r="B81" s="5"/>
      <c r="D81" s="7"/>
    </row>
    <row r="82" spans="2:4" ht="15" hidden="1">
      <c r="B82" s="5"/>
      <c r="D82" s="7"/>
    </row>
    <row r="83" spans="2:4" ht="15" hidden="1">
      <c r="B83" s="5"/>
      <c r="C83" s="6"/>
      <c r="D83" s="8"/>
    </row>
    <row r="84" spans="2:4" ht="15" hidden="1">
      <c r="B84" s="5"/>
      <c r="D84" s="7"/>
    </row>
    <row r="85" spans="2:4" ht="15" hidden="1">
      <c r="B85" s="5"/>
      <c r="D85" s="7"/>
    </row>
    <row r="86" spans="3:4" ht="15" hidden="1">
      <c r="C86" s="6"/>
      <c r="D86" s="8"/>
    </row>
    <row r="87" spans="2:4" ht="15" hidden="1">
      <c r="B87" s="5"/>
      <c r="D87" s="7"/>
    </row>
    <row r="88" spans="2:4" ht="15" hidden="1">
      <c r="B88" s="5"/>
      <c r="D88" s="7"/>
    </row>
    <row r="89" spans="2:4" ht="15" hidden="1">
      <c r="B89" s="5"/>
      <c r="C89" s="6"/>
      <c r="D89" s="8"/>
    </row>
    <row r="90" spans="2:4" ht="15" hidden="1">
      <c r="B90" s="5"/>
      <c r="D90" s="7"/>
    </row>
    <row r="91" ht="15" hidden="1">
      <c r="D91" s="7"/>
    </row>
    <row r="92" spans="3:4" ht="15" hidden="1">
      <c r="C92" s="6"/>
      <c r="D92" s="8"/>
    </row>
    <row r="93" spans="2:4" ht="15" hidden="1">
      <c r="B93" s="5"/>
      <c r="D93" s="7"/>
    </row>
    <row r="94" spans="2:4" ht="15" hidden="1">
      <c r="B94" s="5"/>
      <c r="D94" s="7"/>
    </row>
    <row r="95" spans="2:4" ht="15" hidden="1">
      <c r="B95" s="5"/>
      <c r="D95" s="7"/>
    </row>
    <row r="96" spans="2:4" ht="15" hidden="1">
      <c r="B96" s="5"/>
      <c r="D96" s="7"/>
    </row>
    <row r="97" spans="2:4" ht="15" hidden="1">
      <c r="B97" s="5"/>
      <c r="C97" s="6"/>
      <c r="D97" s="8"/>
    </row>
    <row r="98" spans="2:4" ht="15" hidden="1">
      <c r="B98" s="5"/>
      <c r="D98" s="7"/>
    </row>
    <row r="99" ht="15" hidden="1"/>
    <row r="100" spans="3:4" ht="15" hidden="1">
      <c r="C100" s="6"/>
      <c r="D100" s="6"/>
    </row>
    <row r="101" ht="9" customHeight="1" thickBot="1"/>
    <row r="102" spans="2:4" ht="16.5" thickBot="1">
      <c r="B102" s="161" t="s">
        <v>125</v>
      </c>
      <c r="C102" s="162"/>
      <c r="D102" s="163"/>
    </row>
    <row r="103" spans="2:4" ht="15.75" thickBot="1">
      <c r="B103" s="22" t="s">
        <v>48</v>
      </c>
      <c r="C103" s="66" t="s">
        <v>16</v>
      </c>
      <c r="D103" s="67" t="s">
        <v>17</v>
      </c>
    </row>
    <row r="104" spans="2:4" ht="15">
      <c r="B104" s="54" t="s">
        <v>121</v>
      </c>
      <c r="C104" s="55" t="s">
        <v>83</v>
      </c>
      <c r="D104" s="56">
        <v>7541.01084034</v>
      </c>
    </row>
    <row r="105" spans="2:4" ht="15">
      <c r="B105" s="48" t="s">
        <v>122</v>
      </c>
      <c r="C105" s="49" t="s">
        <v>10</v>
      </c>
      <c r="D105" s="50">
        <v>14724.94726062</v>
      </c>
    </row>
    <row r="106" spans="2:4" ht="15">
      <c r="B106" s="48" t="s">
        <v>72</v>
      </c>
      <c r="C106" s="49" t="s">
        <v>73</v>
      </c>
      <c r="D106" s="50">
        <v>18357.946900840001</v>
      </c>
    </row>
    <row r="107" spans="2:5" ht="15">
      <c r="B107" s="48" t="s">
        <v>123</v>
      </c>
      <c r="C107" s="49" t="s">
        <v>12</v>
      </c>
      <c r="D107" s="50">
        <v>18651.785008729999</v>
      </c>
      <c r="E107" s="1"/>
    </row>
    <row r="108" spans="2:4" ht="15">
      <c r="B108" s="48" t="s">
        <v>69</v>
      </c>
      <c r="C108" s="49" t="s">
        <v>70</v>
      </c>
      <c r="D108" s="50">
        <v>20150.382950769999</v>
      </c>
    </row>
    <row r="109" spans="2:4" ht="15">
      <c r="B109" s="48" t="s">
        <v>71</v>
      </c>
      <c r="C109" s="49" t="s">
        <v>14</v>
      </c>
      <c r="D109" s="50">
        <v>24483.0780166</v>
      </c>
    </row>
    <row r="110" spans="2:4" ht="15">
      <c r="B110" s="48" t="s">
        <v>74</v>
      </c>
      <c r="C110" s="49" t="s">
        <v>75</v>
      </c>
      <c r="D110" s="50">
        <v>40541.897092270003</v>
      </c>
    </row>
    <row r="111" spans="2:4" ht="15">
      <c r="B111" s="167" t="s">
        <v>76</v>
      </c>
      <c r="C111" s="49" t="s">
        <v>77</v>
      </c>
      <c r="D111" s="50">
        <v>54393.717918939998</v>
      </c>
    </row>
    <row r="112" spans="2:4" ht="15">
      <c r="B112" s="48" t="s">
        <v>15</v>
      </c>
      <c r="C112" s="49" t="s">
        <v>11</v>
      </c>
      <c r="D112" s="50">
        <v>60059.60816679</v>
      </c>
    </row>
    <row r="113" spans="2:4" ht="15.75" thickBot="1">
      <c r="B113" s="51" t="s">
        <v>81</v>
      </c>
      <c r="C113" s="52" t="s">
        <v>9</v>
      </c>
      <c r="D113" s="53">
        <v>63041.432547769997</v>
      </c>
    </row>
    <row r="114" ht="15.75" thickBot="1"/>
    <row r="115" spans="2:4" ht="16.5" thickBot="1">
      <c r="B115" s="161" t="s">
        <v>124</v>
      </c>
      <c r="C115" s="162"/>
      <c r="D115" s="163"/>
    </row>
    <row r="116" spans="2:4" ht="15.75" thickBot="1">
      <c r="B116" s="22" t="s">
        <v>48</v>
      </c>
      <c r="C116" s="66" t="s">
        <v>16</v>
      </c>
      <c r="D116" s="68" t="s">
        <v>17</v>
      </c>
    </row>
    <row r="117" spans="2:4" ht="15">
      <c r="B117" s="48" t="s">
        <v>71</v>
      </c>
      <c r="C117" s="49" t="s">
        <v>14</v>
      </c>
      <c r="D117" s="65">
        <v>2037.80685694</v>
      </c>
    </row>
    <row r="118" spans="2:4" ht="15">
      <c r="B118" s="63" t="s">
        <v>74</v>
      </c>
      <c r="C118" s="64" t="s">
        <v>75</v>
      </c>
      <c r="D118" s="65">
        <v>2536.0927799599999</v>
      </c>
    </row>
    <row r="119" spans="2:4" ht="15">
      <c r="B119" s="57" t="s">
        <v>78</v>
      </c>
      <c r="C119" s="58" t="s">
        <v>79</v>
      </c>
      <c r="D119" s="59">
        <v>5123.8762172699999</v>
      </c>
    </row>
    <row r="120" spans="2:4" ht="15">
      <c r="B120" s="57" t="s">
        <v>69</v>
      </c>
      <c r="C120" s="58" t="s">
        <v>70</v>
      </c>
      <c r="D120" s="59">
        <v>5237.9777327199999</v>
      </c>
    </row>
    <row r="121" spans="2:4" ht="15">
      <c r="B121" s="57" t="s">
        <v>76</v>
      </c>
      <c r="C121" s="58" t="s">
        <v>77</v>
      </c>
      <c r="D121" s="59">
        <v>6850.1562960600004</v>
      </c>
    </row>
    <row r="122" spans="2:4" ht="15">
      <c r="B122" s="57" t="s">
        <v>80</v>
      </c>
      <c r="C122" s="58" t="s">
        <v>13</v>
      </c>
      <c r="D122" s="59">
        <v>12617.913885460001</v>
      </c>
    </row>
    <row r="123" spans="2:4" ht="15">
      <c r="B123" s="57" t="s">
        <v>72</v>
      </c>
      <c r="C123" s="58" t="s">
        <v>73</v>
      </c>
      <c r="D123" s="59">
        <v>25374.940882610001</v>
      </c>
    </row>
    <row r="124" spans="2:4" ht="15">
      <c r="B124" s="57" t="s">
        <v>81</v>
      </c>
      <c r="C124" s="58" t="s">
        <v>9</v>
      </c>
      <c r="D124" s="59">
        <v>51139.253661839997</v>
      </c>
    </row>
    <row r="125" spans="2:4" ht="15.75" thickBot="1">
      <c r="B125" s="60" t="s">
        <v>15</v>
      </c>
      <c r="C125" s="61" t="s">
        <v>11</v>
      </c>
      <c r="D125" s="62">
        <v>156085.00038787999</v>
      </c>
    </row>
    <row r="130" ht="15">
      <c r="D130" s="1"/>
    </row>
    <row r="131" ht="15">
      <c r="D131" s="1"/>
    </row>
    <row r="132" ht="15">
      <c r="D132" s="1"/>
    </row>
    <row r="134" ht="15">
      <c r="D134" s="1"/>
    </row>
    <row r="135" ht="15">
      <c r="D135" s="1"/>
    </row>
    <row r="136" ht="15">
      <c r="D136" s="1"/>
    </row>
    <row r="139" ht="15">
      <c r="D139" s="1"/>
    </row>
    <row r="142" ht="15">
      <c r="D142" s="1"/>
    </row>
    <row r="143" ht="15">
      <c r="D143" s="1"/>
    </row>
    <row r="144" ht="15">
      <c r="D144" s="1"/>
    </row>
    <row r="145" ht="15">
      <c r="D145" s="1"/>
    </row>
    <row r="146" ht="15">
      <c r="D146" s="1"/>
    </row>
    <row r="147" ht="15">
      <c r="D147" s="1"/>
    </row>
    <row r="148" ht="15">
      <c r="D148" s="1"/>
    </row>
    <row r="149" ht="15">
      <c r="D149" s="1"/>
    </row>
    <row r="150" ht="15">
      <c r="D150" s="1"/>
    </row>
    <row r="151" ht="15">
      <c r="D151" s="1"/>
    </row>
    <row r="152" spans="4:5" ht="15">
      <c r="D152" s="1"/>
      <c r="E152" s="1"/>
    </row>
    <row r="153" ht="15">
      <c r="D153" s="1"/>
    </row>
    <row r="154" spans="4:5" ht="15">
      <c r="D154" s="1"/>
      <c r="E154" s="1"/>
    </row>
    <row r="155" ht="15">
      <c r="D155" s="1"/>
    </row>
    <row r="156" ht="15">
      <c r="D156" s="1"/>
    </row>
  </sheetData>
  <mergeCells count="2">
    <mergeCell ref="B102:D102"/>
    <mergeCell ref="B115:D115"/>
  </mergeCells>
  <pageMargins left="0.7" right="0.7" top="0.787401575" bottom="0.7874015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52"/>
  <sheetViews>
    <sheetView workbookViewId="0" topLeftCell="C1">
      <selection pane="topLeft" activeCell="N10" sqref="N10"/>
    </sheetView>
  </sheetViews>
  <sheetFormatPr defaultRowHeight="15"/>
  <cols>
    <col min="1" max="1" width="2.14285714285714" customWidth="1"/>
    <col min="2" max="2" width="33.5714285714286" customWidth="1"/>
    <col min="11" max="11" width="10.1428571428571" customWidth="1"/>
    <col min="12" max="13" width="10.4285714285714" customWidth="1"/>
    <col min="14" max="14" width="9.71428571428571" bestFit="1" customWidth="1"/>
  </cols>
  <sheetData>
    <row r="1" ht="7.5" customHeight="1" thickBot="1"/>
    <row r="2" spans="2:13" ht="16.5" thickBot="1">
      <c r="B2" s="161" t="s">
        <v>49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3"/>
    </row>
    <row r="3" spans="2:13" ht="15.75" thickBot="1">
      <c r="B3" s="96" t="s">
        <v>17</v>
      </c>
      <c r="C3" s="94" t="s">
        <v>18</v>
      </c>
      <c r="D3" s="94" t="s">
        <v>19</v>
      </c>
      <c r="E3" s="94" t="s">
        <v>20</v>
      </c>
      <c r="F3" s="94" t="s">
        <v>21</v>
      </c>
      <c r="G3" s="94" t="s">
        <v>22</v>
      </c>
      <c r="H3" s="94" t="s">
        <v>23</v>
      </c>
      <c r="I3" s="94" t="s">
        <v>24</v>
      </c>
      <c r="J3" s="94" t="s">
        <v>25</v>
      </c>
      <c r="K3" s="100" t="s">
        <v>26</v>
      </c>
      <c r="L3" s="143" t="s">
        <v>57</v>
      </c>
      <c r="M3" s="95" t="s">
        <v>126</v>
      </c>
    </row>
    <row r="4" spans="2:15" ht="17.25">
      <c r="B4" s="73" t="s">
        <v>53</v>
      </c>
      <c r="C4" s="72">
        <v>25981.210189780002</v>
      </c>
      <c r="D4" s="72">
        <v>28982.189216409999</v>
      </c>
      <c r="E4" s="72">
        <v>27749.15612747</v>
      </c>
      <c r="F4" s="72">
        <v>36244.193857110004</v>
      </c>
      <c r="G4" s="72">
        <v>45129.771183119999</v>
      </c>
      <c r="H4" s="72">
        <v>46425.12357535</v>
      </c>
      <c r="I4" s="72">
        <v>53007.561921739994</v>
      </c>
      <c r="J4" s="72">
        <v>52111.668683039999</v>
      </c>
      <c r="K4" s="90">
        <v>64101.20</v>
      </c>
      <c r="L4" s="90">
        <v>71238.38</v>
      </c>
      <c r="M4" s="91">
        <v>106314.26</v>
      </c>
      <c r="N4" s="7"/>
      <c r="O4" s="4"/>
    </row>
    <row r="5" spans="2:15" ht="18" thickBot="1">
      <c r="B5" s="21" t="s">
        <v>54</v>
      </c>
      <c r="C5" s="70">
        <v>26838.97273895</v>
      </c>
      <c r="D5" s="70">
        <v>27612.847659679999</v>
      </c>
      <c r="E5" s="70">
        <v>26432.474827369999</v>
      </c>
      <c r="F5" s="70">
        <v>21293.660640510003</v>
      </c>
      <c r="G5" s="70">
        <v>19691.147260029997</v>
      </c>
      <c r="H5" s="70">
        <v>20769.169998900001</v>
      </c>
      <c r="I5" s="70">
        <v>19315.325001140001</v>
      </c>
      <c r="J5" s="70">
        <v>21848.026367140003</v>
      </c>
      <c r="K5" s="89">
        <v>24783.10</v>
      </c>
      <c r="L5" s="89">
        <v>25339.41</v>
      </c>
      <c r="M5" s="92">
        <v>26749.70</v>
      </c>
      <c r="N5" s="7"/>
      <c r="O5" s="4"/>
    </row>
    <row r="6" ht="15">
      <c r="O6" s="4"/>
    </row>
    <row r="7" ht="15">
      <c r="B7" s="42" t="s">
        <v>51</v>
      </c>
    </row>
    <row r="8" ht="15">
      <c r="B8" s="42" t="s">
        <v>52</v>
      </c>
    </row>
    <row r="10" ht="15.75" thickBot="1"/>
    <row r="11" spans="2:13" ht="16.5" thickBot="1">
      <c r="B11" s="161" t="s">
        <v>50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35"/>
    </row>
    <row r="12" spans="2:13" ht="15.75" thickBot="1">
      <c r="B12" s="93" t="s">
        <v>17</v>
      </c>
      <c r="C12" s="94" t="s">
        <v>18</v>
      </c>
      <c r="D12" s="94" t="s">
        <v>19</v>
      </c>
      <c r="E12" s="94" t="s">
        <v>20</v>
      </c>
      <c r="F12" s="94" t="s">
        <v>21</v>
      </c>
      <c r="G12" s="94" t="s">
        <v>22</v>
      </c>
      <c r="H12" s="94" t="s">
        <v>23</v>
      </c>
      <c r="I12" s="94" t="s">
        <v>24</v>
      </c>
      <c r="J12" s="94" t="s">
        <v>25</v>
      </c>
      <c r="K12" s="100" t="s">
        <v>26</v>
      </c>
      <c r="L12" s="143" t="s">
        <v>57</v>
      </c>
      <c r="M12" s="95" t="s">
        <v>126</v>
      </c>
    </row>
    <row r="13" spans="2:15" ht="17.25">
      <c r="B13" s="73" t="s">
        <v>53</v>
      </c>
      <c r="C13" s="72">
        <v>111030.81910542001</v>
      </c>
      <c r="D13" s="72">
        <v>122050.3701728</v>
      </c>
      <c r="E13" s="72">
        <v>129826.34139623</v>
      </c>
      <c r="F13" s="72">
        <v>173464.91998372</v>
      </c>
      <c r="G13" s="72">
        <v>201388.89385489002</v>
      </c>
      <c r="H13" s="72">
        <v>209961.09849251001</v>
      </c>
      <c r="I13" s="72">
        <v>243664.30035020001</v>
      </c>
      <c r="J13" s="72">
        <v>265600.86361165001</v>
      </c>
      <c r="K13" s="90">
        <v>300721.30</v>
      </c>
      <c r="L13" s="90">
        <v>331473.24</v>
      </c>
      <c r="M13" s="91">
        <v>386460.54</v>
      </c>
      <c r="N13" s="7"/>
      <c r="O13" s="4"/>
    </row>
    <row r="14" spans="2:15" ht="18" thickBot="1">
      <c r="B14" s="21" t="s">
        <v>54</v>
      </c>
      <c r="C14" s="70">
        <v>92231.421203830003</v>
      </c>
      <c r="D14" s="70">
        <v>88894.530272229997</v>
      </c>
      <c r="E14" s="70">
        <v>86932.86527337</v>
      </c>
      <c r="F14" s="70">
        <v>71893.688073030004</v>
      </c>
      <c r="G14" s="70">
        <v>68987.78749391</v>
      </c>
      <c r="H14" s="70">
        <v>68623.414894650006</v>
      </c>
      <c r="I14" s="70">
        <v>69954.765735759996</v>
      </c>
      <c r="J14" s="70">
        <v>71118.432693430004</v>
      </c>
      <c r="K14" s="89">
        <v>69559.20</v>
      </c>
      <c r="L14" s="89">
        <v>71109.63</v>
      </c>
      <c r="M14" s="92">
        <v>64010.74</v>
      </c>
      <c r="N14" s="7"/>
      <c r="O14" s="4"/>
    </row>
    <row r="16" ht="15">
      <c r="B16" s="42" t="s">
        <v>51</v>
      </c>
    </row>
    <row r="17" ht="15">
      <c r="B17" s="42" t="s">
        <v>52</v>
      </c>
    </row>
    <row r="21" spans="2:7" ht="15">
      <c r="B21" s="2"/>
      <c r="G21" s="2"/>
    </row>
    <row r="23" spans="3:11" ht="15">
      <c r="C23" s="11"/>
      <c r="D23" s="10"/>
      <c r="E23" s="9"/>
      <c r="H23" s="1"/>
      <c r="I23" s="10"/>
      <c r="J23" s="9"/>
      <c r="K23" s="9"/>
    </row>
    <row r="24" spans="3:11" ht="15">
      <c r="C24" s="1"/>
      <c r="D24" s="10"/>
      <c r="E24" s="9"/>
      <c r="I24" s="10"/>
      <c r="J24" s="9"/>
      <c r="K24" s="9"/>
    </row>
    <row r="25" spans="3:11" ht="15">
      <c r="C25" s="1"/>
      <c r="D25" s="10"/>
      <c r="E25" s="9"/>
      <c r="H25" s="1"/>
      <c r="I25" s="10"/>
      <c r="J25" s="9"/>
      <c r="K25" s="9"/>
    </row>
    <row r="26" spans="3:11" ht="15">
      <c r="C26" s="1"/>
      <c r="D26" s="10"/>
      <c r="E26" s="9"/>
      <c r="H26" s="1"/>
      <c r="I26" s="10"/>
      <c r="J26" s="9"/>
      <c r="K26" s="9"/>
    </row>
    <row r="27" spans="3:11" ht="15">
      <c r="C27" s="1"/>
      <c r="D27" s="10"/>
      <c r="E27" s="9"/>
      <c r="H27" s="1"/>
      <c r="I27" s="10"/>
      <c r="J27" s="9"/>
      <c r="K27" s="9"/>
    </row>
    <row r="28" spans="4:11" ht="15">
      <c r="D28" s="10"/>
      <c r="E28" s="9"/>
      <c r="H28" s="1"/>
      <c r="I28" s="10"/>
      <c r="J28" s="9"/>
      <c r="K28" s="9"/>
    </row>
    <row r="29" spans="3:11" ht="15">
      <c r="C29" s="1"/>
      <c r="D29" s="10"/>
      <c r="E29" s="9"/>
      <c r="H29" s="1"/>
      <c r="I29" s="10"/>
      <c r="J29" s="9"/>
      <c r="K29" s="9"/>
    </row>
    <row r="30" spans="3:11" ht="15">
      <c r="C30" s="1"/>
      <c r="D30" s="10"/>
      <c r="E30" s="9"/>
      <c r="H30" s="1"/>
      <c r="I30" s="10"/>
      <c r="J30" s="9"/>
      <c r="K30" s="9"/>
    </row>
    <row r="31" spans="3:11" ht="15">
      <c r="C31" s="1"/>
      <c r="D31" s="10"/>
      <c r="E31" s="9"/>
      <c r="H31" s="1"/>
      <c r="I31" s="10"/>
      <c r="J31" s="9"/>
      <c r="K31" s="9"/>
    </row>
    <row r="32" spans="4:11" ht="15">
      <c r="D32" s="10"/>
      <c r="E32" s="9"/>
      <c r="H32" s="1"/>
      <c r="I32" s="10"/>
      <c r="J32" s="9"/>
      <c r="K32" s="9"/>
    </row>
    <row r="33" spans="4:11" ht="15">
      <c r="D33" s="10"/>
      <c r="E33" s="9"/>
      <c r="H33" s="1"/>
      <c r="I33" s="10"/>
      <c r="J33" s="9"/>
      <c r="K33" s="9"/>
    </row>
    <row r="34" spans="3:11" ht="15">
      <c r="C34" s="1"/>
      <c r="D34" s="10"/>
      <c r="E34" s="9"/>
      <c r="H34" s="1"/>
      <c r="I34" s="10"/>
      <c r="J34" s="9"/>
      <c r="K34" s="9"/>
    </row>
    <row r="35" spans="3:11" ht="15">
      <c r="C35" s="1"/>
      <c r="D35" s="10"/>
      <c r="E35" s="9"/>
      <c r="H35" s="1"/>
      <c r="I35" s="10"/>
      <c r="J35" s="9"/>
      <c r="K35" s="9"/>
    </row>
    <row r="36" spans="3:11" ht="15">
      <c r="C36" s="1"/>
      <c r="D36" s="10"/>
      <c r="E36" s="9"/>
      <c r="H36" s="1"/>
      <c r="I36" s="10"/>
      <c r="J36" s="9"/>
      <c r="K36" s="9"/>
    </row>
    <row r="38" spans="2:3" ht="15">
      <c r="B38" s="2"/>
      <c r="C38" s="5"/>
    </row>
    <row r="39" spans="3:5" ht="15">
      <c r="C39" s="5"/>
      <c r="D39" s="10"/>
      <c r="E39" s="12"/>
    </row>
    <row r="40" spans="4:5" ht="15">
      <c r="D40" s="10"/>
      <c r="E40" s="12"/>
    </row>
    <row r="41" spans="4:5" ht="15">
      <c r="D41" s="10"/>
      <c r="E41" s="12"/>
    </row>
    <row r="42" spans="4:5" ht="15">
      <c r="D42" s="10"/>
      <c r="E42" s="12"/>
    </row>
    <row r="43" spans="4:5" ht="15">
      <c r="D43" s="10"/>
      <c r="E43" s="12"/>
    </row>
    <row r="44" spans="4:5" ht="15">
      <c r="D44" s="10"/>
      <c r="E44" s="12"/>
    </row>
    <row r="45" spans="4:5" ht="15">
      <c r="D45" s="10"/>
      <c r="E45" s="12"/>
    </row>
    <row r="46" spans="4:5" ht="15">
      <c r="D46" s="10"/>
      <c r="E46" s="12"/>
    </row>
    <row r="47" spans="4:5" ht="15">
      <c r="D47" s="10"/>
      <c r="E47" s="12"/>
    </row>
    <row r="48" spans="4:5" ht="15">
      <c r="D48" s="10"/>
      <c r="E48" s="12"/>
    </row>
    <row r="49" spans="4:5" ht="15">
      <c r="D49" s="10"/>
      <c r="E49" s="12"/>
    </row>
    <row r="50" spans="4:5" ht="15">
      <c r="D50" s="10"/>
      <c r="E50" s="12"/>
    </row>
    <row r="51" spans="4:5" ht="15">
      <c r="D51" s="10"/>
      <c r="E51" s="12"/>
    </row>
    <row r="52" spans="4:5" ht="15">
      <c r="D52" s="10"/>
      <c r="E52" s="12"/>
    </row>
  </sheetData>
  <mergeCells count="2">
    <mergeCell ref="B11:L11"/>
    <mergeCell ref="B2:M2"/>
  </mergeCells>
  <pageMargins left="0.7" right="0.7" top="0.787401575" bottom="0.787401575" header="0.3" footer="0.3"/>
  <pageSetup orientation="portrait" paperSize="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27"/>
  <sheetViews>
    <sheetView workbookViewId="0" topLeftCell="A1">
      <selection pane="topLeft" activeCell="E7" sqref="E7"/>
    </sheetView>
  </sheetViews>
  <sheetFormatPr defaultRowHeight="15"/>
  <cols>
    <col min="1" max="1" width="2.85714285714286" customWidth="1"/>
    <col min="2" max="2" width="58.2857142857143" customWidth="1"/>
    <col min="3" max="3" width="0" hidden="1" customWidth="1"/>
    <col min="4" max="4" width="10.1428571428571" customWidth="1"/>
    <col min="7" max="7" width="52.5714285714286" bestFit="1" customWidth="1"/>
    <col min="8" max="8" width="0" hidden="1" customWidth="1"/>
  </cols>
  <sheetData>
    <row r="1" ht="4.5" customHeight="1" thickBot="1"/>
    <row r="2" spans="2:9" ht="16.5" thickBot="1">
      <c r="B2" s="161" t="s">
        <v>144</v>
      </c>
      <c r="C2" s="162"/>
      <c r="D2" s="163"/>
      <c r="G2" s="161" t="s">
        <v>141</v>
      </c>
      <c r="H2" s="162"/>
      <c r="I2" s="163"/>
    </row>
    <row r="3" spans="2:9" ht="15.75" thickBot="1">
      <c r="B3" s="22" t="s">
        <v>16</v>
      </c>
      <c r="C3" s="66">
        <v>2019</v>
      </c>
      <c r="D3" s="76" t="s">
        <v>17</v>
      </c>
      <c r="G3" s="22" t="s">
        <v>16</v>
      </c>
      <c r="H3" s="66">
        <v>2019</v>
      </c>
      <c r="I3" s="76" t="s">
        <v>17</v>
      </c>
    </row>
    <row r="4" spans="2:9" ht="15">
      <c r="B4" s="98" t="s">
        <v>82</v>
      </c>
      <c r="C4" s="1">
        <v>551.66</v>
      </c>
      <c r="D4" s="99">
        <v>551.66</v>
      </c>
      <c r="G4" s="74" t="s">
        <v>89</v>
      </c>
      <c r="H4" s="154">
        <v>39.369999999999997</v>
      </c>
      <c r="I4" s="59">
        <v>39.369999999999997</v>
      </c>
    </row>
    <row r="5" spans="2:9" ht="15">
      <c r="B5" s="71" t="s">
        <v>127</v>
      </c>
      <c r="C5" s="151">
        <v>604.05999999999995</v>
      </c>
      <c r="D5" s="65">
        <v>604.05999999999995</v>
      </c>
      <c r="G5" s="74" t="s">
        <v>137</v>
      </c>
      <c r="H5" s="154">
        <v>90.54</v>
      </c>
      <c r="I5" s="59">
        <v>90.54</v>
      </c>
    </row>
    <row r="6" spans="2:9" ht="15">
      <c r="B6" s="20" t="s">
        <v>128</v>
      </c>
      <c r="C6" s="152">
        <v>1015</v>
      </c>
      <c r="D6" s="59">
        <v>1015</v>
      </c>
      <c r="G6" s="74" t="s">
        <v>68</v>
      </c>
      <c r="H6" s="154">
        <v>170.05</v>
      </c>
      <c r="I6" s="59">
        <v>170.05</v>
      </c>
    </row>
    <row r="7" spans="2:9" ht="15">
      <c r="B7" s="20" t="s">
        <v>129</v>
      </c>
      <c r="C7" s="152">
        <v>1502.11</v>
      </c>
      <c r="D7" s="59">
        <v>1502.11</v>
      </c>
      <c r="G7" s="74" t="s">
        <v>135</v>
      </c>
      <c r="H7" s="152">
        <v>172.61</v>
      </c>
      <c r="I7" s="59">
        <v>172.61</v>
      </c>
    </row>
    <row r="8" spans="2:9" ht="15">
      <c r="B8" s="20" t="s">
        <v>130</v>
      </c>
      <c r="C8" s="152">
        <v>2162.27</v>
      </c>
      <c r="D8" s="59">
        <v>2162.27</v>
      </c>
      <c r="G8" s="74" t="s">
        <v>90</v>
      </c>
      <c r="H8" s="157">
        <v>268.29000000000002</v>
      </c>
      <c r="I8" s="134">
        <v>268.29000000000002</v>
      </c>
    </row>
    <row r="9" spans="2:9" ht="15">
      <c r="B9" s="20" t="s">
        <v>88</v>
      </c>
      <c r="C9" s="152">
        <v>2612.66</v>
      </c>
      <c r="D9" s="59">
        <v>2612.66</v>
      </c>
      <c r="G9" s="74" t="s">
        <v>138</v>
      </c>
      <c r="H9" s="157">
        <v>1013.95</v>
      </c>
      <c r="I9" s="134">
        <v>1013.95</v>
      </c>
    </row>
    <row r="10" spans="2:9" ht="15">
      <c r="B10" s="20" t="s">
        <v>58</v>
      </c>
      <c r="C10" s="152">
        <v>5648.97</v>
      </c>
      <c r="D10" s="59">
        <v>5648.97</v>
      </c>
      <c r="G10" s="147" t="s">
        <v>139</v>
      </c>
      <c r="H10" s="158">
        <v>1886.52</v>
      </c>
      <c r="I10" s="144">
        <v>1886.52</v>
      </c>
    </row>
    <row r="11" spans="2:9" ht="15">
      <c r="B11" s="20" t="s">
        <v>29</v>
      </c>
      <c r="C11" s="152">
        <v>6690.53</v>
      </c>
      <c r="D11" s="59">
        <v>6690.53</v>
      </c>
      <c r="G11" s="74" t="s">
        <v>140</v>
      </c>
      <c r="H11" s="159">
        <v>3009.52</v>
      </c>
      <c r="I11" s="145">
        <v>3009.52</v>
      </c>
    </row>
    <row r="12" spans="2:9" ht="15">
      <c r="B12" s="20" t="s">
        <v>131</v>
      </c>
      <c r="C12" s="152">
        <v>22865.25</v>
      </c>
      <c r="D12" s="59">
        <v>22865.25</v>
      </c>
      <c r="G12" s="74" t="s">
        <v>130</v>
      </c>
      <c r="H12" s="159">
        <v>4693.67</v>
      </c>
      <c r="I12" s="145">
        <v>4693.67</v>
      </c>
    </row>
    <row r="13" spans="2:9" ht="15.75" thickBot="1">
      <c r="B13" s="69" t="s">
        <v>28</v>
      </c>
      <c r="C13" s="152">
        <v>134948.51999999999</v>
      </c>
      <c r="D13" s="62">
        <v>134948.51999999999</v>
      </c>
      <c r="G13" s="75" t="s">
        <v>93</v>
      </c>
      <c r="H13" s="160">
        <v>5730.06</v>
      </c>
      <c r="I13" s="146">
        <v>5730.06</v>
      </c>
    </row>
    <row r="15" ht="15.75" thickBot="1"/>
    <row r="16" spans="2:9" ht="16.5" thickBot="1">
      <c r="B16" s="161" t="s">
        <v>143</v>
      </c>
      <c r="C16" s="162"/>
      <c r="D16" s="163"/>
      <c r="G16" s="161" t="s">
        <v>142</v>
      </c>
      <c r="H16" s="162"/>
      <c r="I16" s="163"/>
    </row>
    <row r="17" spans="2:9" ht="15.75" thickBot="1">
      <c r="B17" s="22" t="s">
        <v>16</v>
      </c>
      <c r="C17" s="66">
        <v>2019</v>
      </c>
      <c r="D17" s="76" t="s">
        <v>17</v>
      </c>
      <c r="G17" s="22" t="s">
        <v>16</v>
      </c>
      <c r="H17" s="66">
        <v>2019</v>
      </c>
      <c r="I17" s="76" t="s">
        <v>17</v>
      </c>
    </row>
    <row r="18" spans="2:9" ht="15">
      <c r="B18" s="77" t="s">
        <v>132</v>
      </c>
      <c r="C18" s="153">
        <v>376.40</v>
      </c>
      <c r="D18" s="78">
        <v>376.40</v>
      </c>
      <c r="G18" s="77" t="s">
        <v>133</v>
      </c>
      <c r="H18" s="153">
        <v>234.55</v>
      </c>
      <c r="I18" s="78">
        <v>234.55</v>
      </c>
    </row>
    <row r="19" spans="2:9" ht="15">
      <c r="B19" s="74" t="s">
        <v>87</v>
      </c>
      <c r="C19" s="154">
        <v>409.21</v>
      </c>
      <c r="D19" s="59">
        <v>409.21</v>
      </c>
      <c r="G19" s="74" t="s">
        <v>91</v>
      </c>
      <c r="H19" s="154">
        <v>270.20999999999998</v>
      </c>
      <c r="I19" s="59">
        <v>270.20999999999998</v>
      </c>
    </row>
    <row r="20" spans="2:9" ht="15">
      <c r="B20" s="74" t="s">
        <v>67</v>
      </c>
      <c r="C20" s="154">
        <v>471.10</v>
      </c>
      <c r="D20" s="59">
        <v>471.10</v>
      </c>
      <c r="G20" s="74" t="s">
        <v>92</v>
      </c>
      <c r="H20" s="154">
        <v>424.80</v>
      </c>
      <c r="I20" s="59">
        <v>424.80</v>
      </c>
    </row>
    <row r="21" spans="2:9" ht="15">
      <c r="B21" s="74" t="s">
        <v>65</v>
      </c>
      <c r="C21" s="154">
        <v>551.13</v>
      </c>
      <c r="D21" s="59">
        <v>551.13</v>
      </c>
      <c r="G21" s="74" t="s">
        <v>134</v>
      </c>
      <c r="H21" s="154">
        <v>593.91</v>
      </c>
      <c r="I21" s="59">
        <v>593.91</v>
      </c>
    </row>
    <row r="22" spans="2:9" ht="15">
      <c r="B22" s="74" t="s">
        <v>58</v>
      </c>
      <c r="C22" s="154">
        <v>636.15</v>
      </c>
      <c r="D22" s="59">
        <v>636.15</v>
      </c>
      <c r="G22" s="74" t="s">
        <v>135</v>
      </c>
      <c r="H22" s="154">
        <v>854.52</v>
      </c>
      <c r="I22" s="59">
        <v>854.52</v>
      </c>
    </row>
    <row r="23" spans="2:9" ht="15">
      <c r="B23" s="74" t="s">
        <v>84</v>
      </c>
      <c r="C23" s="154">
        <v>1798.43</v>
      </c>
      <c r="D23" s="59">
        <v>1798.43</v>
      </c>
      <c r="G23" s="74" t="s">
        <v>136</v>
      </c>
      <c r="H23" s="154">
        <v>929.27</v>
      </c>
      <c r="I23" s="59">
        <v>929.27</v>
      </c>
    </row>
    <row r="24" spans="2:9" ht="15">
      <c r="B24" s="74" t="s">
        <v>131</v>
      </c>
      <c r="C24" s="154">
        <v>2029.14</v>
      </c>
      <c r="D24" s="59">
        <v>2029.14</v>
      </c>
      <c r="G24" s="74" t="s">
        <v>130</v>
      </c>
      <c r="H24" s="154">
        <v>1166.24</v>
      </c>
      <c r="I24" s="59">
        <v>1166.24</v>
      </c>
    </row>
    <row r="25" spans="2:9" ht="15">
      <c r="B25" s="74" t="s">
        <v>29</v>
      </c>
      <c r="C25" s="154">
        <v>2568.02</v>
      </c>
      <c r="D25" s="59">
        <v>2568.02</v>
      </c>
      <c r="G25" s="74" t="s">
        <v>86</v>
      </c>
      <c r="H25" s="154">
        <v>1167.58</v>
      </c>
      <c r="I25" s="59">
        <v>1167.58</v>
      </c>
    </row>
    <row r="26" spans="2:9" ht="15">
      <c r="B26" s="74" t="s">
        <v>129</v>
      </c>
      <c r="C26" s="154">
        <v>6003.88</v>
      </c>
      <c r="D26" s="59">
        <v>6003.88</v>
      </c>
      <c r="G26" s="74" t="s">
        <v>85</v>
      </c>
      <c r="H26" s="154">
        <v>1315.74</v>
      </c>
      <c r="I26" s="59">
        <v>1315.74</v>
      </c>
    </row>
    <row r="27" spans="2:9" ht="15.75" thickBot="1">
      <c r="B27" s="75" t="s">
        <v>28</v>
      </c>
      <c r="C27" s="155">
        <v>17351.54</v>
      </c>
      <c r="D27" s="62">
        <v>17351.54</v>
      </c>
      <c r="G27" s="75" t="s">
        <v>93</v>
      </c>
      <c r="H27" s="156">
        <v>2603.5500000000002</v>
      </c>
      <c r="I27" s="92">
        <v>2603.5500000000002</v>
      </c>
    </row>
  </sheetData>
  <mergeCells count="4">
    <mergeCell ref="B2:D2"/>
    <mergeCell ref="G2:I2"/>
    <mergeCell ref="B16:D16"/>
    <mergeCell ref="G16:I16"/>
  </mergeCells>
  <pageMargins left="0.7" right="0.7" top="0.787401575" bottom="0.7874015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C37"/>
  <sheetViews>
    <sheetView workbookViewId="0" topLeftCell="A1">
      <selection pane="topLeft" activeCell="D19" sqref="D19"/>
    </sheetView>
  </sheetViews>
  <sheetFormatPr defaultRowHeight="15"/>
  <cols>
    <col min="1" max="1" width="2.42857142857143" customWidth="1"/>
    <col min="2" max="2" width="96.8571428571429" customWidth="1"/>
    <col min="3" max="3" width="15.4285714285714" customWidth="1"/>
  </cols>
  <sheetData>
    <row r="1" ht="15.75" thickBot="1"/>
    <row r="2" spans="2:3" ht="16.5" thickBot="1">
      <c r="B2" s="161" t="s">
        <v>55</v>
      </c>
      <c r="C2" s="163"/>
    </row>
    <row r="3" spans="2:3" ht="15.75" thickBot="1">
      <c r="B3" s="97" t="s">
        <v>120</v>
      </c>
      <c r="C3" s="76" t="s">
        <v>66</v>
      </c>
    </row>
    <row r="4" spans="2:3" ht="15">
      <c r="B4" s="71" t="s">
        <v>94</v>
      </c>
      <c r="C4" s="65">
        <v>206965700</v>
      </c>
    </row>
    <row r="5" spans="2:3" ht="15">
      <c r="B5" s="148" t="s">
        <v>95</v>
      </c>
      <c r="C5" s="59">
        <v>8552700</v>
      </c>
    </row>
    <row r="6" spans="2:3" ht="15">
      <c r="B6" s="148" t="s">
        <v>97</v>
      </c>
      <c r="C6" s="59">
        <v>7064200</v>
      </c>
    </row>
    <row r="7" spans="2:3" ht="15">
      <c r="B7" s="20" t="s">
        <v>96</v>
      </c>
      <c r="C7" s="59">
        <v>5000000</v>
      </c>
    </row>
    <row r="8" spans="2:3" ht="15">
      <c r="B8" s="148" t="s">
        <v>107</v>
      </c>
      <c r="C8" s="59">
        <v>1232000.0000000002</v>
      </c>
    </row>
    <row r="9" spans="2:3" ht="15">
      <c r="B9" s="148" t="s">
        <v>100</v>
      </c>
      <c r="C9" s="59">
        <v>131770</v>
      </c>
    </row>
    <row r="10" spans="2:3" ht="15">
      <c r="B10" s="148" t="s">
        <v>106</v>
      </c>
      <c r="C10" s="59">
        <v>51499.850000000093</v>
      </c>
    </row>
    <row r="11" spans="2:3" ht="15">
      <c r="B11" s="148" t="s">
        <v>105</v>
      </c>
      <c r="C11" s="59">
        <v>40878</v>
      </c>
    </row>
    <row r="12" spans="2:3" ht="15">
      <c r="B12" s="148" t="s">
        <v>104</v>
      </c>
      <c r="C12" s="59">
        <v>39360</v>
      </c>
    </row>
    <row r="13" spans="2:3" ht="15">
      <c r="B13" s="148" t="s">
        <v>145</v>
      </c>
      <c r="C13" s="59">
        <v>14836</v>
      </c>
    </row>
    <row r="14" spans="2:3" ht="15">
      <c r="B14" s="148" t="s">
        <v>108</v>
      </c>
      <c r="C14" s="59">
        <v>12812</v>
      </c>
    </row>
    <row r="15" spans="2:3" ht="15">
      <c r="B15" s="148" t="s">
        <v>101</v>
      </c>
      <c r="C15" s="59">
        <v>6031</v>
      </c>
    </row>
    <row r="16" spans="2:3" ht="15">
      <c r="B16" s="148" t="s">
        <v>146</v>
      </c>
      <c r="C16" s="59">
        <v>2418.3899999999994</v>
      </c>
    </row>
    <row r="17" spans="2:3" ht="15">
      <c r="B17" s="148" t="s">
        <v>147</v>
      </c>
      <c r="C17" s="59">
        <v>1963</v>
      </c>
    </row>
    <row r="18" spans="2:3" ht="15.75" thickBot="1">
      <c r="B18" s="149" t="s">
        <v>148</v>
      </c>
      <c r="C18" s="62">
        <v>1173</v>
      </c>
    </row>
    <row r="19" ht="15.75" thickBot="1"/>
    <row r="20" spans="2:3" ht="16.5" thickBot="1">
      <c r="B20" s="161" t="s">
        <v>56</v>
      </c>
      <c r="C20" s="163"/>
    </row>
    <row r="21" spans="2:3" ht="15.75" thickBot="1">
      <c r="B21" s="97" t="s">
        <v>120</v>
      </c>
      <c r="C21" s="76" t="s">
        <v>66</v>
      </c>
    </row>
    <row r="22" spans="2:3" ht="15">
      <c r="B22" s="77" t="s">
        <v>94</v>
      </c>
      <c r="C22" s="78">
        <v>20252150</v>
      </c>
    </row>
    <row r="23" spans="2:3" ht="15">
      <c r="B23" s="74" t="s">
        <v>99</v>
      </c>
      <c r="C23" s="59">
        <v>7104569.4900000095</v>
      </c>
    </row>
    <row r="24" spans="2:3" ht="15">
      <c r="B24" s="74" t="s">
        <v>107</v>
      </c>
      <c r="C24" s="59">
        <v>3207232</v>
      </c>
    </row>
    <row r="25" spans="2:3" ht="15">
      <c r="B25" s="74" t="s">
        <v>101</v>
      </c>
      <c r="C25" s="59">
        <v>2537770.709999999</v>
      </c>
    </row>
    <row r="26" spans="2:3" ht="15">
      <c r="B26" s="74" t="s">
        <v>100</v>
      </c>
      <c r="C26" s="59">
        <v>1919862.33</v>
      </c>
    </row>
    <row r="27" spans="2:3" ht="15">
      <c r="B27" s="74" t="s">
        <v>104</v>
      </c>
      <c r="C27" s="59">
        <v>1833054</v>
      </c>
    </row>
    <row r="28" spans="2:3" ht="15">
      <c r="B28" s="74" t="s">
        <v>102</v>
      </c>
      <c r="C28" s="59">
        <v>672896.92000000179</v>
      </c>
    </row>
    <row r="29" spans="2:3" ht="15">
      <c r="B29" s="74" t="s">
        <v>105</v>
      </c>
      <c r="C29" s="59">
        <v>669478.86000000034</v>
      </c>
    </row>
    <row r="30" spans="2:3" ht="15">
      <c r="B30" s="74" t="s">
        <v>109</v>
      </c>
      <c r="C30" s="59">
        <v>626272.08999999985</v>
      </c>
    </row>
    <row r="31" spans="2:3" ht="15">
      <c r="B31" s="74" t="s">
        <v>108</v>
      </c>
      <c r="C31" s="59">
        <v>611153.28999999911</v>
      </c>
    </row>
    <row r="32" spans="2:3" ht="15">
      <c r="B32" s="74" t="s">
        <v>147</v>
      </c>
      <c r="C32" s="59">
        <v>598960.84999999963</v>
      </c>
    </row>
    <row r="33" spans="2:3" ht="15">
      <c r="B33" s="74" t="s">
        <v>149</v>
      </c>
      <c r="C33" s="59">
        <v>333000</v>
      </c>
    </row>
    <row r="34" spans="2:3" ht="15">
      <c r="B34" s="74" t="s">
        <v>103</v>
      </c>
      <c r="C34" s="59">
        <v>320034.62999999989</v>
      </c>
    </row>
    <row r="35" spans="2:3" ht="15">
      <c r="B35" s="74" t="s">
        <v>145</v>
      </c>
      <c r="C35" s="59">
        <v>238394.36999999988</v>
      </c>
    </row>
    <row r="36" spans="2:3" ht="15">
      <c r="B36" s="74" t="s">
        <v>98</v>
      </c>
      <c r="C36" s="59">
        <v>217070.93999999994</v>
      </c>
    </row>
    <row r="37" spans="2:3" ht="15.75" thickBot="1">
      <c r="B37" s="75" t="s">
        <v>150</v>
      </c>
      <c r="C37" s="62">
        <v>205936.28000000003</v>
      </c>
    </row>
  </sheetData>
  <mergeCells count="2">
    <mergeCell ref="B2:C2"/>
    <mergeCell ref="B20:C20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2021-04-26T06:52:44Z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Tabulky hospodaření srpen 2023.xlsx</vt:lpwstr>
  </property>
</Properties>
</file>