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2660" windowHeight="12015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<sst xmlns="http://schemas.openxmlformats.org/spreadsheetml/2006/main" count="587" uniqueCount="175">
  <si>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</si>
  <si>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</si>
  <si>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</si>
  <si>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</si>
  <si>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</si>
  <si>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</si>
  <si>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</si>
  <si>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</si>
  <si>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</si>
  <si>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</si>
  <si>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</si>
  <si>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</si>
  <si>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</si>
  <si>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</si>
  <si>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</si>
  <si>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</si>
  <si>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</si>
  <si>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</si>
  <si>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</si>
  <si>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</si>
  <si>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</si>
  <si>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</si>
  <si>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</si>
  <si>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</si>
  <si>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</si>
  <si>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</si>
  <si>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</si>
  <si>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</si>
  <si>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</si>
  <si>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</si>
  <si>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</si>
  <si>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</si>
  <si>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</si>
  <si>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</si>
  <si>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</si>
  <si>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</si>
  <si>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</si>
  <si>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</si>
  <si>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</si>
  <si>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</si>
  <si>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</si>
  <si>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</si>
  <si>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</si>
  <si>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</si>
  <si>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</si>
  <si>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</si>
  <si>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</si>
  <si>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</si>
  <si>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</si>
  <si>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</si>
  <si>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</si>
  <si>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</si>
  <si>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</si>
  <si>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</si>
  <si>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</si>
  <si>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</si>
  <si>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</si>
  <si>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</si>
  <si>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</si>
  <si>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</si>
  <si>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</si>
  <si>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</si>
  <si>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</si>
  <si>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</si>
  <si>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</si>
  <si>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</si>
  <si>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</si>
  <si>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</si>
  <si>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</si>
  <si>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</si>
  <si>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</si>
  <si>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</si>
  <si>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</si>
  <si>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</si>
  <si>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</si>
  <si>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</si>
  <si>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</si>
  <si>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</si>
  <si>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</si>
  <si>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</si>
  <si>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</si>
  <si>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</si>
  <si>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</si>
  <si>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</si>
  <si>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</si>
  <si>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</si>
  <si>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</si>
  <si>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</si>
  <si>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</si>
  <si>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</si>
  <si>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</si>
  <si>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</si>
  <si>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</si>
  <si>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</si>
  <si>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</si>
  <si>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</si>
  <si>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</si>
  <si>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</si>
  <si>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</si>
  <si>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</si>
  <si>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</si>
  <si>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</si>
  <si>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</si>
  <si>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</si>
  <si>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</si>
  <si>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</si>
  <si>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</si>
  <si>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</si>
  <si>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</si>
  <si>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</si>
  <si>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</si>
  <si>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</si>
  <si>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</si>
  <si>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</si>
  <si>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</si>
  <si>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</si>
  <si>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</si>
  <si>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</si>
  <si>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</si>
  <si>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</si>
  <si>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</si>
  <si>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</si>
  <si>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</si>
  <si>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</si>
  <si>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</si>
  <si>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</si>
  <si>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</si>
  <si>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</si>
  <si>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</si>
  <si>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</si>
  <si>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</si>
  <si>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</si>
  <si>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</si>
  <si>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</si>
  <si>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</si>
  <si>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</si>
  <si>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</si>
  <si>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</si>
  <si>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</si>
  <si>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</si>
  <si>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</si>
  <si>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</si>
  <si>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</si>
  <si>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</si>
  <si>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</si>
  <si>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</si>
  <si>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</si>
  <si>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</si>
  <si>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</si>
  <si>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</si>
  <si>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</si>
  <si>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</si>
  <si>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</si>
  <si>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</si>
  <si>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</si>
  <si>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</si>
  <si>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</si>
  <si>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</si>
  <si>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</si>
  <si>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</si>
  <si>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</si>
  <si>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</si>
  <si>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</si>
  <si>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</si>
  <si>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</si>
  <si>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</si>
  <si>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</si>
  <si>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</si>
  <si>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</si>
  <si>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</si>
  <si>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</si>
  <si>
    <t>červenec a srpen 2023</t>
  </si>
  <si>
    <t>září 2023</t>
  </si>
  <si>
    <t>říjen 2023</t>
  </si>
  <si>
    <t>listopad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</si>
</sst>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82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85724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14</xdr:col>
      <xdr:colOff>304799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17</xdr:col>
      <xdr:colOff>466271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9647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82550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16</xdr:col>
      <xdr:colOff>288018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B54"/>
  <sheetViews>
    <sheetView tabSelected="1" zoomScale="70" zoomScaleNormal="70" workbookViewId="0" topLeftCell="A1">
      <selection pane="topLeft" activeCell="AB38" sqref="AB38"/>
    </sheetView>
  </sheetViews>
  <sheetFormatPr defaultRowHeight="15"/>
  <cols>
    <col min="1" max="1" width="4.85714285714286" customWidth="1"/>
    <col min="2" max="2" width="19.8571428571429" bestFit="1" customWidth="1"/>
    <col min="3" max="7" width="0" hidden="1" customWidth="1"/>
    <col min="8" max="12" width="0" hidden="1" customWidth="1"/>
    <col min="13" max="23" width="20.5714285714286" customWidth="1"/>
    <col min="24" max="24" width="13.5714285714286" bestFit="1" customWidth="1"/>
    <col min="25" max="25" width="5.71428571428571" customWidth="1"/>
    <col min="26" max="26" width="13.5714285714286" bestFit="1" customWidth="1"/>
  </cols>
  <sheetData>
    <row r="1" ht="15.75" thickBot="1"/>
    <row r="2" spans="2:23" ht="16.5" thickBot="1">
      <c r="B2" s="75" t="s">
        <v>143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171</v>
      </c>
      <c r="T3" s="8" t="s">
        <v>172</v>
      </c>
      <c r="U3" s="8" t="s">
        <v>173</v>
      </c>
      <c r="V3" s="8" t="s">
        <v>174</v>
      </c>
      <c r="W3" s="8" t="s">
        <v>43</v>
      </c>
    </row>
    <row r="4" spans="2:28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v>109267286.72000003</v>
      </c>
      <c r="T4" s="9">
        <v>22496378.399999976</v>
      </c>
      <c r="U4" s="9">
        <v>29434517.179999948</v>
      </c>
      <c r="V4" s="9">
        <v>38589269.210000001</v>
      </c>
      <c r="W4" s="9">
        <f>M4+N4+O4+P4+Q4+R4+S4+T4+U4+V4</f>
        <v>1275220253.4499998</v>
      </c>
      <c r="X4" s="1"/>
      <c r="Y4" s="1"/>
      <c r="Z4" s="1"/>
      <c r="AB4" s="1"/>
    </row>
    <row r="5" spans="2:28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v>41755340.00000003</v>
      </c>
      <c r="T5" s="9">
        <v>6739240</v>
      </c>
      <c r="U5" s="9">
        <v>8877700</v>
      </c>
      <c r="V5" s="9">
        <v>7860009.5199999996</v>
      </c>
      <c r="W5" s="9">
        <f>M5+N5+O5+P5+Q5+R5+S5+T5+U5+V5</f>
        <v>521862642.24000001</v>
      </c>
      <c r="X5" s="1"/>
      <c r="Y5" s="1"/>
      <c r="Z5" s="1"/>
      <c r="AB5" s="1"/>
    </row>
    <row r="6" spans="2:28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v>111459786.19999999</v>
      </c>
      <c r="T6" s="9">
        <v>11468447.920000017</v>
      </c>
      <c r="U6" s="9">
        <v>15414900.50999999</v>
      </c>
      <c r="V6" s="9">
        <v>16464357</v>
      </c>
      <c r="W6" s="9">
        <f t="shared" si="1" ref="W6:W16">M6+N6+O6+P6+Q6+R6+S6+T6+U6+V6</f>
        <v>808579564.38000011</v>
      </c>
      <c r="X6" s="1"/>
      <c r="Y6" s="1"/>
      <c r="Z6" s="1"/>
      <c r="AB6" s="1"/>
    </row>
    <row r="7" spans="2:28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v>69626409</v>
      </c>
      <c r="T7" s="9">
        <v>14679885</v>
      </c>
      <c r="U7" s="9">
        <v>22601437</v>
      </c>
      <c r="V7" s="9">
        <v>18143353</v>
      </c>
      <c r="W7" s="9">
        <f t="shared" si="1"/>
        <v>761948314.46000004</v>
      </c>
      <c r="X7" s="1"/>
      <c r="Y7" s="1"/>
      <c r="Z7" s="1"/>
      <c r="AB7" s="1"/>
    </row>
    <row r="8" spans="2:28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v>67144350</v>
      </c>
      <c r="T8" s="9">
        <v>11723850</v>
      </c>
      <c r="U8" s="9">
        <v>21731116.24000001</v>
      </c>
      <c r="V8" s="9">
        <v>22329178.57</v>
      </c>
      <c r="W8" s="9">
        <f t="shared" si="1"/>
        <v>752301366.88</v>
      </c>
      <c r="X8" s="1"/>
      <c r="Y8" s="1"/>
      <c r="Z8" s="1"/>
      <c r="AB8" s="1"/>
    </row>
    <row r="9" spans="2:28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v>68203174.400000036</v>
      </c>
      <c r="T9" s="9">
        <v>11618251.819999993</v>
      </c>
      <c r="U9" s="9">
        <v>24431834.629999995</v>
      </c>
      <c r="V9" s="9">
        <v>19777439.280000001</v>
      </c>
      <c r="W9" s="9">
        <f t="shared" si="1"/>
        <v>823177710.09000003</v>
      </c>
      <c r="X9" s="1"/>
      <c r="Y9" s="1"/>
      <c r="Z9" s="1"/>
      <c r="AB9" s="1"/>
    </row>
    <row r="10" spans="2:28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v>40239805.310000002</v>
      </c>
      <c r="T10" s="9">
        <v>9955762</v>
      </c>
      <c r="U10" s="9">
        <v>10117550</v>
      </c>
      <c r="V10" s="9">
        <v>9864973.1300000008</v>
      </c>
      <c r="W10" s="9">
        <f t="shared" si="1"/>
        <v>468342042.25</v>
      </c>
      <c r="X10" s="1"/>
      <c r="Y10" s="1"/>
      <c r="Z10" s="1"/>
      <c r="AB10" s="1"/>
    </row>
    <row r="11" spans="2:28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v>36817250</v>
      </c>
      <c r="T11" s="9">
        <v>11396149.99999997</v>
      </c>
      <c r="U11" s="9">
        <v>17883618.090000033</v>
      </c>
      <c r="V11" s="9">
        <v>13617302.199999999</v>
      </c>
      <c r="W11" s="9">
        <f t="shared" si="1"/>
        <v>512901571.88999993</v>
      </c>
      <c r="X11" s="1"/>
      <c r="Y11" s="1"/>
      <c r="Z11" s="1"/>
      <c r="AB11" s="1"/>
    </row>
    <row r="12" spans="2:28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v>29334950</v>
      </c>
      <c r="T12" s="9">
        <v>3357300</v>
      </c>
      <c r="U12" s="9">
        <v>10822050</v>
      </c>
      <c r="V12" s="9">
        <v>6767250</v>
      </c>
      <c r="W12" s="9">
        <f t="shared" si="1"/>
        <v>286292024.48000002</v>
      </c>
      <c r="X12" s="1"/>
      <c r="Y12" s="1"/>
      <c r="Z12" s="1"/>
      <c r="AB12" s="1"/>
    </row>
    <row r="13" spans="2:28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v>81018659.839999974</v>
      </c>
      <c r="T13" s="9">
        <v>20116876.290000021</v>
      </c>
      <c r="U13" s="9">
        <v>25409772.660000026</v>
      </c>
      <c r="V13" s="9">
        <v>18405285</v>
      </c>
      <c r="W13" s="9">
        <f t="shared" si="1"/>
        <v>898417458.72000003</v>
      </c>
      <c r="X13" s="1"/>
      <c r="Y13" s="1"/>
      <c r="Z13" s="1"/>
      <c r="AB13" s="1"/>
    </row>
    <row r="14" spans="2:28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v>37804650</v>
      </c>
      <c r="T14" s="9">
        <v>3118850</v>
      </c>
      <c r="U14" s="9">
        <v>13839000</v>
      </c>
      <c r="V14" s="9">
        <v>6200800</v>
      </c>
      <c r="W14" s="9">
        <f t="shared" si="1"/>
        <v>366511583.60000002</v>
      </c>
      <c r="X14" s="1"/>
      <c r="Y14" s="1"/>
      <c r="Z14" s="1"/>
      <c r="AB14" s="1"/>
    </row>
    <row r="15" spans="2:28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v>30569205.590000004</v>
      </c>
      <c r="T15" s="9">
        <v>4525250</v>
      </c>
      <c r="U15" s="9">
        <v>5282100</v>
      </c>
      <c r="V15" s="9">
        <v>5239600</v>
      </c>
      <c r="W15" s="9">
        <f t="shared" si="1"/>
        <v>298171541.85000002</v>
      </c>
      <c r="X15" s="1"/>
      <c r="Y15" s="1"/>
      <c r="Z15" s="1"/>
      <c r="AB15" s="1"/>
    </row>
    <row r="16" spans="2:28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18">
        <v>114760953.85000002</v>
      </c>
      <c r="T16" s="18">
        <v>18924834.559999943</v>
      </c>
      <c r="U16" s="18">
        <v>23014132.180000067</v>
      </c>
      <c r="V16" s="18">
        <v>32646920.16</v>
      </c>
      <c r="W16" s="9">
        <f t="shared" si="1"/>
        <v>1137555029.5200002</v>
      </c>
      <c r="X16" s="1"/>
      <c r="Y16" s="1"/>
      <c r="Z16" s="1"/>
      <c r="AB16" s="1"/>
    </row>
    <row r="17" spans="2:25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 t="shared" si="4" ref="Q17:W17">SUM(Q4:Q16)</f>
        <v>525222951.74999988</v>
      </c>
      <c r="R17" s="15">
        <f t="shared" si="4"/>
        <v>812915460.56000006</v>
      </c>
      <c r="S17" s="15">
        <f t="shared" si="4"/>
        <v>838001820.91000009</v>
      </c>
      <c r="T17" s="15">
        <f t="shared" si="4"/>
        <v>150121075.98999992</v>
      </c>
      <c r="U17" s="15">
        <f>SUM(U4:U16)</f>
        <v>228859728.49000007</v>
      </c>
      <c r="V17" s="15">
        <f>SUM(V4:V16)</f>
        <v>215905737.06999999</v>
      </c>
      <c r="W17" s="15">
        <f>SUM(W4:W16)</f>
        <v>8911281103.8100014</v>
      </c>
      <c r="Y17" s="1"/>
    </row>
    <row r="18" spans="2:22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3"/>
      <c r="O18" s="63"/>
      <c r="P18" s="63"/>
      <c r="Q18" s="63"/>
      <c r="R18" s="63"/>
      <c r="S18" s="63"/>
      <c r="T18" s="63"/>
      <c r="U18" s="63"/>
      <c r="V18" s="63"/>
    </row>
    <row r="19" spans="2:23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171</v>
      </c>
      <c r="T19" s="8" t="s">
        <v>172</v>
      </c>
      <c r="U19" s="8" t="s">
        <v>173</v>
      </c>
      <c r="V19" s="8" t="s">
        <v>174</v>
      </c>
      <c r="W19" s="8" t="s">
        <v>43</v>
      </c>
    </row>
    <row r="20" spans="2:26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5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v>188292906.32999992</v>
      </c>
      <c r="T20" s="9">
        <v>5670976.560000062</v>
      </c>
      <c r="U20" s="9">
        <v>17212980.840000033</v>
      </c>
      <c r="V20" s="9">
        <v>63866708.640000001</v>
      </c>
      <c r="W20" s="9">
        <f>M20+N20+O20+P20+Q20+R20+S20+T20+U20+V20</f>
        <v>1749284331.49</v>
      </c>
      <c r="X20" s="1"/>
      <c r="Y20" s="1"/>
      <c r="Z20" s="1"/>
    </row>
    <row r="21" spans="2:26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5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v>5734692.5399999991</v>
      </c>
      <c r="T21" s="9">
        <v>2797132.1600000039</v>
      </c>
      <c r="U21" s="9">
        <v>1997313.6099999994</v>
      </c>
      <c r="V21" s="9">
        <v>2115949.12</v>
      </c>
      <c r="W21" s="9">
        <f>M21+N21+O21+P21+Q21+R21+S21+T21+U21+V21</f>
        <v>182853930.48999995</v>
      </c>
      <c r="X21" s="1"/>
      <c r="Y21" s="1"/>
      <c r="Z21" s="1"/>
    </row>
    <row r="22" spans="2:26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5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v>2138282.8300000019</v>
      </c>
      <c r="T22" s="9">
        <v>2051411.4599999972</v>
      </c>
      <c r="U22" s="9">
        <v>425169.74000000209</v>
      </c>
      <c r="V22" s="9">
        <v>1016542.97</v>
      </c>
      <c r="W22" s="9">
        <f t="shared" si="6" ref="W22:W33">M22+N22+O22+P22+Q22+R22+S22+T22+U22+V22</f>
        <v>80893662.719999969</v>
      </c>
      <c r="X22" s="1"/>
      <c r="Y22" s="1"/>
      <c r="Z22" s="1"/>
    </row>
    <row r="23" spans="2:26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5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v>2909274.2499999991</v>
      </c>
      <c r="T23" s="9">
        <v>660427.51000000164</v>
      </c>
      <c r="U23" s="9">
        <v>645013.45999999903</v>
      </c>
      <c r="V23" s="9">
        <v>874147.42</v>
      </c>
      <c r="W23" s="9">
        <f t="shared" si="6"/>
        <v>76564655.839999989</v>
      </c>
      <c r="X23" s="1"/>
      <c r="Y23" s="1"/>
      <c r="Z23" s="1"/>
    </row>
    <row r="24" spans="2:26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5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v>432809.66000000015</v>
      </c>
      <c r="T24" s="9">
        <v>161644.61999999965</v>
      </c>
      <c r="U24" s="9">
        <v>189309.39999999991</v>
      </c>
      <c r="V24" s="9">
        <v>165147.15</v>
      </c>
      <c r="W24" s="9">
        <f t="shared" si="6"/>
        <v>15513194.819999998</v>
      </c>
      <c r="X24" s="1"/>
      <c r="Y24" s="1"/>
      <c r="Z24" s="1"/>
    </row>
    <row r="25" spans="2:26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5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v>315122.61000000034</v>
      </c>
      <c r="T25" s="9">
        <v>245113.11999999918</v>
      </c>
      <c r="U25" s="9">
        <v>387842.29000000097</v>
      </c>
      <c r="V25" s="9">
        <v>1339039.72</v>
      </c>
      <c r="W25" s="9">
        <f t="shared" si="6"/>
        <v>41300414.449999996</v>
      </c>
      <c r="X25" s="1"/>
      <c r="Y25" s="1"/>
      <c r="Z25" s="1"/>
    </row>
    <row r="26" spans="2:26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5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v>1115986.96</v>
      </c>
      <c r="T26" s="9">
        <v>203817.11000000034</v>
      </c>
      <c r="U26" s="9">
        <v>309610.15999999922</v>
      </c>
      <c r="V26" s="9">
        <v>310790.88</v>
      </c>
      <c r="W26" s="9">
        <f t="shared" si="6"/>
        <v>49885808.599999994</v>
      </c>
      <c r="X26" s="1"/>
      <c r="Y26" s="1"/>
      <c r="Z26" s="1"/>
    </row>
    <row r="27" spans="2:26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5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v>2876425.7300000004</v>
      </c>
      <c r="T27" s="9">
        <v>413602.45999999996</v>
      </c>
      <c r="U27" s="9">
        <v>401325.58999999985</v>
      </c>
      <c r="V27" s="9">
        <v>347161.36</v>
      </c>
      <c r="W27" s="9">
        <f t="shared" si="6"/>
        <v>32822102.919999994</v>
      </c>
      <c r="X27" s="1"/>
      <c r="Y27" s="1"/>
      <c r="Z27" s="1"/>
    </row>
    <row r="28" spans="2:26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5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v>2379665.3800000008</v>
      </c>
      <c r="T28" s="9">
        <v>-103230.51999999955</v>
      </c>
      <c r="U28" s="9">
        <v>2059242.2899999991</v>
      </c>
      <c r="V28" s="9">
        <v>395198.26</v>
      </c>
      <c r="W28" s="9">
        <f t="shared" si="6"/>
        <v>65531458</v>
      </c>
      <c r="X28" s="1"/>
      <c r="Y28" s="1"/>
      <c r="Z28" s="1"/>
    </row>
    <row r="29" spans="2:26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5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v>190885.15999999992</v>
      </c>
      <c r="T29" s="9">
        <v>89003.080000000075</v>
      </c>
      <c r="U29" s="9">
        <v>-94697.919999999925</v>
      </c>
      <c r="V29" s="9">
        <v>332315.96999999997</v>
      </c>
      <c r="W29" s="9">
        <f t="shared" si="6"/>
        <v>21275928.069999993</v>
      </c>
      <c r="X29" s="1"/>
      <c r="Y29" s="1"/>
      <c r="Z29" s="1"/>
    </row>
    <row r="30" spans="2:26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5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v>1806797.5599999987</v>
      </c>
      <c r="T30" s="9">
        <v>207615.45000000112</v>
      </c>
      <c r="U30" s="9">
        <v>772391.78999999911</v>
      </c>
      <c r="V30" s="9">
        <v>1050333.70</v>
      </c>
      <c r="W30" s="9">
        <f t="shared" si="6"/>
        <v>94760647.049999997</v>
      </c>
      <c r="X30" s="1"/>
      <c r="Y30" s="1"/>
      <c r="Z30" s="1"/>
    </row>
    <row r="31" spans="2:26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5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v>224805.3599999994</v>
      </c>
      <c r="T31" s="9">
        <v>97068.25</v>
      </c>
      <c r="U31" s="9">
        <v>215534.58000000007</v>
      </c>
      <c r="V31" s="9">
        <v>71770.600000000006</v>
      </c>
      <c r="W31" s="9">
        <f t="shared" si="6"/>
        <v>29640590.509999998</v>
      </c>
      <c r="X31" s="1"/>
      <c r="Y31" s="1"/>
      <c r="Z31" s="1"/>
    </row>
    <row r="32" spans="2:26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5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v>498873.43000000017</v>
      </c>
      <c r="T32" s="9">
        <v>488327.90999999968</v>
      </c>
      <c r="U32" s="9">
        <v>117672.63000000035</v>
      </c>
      <c r="V32" s="9">
        <v>117944</v>
      </c>
      <c r="W32" s="9">
        <f t="shared" si="6"/>
        <v>27382991.629999999</v>
      </c>
      <c r="X32" s="1"/>
      <c r="Y32" s="1"/>
      <c r="Z32" s="1"/>
    </row>
    <row r="33" spans="2:26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5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18">
        <v>34342291</v>
      </c>
      <c r="T33" s="18">
        <v>5509557.3900000006</v>
      </c>
      <c r="U33" s="18">
        <v>2395320.879999999</v>
      </c>
      <c r="V33" s="18">
        <v>2716826.70</v>
      </c>
      <c r="W33" s="9">
        <f>M33+N33+O33+P33+Q33+R33+S33+T33+U33+V33</f>
        <v>241148760.29999995</v>
      </c>
      <c r="X33" s="1"/>
      <c r="Y33" s="1"/>
      <c r="Z33" s="1"/>
    </row>
    <row r="34" spans="2:23" ht="15.75" thickBot="1">
      <c r="B34" s="16" t="s">
        <v>114</v>
      </c>
      <c r="C34" s="15">
        <f t="shared" si="7" ref="C34:H34">SUM(C20:C33)</f>
        <v>2274314.60</v>
      </c>
      <c r="D34" s="15">
        <f t="shared" si="7"/>
        <v>164420495.80000001</v>
      </c>
      <c r="E34" s="15">
        <f t="shared" si="7"/>
        <v>108801827.93000002</v>
      </c>
      <c r="F34" s="15">
        <f t="shared" si="7"/>
        <v>182060702.35000002</v>
      </c>
      <c r="G34" s="15">
        <f t="shared" si="7"/>
        <v>188556943.38</v>
      </c>
      <c r="H34" s="15">
        <f t="shared" si="7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8" ref="Q34:V34">SUM(Q20:Q33)</f>
        <v>76531033.049999982</v>
      </c>
      <c r="R34" s="15">
        <f t="shared" si="8"/>
        <v>78700421.49000001</v>
      </c>
      <c r="S34" s="15">
        <f t="shared" si="8"/>
        <v>243258818.79999995</v>
      </c>
      <c r="T34" s="15">
        <f t="shared" si="8"/>
        <v>18492466.560000066</v>
      </c>
      <c r="U34" s="15">
        <f t="shared" si="8"/>
        <v>27034029.340000026</v>
      </c>
      <c r="V34" s="15">
        <f t="shared" si="8"/>
        <v>74719876.489999995</v>
      </c>
      <c r="W34" s="15">
        <f>SUM(W20:W33)</f>
        <v>2708858476.8900003</v>
      </c>
    </row>
    <row r="35" ht="15.75" thickBot="1"/>
    <row r="36" spans="2:23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171</v>
      </c>
      <c r="T36" s="8" t="s">
        <v>172</v>
      </c>
      <c r="U36" s="8" t="s">
        <v>173</v>
      </c>
      <c r="V36" s="8" t="s">
        <v>174</v>
      </c>
      <c r="W36" s="8" t="s">
        <v>43</v>
      </c>
    </row>
    <row r="37" spans="2:23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9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v>188292906.32999992</v>
      </c>
      <c r="T37" s="9">
        <v>5670976.560000062</v>
      </c>
      <c r="U37" s="9">
        <v>17212980.840000033</v>
      </c>
      <c r="V37" s="9">
        <v>63866708.640000001</v>
      </c>
      <c r="W37" s="9">
        <f>M37+N37+O37+P37+Q37+R37+S37+T37+U37+V37</f>
        <v>1749284331.49</v>
      </c>
    </row>
    <row r="38" spans="2:23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9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v>115001979.26000011</v>
      </c>
      <c r="T38" s="9">
        <v>25293510.559999943</v>
      </c>
      <c r="U38" s="9">
        <v>31431830.789999962</v>
      </c>
      <c r="V38" s="9">
        <v>40705218.329999998</v>
      </c>
      <c r="W38" s="9">
        <f>M38+N38+O38+P38+Q38+R38+S38+T38+U38+V38</f>
        <v>1456771934.71</v>
      </c>
    </row>
    <row r="39" spans="2:23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v>43893622.829999983</v>
      </c>
      <c r="T39" s="9">
        <v>8790651.4600000381</v>
      </c>
      <c r="U39" s="9">
        <v>9302869.7400000095</v>
      </c>
      <c r="V39" s="9">
        <v>8876552.4900000002</v>
      </c>
      <c r="W39" s="9">
        <f t="shared" si="10" ref="W39:W50">M39+N39+O39+P39+Q39+R39+S39+T39+U39+V39</f>
        <v>602756304.96000004</v>
      </c>
    </row>
    <row r="40" spans="2:23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9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v>114369060.44999999</v>
      </c>
      <c r="T40" s="9">
        <v>12128875.430000007</v>
      </c>
      <c r="U40" s="9">
        <v>16059913.970000029</v>
      </c>
      <c r="V40" s="9">
        <v>17338504.420000002</v>
      </c>
      <c r="W40" s="9">
        <f t="shared" si="10"/>
        <v>884277020.21999991</v>
      </c>
    </row>
    <row r="41" spans="2:23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9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v>70059218.660000026</v>
      </c>
      <c r="T41" s="9">
        <v>14841529.620000005</v>
      </c>
      <c r="U41" s="9">
        <v>22790746.399999976</v>
      </c>
      <c r="V41" s="9">
        <v>18308500.149999999</v>
      </c>
      <c r="W41" s="9">
        <f t="shared" si="10"/>
        <v>777461509.28000009</v>
      </c>
    </row>
    <row r="42" spans="2:23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9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v>67459472.610000014</v>
      </c>
      <c r="T42" s="9">
        <v>11968963.120000005</v>
      </c>
      <c r="U42" s="9">
        <v>22118958.529999971</v>
      </c>
      <c r="V42" s="9">
        <v>23668218.289999999</v>
      </c>
      <c r="W42" s="9">
        <f t="shared" si="10"/>
        <v>793383506.33000016</v>
      </c>
    </row>
    <row r="43" spans="2:23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9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v>69319161.360000014</v>
      </c>
      <c r="T43" s="9">
        <v>11822068.930000007</v>
      </c>
      <c r="U43" s="9">
        <v>24741444.790000021</v>
      </c>
      <c r="V43" s="9">
        <v>20088230.16</v>
      </c>
      <c r="W43" s="9">
        <f t="shared" si="10"/>
        <v>873063518.68999994</v>
      </c>
    </row>
    <row r="44" spans="2:23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9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v>43116231.039999992</v>
      </c>
      <c r="T44" s="9">
        <v>10369364.460000008</v>
      </c>
      <c r="U44" s="9">
        <v>10518875.590000004</v>
      </c>
      <c r="V44" s="9">
        <v>10212134.49</v>
      </c>
      <c r="W44" s="9">
        <f t="shared" si="10"/>
        <v>501164145.17000008</v>
      </c>
    </row>
    <row r="45" spans="2:23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9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v>39196915.380000025</v>
      </c>
      <c r="T45" s="9">
        <v>11292919.479999959</v>
      </c>
      <c r="U45" s="9">
        <v>19942860.380000055</v>
      </c>
      <c r="V45" s="9">
        <v>14012500.460000001</v>
      </c>
      <c r="W45" s="9">
        <f t="shared" si="10"/>
        <v>578373029.8900001</v>
      </c>
    </row>
    <row r="46" spans="2:23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9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v>29525835.159999996</v>
      </c>
      <c r="T46" s="9">
        <v>3446303.0800000131</v>
      </c>
      <c r="U46" s="9">
        <v>10727352.079999983</v>
      </c>
      <c r="V46" s="9">
        <v>7099565.9699999997</v>
      </c>
      <c r="W46" s="9">
        <f t="shared" si="10"/>
        <v>307567952.55000001</v>
      </c>
    </row>
    <row r="47" spans="2:23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9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v>82825457.399999976</v>
      </c>
      <c r="T47" s="9">
        <v>20324491.74000001</v>
      </c>
      <c r="U47" s="9">
        <v>26182164.449999988</v>
      </c>
      <c r="V47" s="9">
        <v>19455618.699999999</v>
      </c>
      <c r="W47" s="9">
        <f t="shared" si="10"/>
        <v>993178105.76999974</v>
      </c>
    </row>
    <row r="48" spans="2:23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9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v>38029455.359999985</v>
      </c>
      <c r="T48" s="9">
        <v>3215918.25</v>
      </c>
      <c r="U48" s="9">
        <v>14054534.580000013</v>
      </c>
      <c r="V48" s="9">
        <v>6272570.5999999996</v>
      </c>
      <c r="W48" s="9">
        <f>M48+N48+O48+P48+Q48+R48+S48+T48+U48+V48</f>
        <v>396152174.11000001</v>
      </c>
    </row>
    <row r="49" spans="2:23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9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v>31068079.020000011</v>
      </c>
      <c r="T49" s="9">
        <v>5013577.9099999964</v>
      </c>
      <c r="U49" s="9">
        <v>5399772.6299999952</v>
      </c>
      <c r="V49" s="9">
        <v>5357544</v>
      </c>
      <c r="W49" s="9">
        <f t="shared" si="10"/>
        <v>325554533.4799999</v>
      </c>
    </row>
    <row r="50" spans="2:23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9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18">
        <v>149103244.84999996</v>
      </c>
      <c r="T50" s="18">
        <v>24434391.950000048</v>
      </c>
      <c r="U50" s="18">
        <v>25409453.059999943</v>
      </c>
      <c r="V50" s="18">
        <v>35363746.859999999</v>
      </c>
      <c r="W50" s="9">
        <f t="shared" si="10"/>
        <v>1276573557.8199997</v>
      </c>
    </row>
    <row r="51" spans="2:23" ht="18" thickBot="1">
      <c r="B51" s="35" t="s">
        <v>142</v>
      </c>
      <c r="C51" s="36">
        <f>SUM(C37:C50)</f>
        <v>2378801.60</v>
      </c>
      <c r="D51" s="37">
        <f t="shared" si="11" ref="D51:G51">SUM(D37:D50)</f>
        <v>237942009.63999999</v>
      </c>
      <c r="E51" s="37">
        <f t="shared" si="11"/>
        <v>184104995.20000005</v>
      </c>
      <c r="F51" s="37">
        <f t="shared" si="11"/>
        <v>443576070.84000003</v>
      </c>
      <c r="G51" s="37">
        <f t="shared" si="11"/>
        <v>549452402.25000012</v>
      </c>
      <c r="H51" s="15">
        <f t="shared" si="12" ref="H51:L51">SUM(H37:H50)</f>
        <v>997016419.50999987</v>
      </c>
      <c r="I51" s="15">
        <f t="shared" si="12"/>
        <v>635508720.47000003</v>
      </c>
      <c r="J51" s="15">
        <f t="shared" si="12"/>
        <v>473371127.85000002</v>
      </c>
      <c r="K51" s="15">
        <f t="shared" si="12"/>
        <v>577658292.5200001</v>
      </c>
      <c r="L51" s="15">
        <f t="shared" si="12"/>
        <v>1023977713.61</v>
      </c>
      <c r="M51" s="45">
        <f>SUM(M37:M50)</f>
        <v>5124986553.4899998</v>
      </c>
      <c r="N51" s="45">
        <f t="shared" si="13" ref="N51:V51">SUM(N37:N50)</f>
        <v>1375582838.74</v>
      </c>
      <c r="O51" s="45">
        <f t="shared" si="13"/>
        <v>939566131.37</v>
      </c>
      <c r="P51" s="45">
        <f t="shared" si="13"/>
        <v>785932511.73000002</v>
      </c>
      <c r="Q51" s="45">
        <f t="shared" si="13"/>
        <v>601484153.44000006</v>
      </c>
      <c r="R51" s="45">
        <f t="shared" si="13"/>
        <v>891615882.04999995</v>
      </c>
      <c r="S51" s="45">
        <f t="shared" si="13"/>
        <v>1081260639.71</v>
      </c>
      <c r="T51" s="45">
        <f t="shared" si="13"/>
        <v>168613542.5500001</v>
      </c>
      <c r="U51" s="45">
        <f t="shared" si="13"/>
        <v>255893757.82999998</v>
      </c>
      <c r="V51" s="45">
        <f t="shared" si="13"/>
        <v>290625613.56</v>
      </c>
      <c r="W51" s="45">
        <f>SUM(W37:W50)</f>
        <v>11515561624.469999</v>
      </c>
    </row>
    <row r="52" spans="2:22" ht="27" customHeight="1">
      <c r="B52" s="72" t="s">
        <v>141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54"/>
      <c r="P52" s="62"/>
      <c r="Q52" s="64"/>
      <c r="R52" s="65"/>
      <c r="S52" s="66"/>
      <c r="T52" s="67"/>
      <c r="U52" s="70"/>
      <c r="V52" s="71"/>
    </row>
    <row r="53" spans="14:22" ht="15">
      <c r="N53" s="1"/>
      <c r="O53" s="1"/>
      <c r="P53" s="1"/>
      <c r="Q53" s="1"/>
      <c r="R53" s="1"/>
      <c r="S53" s="1"/>
      <c r="T53" s="1"/>
      <c r="U53" s="1"/>
      <c r="V53" s="1"/>
    </row>
    <row r="54" spans="14:22" ht="15">
      <c r="N54" s="1"/>
      <c r="O54" s="1"/>
      <c r="P54" s="1"/>
      <c r="Q54" s="1"/>
      <c r="R54" s="1"/>
      <c r="S54" s="1"/>
      <c r="T54" s="1"/>
      <c r="U54" s="1"/>
      <c r="V54" s="1"/>
    </row>
  </sheetData>
  <mergeCells count="2">
    <mergeCell ref="B52:N52"/>
    <mergeCell ref="B2:W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37"/>
  <sheetViews>
    <sheetView zoomScale="70" zoomScaleNormal="70" workbookViewId="0" topLeftCell="A1">
      <selection pane="topLeft" activeCell="AC21" sqref="AC2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0" hidden="1" customWidth="1"/>
    <col min="5" max="8" width="0" hidden="1" customWidth="1"/>
    <col min="9" max="13" width="0" hidden="1" customWidth="1"/>
    <col min="14" max="14" width="15" bestFit="1" customWidth="1"/>
    <col min="15" max="15" width="18.8571428571429" bestFit="1" customWidth="1"/>
    <col min="16" max="19" width="18.8571428571429" customWidth="1"/>
    <col min="20" max="20" width="20.5714285714286" bestFit="1" customWidth="1"/>
    <col min="21" max="23" width="20.5714285714286" customWidth="1"/>
    <col min="24" max="24" width="18.5714285714286" bestFit="1" customWidth="1"/>
  </cols>
  <sheetData>
    <row r="1" ht="12.75" customHeight="1" thickBot="1"/>
    <row r="2" spans="2:24" ht="16.5" thickBot="1">
      <c r="B2" s="75" t="s">
        <v>97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8" customHeight="1" thickBot="1">
      <c r="B3" s="55" t="s">
        <v>0</v>
      </c>
      <c r="C3" s="55" t="s">
        <v>41</v>
      </c>
      <c r="D3" s="56" t="s">
        <v>40</v>
      </c>
      <c r="E3" s="56" t="s">
        <v>44</v>
      </c>
      <c r="F3" s="56" t="s">
        <v>115</v>
      </c>
      <c r="G3" s="56" t="s">
        <v>125</v>
      </c>
      <c r="H3" s="56" t="s">
        <v>132</v>
      </c>
      <c r="I3" s="56" t="s">
        <v>137</v>
      </c>
      <c r="J3" s="56" t="s">
        <v>146</v>
      </c>
      <c r="K3" s="56" t="s">
        <v>151</v>
      </c>
      <c r="L3" s="56" t="s">
        <v>153</v>
      </c>
      <c r="M3" s="56" t="s">
        <v>155</v>
      </c>
      <c r="N3" s="5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26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v>5155914.1999999993</v>
      </c>
      <c r="U4" s="11">
        <v>1629852.0399999991</v>
      </c>
      <c r="V4" s="11">
        <v>2119632.3300000019</v>
      </c>
      <c r="W4" s="11">
        <v>2812289.39</v>
      </c>
      <c r="X4" s="11">
        <f>N4+O4+P4+Q4+R4+S4+T4+U4+V4+W4</f>
        <v>39362272.010000005</v>
      </c>
      <c r="Z4" s="1"/>
    </row>
    <row r="5" spans="2:26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v>4500449.50</v>
      </c>
      <c r="U5" s="10">
        <v>2703232.50</v>
      </c>
      <c r="V5" s="10">
        <v>1872414</v>
      </c>
      <c r="W5" s="10">
        <v>1838557.15</v>
      </c>
      <c r="X5" s="10">
        <f>N5+O5+P5+Q5+R5+S5+T5+U5+V5+W5</f>
        <v>71754708.170000017</v>
      </c>
      <c r="Z5" s="1"/>
    </row>
    <row r="6" spans="2:26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v>2557316.3499999996</v>
      </c>
      <c r="U6" s="10">
        <v>975159.20999999903</v>
      </c>
      <c r="V6" s="10">
        <v>989155.94000000134</v>
      </c>
      <c r="W6" s="10">
        <v>1279854.53</v>
      </c>
      <c r="X6" s="10">
        <f t="shared" si="1" ref="X6:X36">N6+O6+P6+Q6+R6+S6+T6+U6+V6+W6</f>
        <v>26393052.77</v>
      </c>
      <c r="Z6" s="1"/>
    </row>
    <row r="7" spans="2:24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f t="shared" si="1"/>
        <v>127758.20</v>
      </c>
    </row>
    <row r="8" spans="2:24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f t="shared" si="1"/>
        <v>705546.8899999999</v>
      </c>
    </row>
    <row r="9" spans="2:26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v>1088228.8899999997</v>
      </c>
      <c r="U9" s="10">
        <v>368441.87000000011</v>
      </c>
      <c r="V9" s="10">
        <v>423562.83000000007</v>
      </c>
      <c r="W9" s="10">
        <v>500558.70</v>
      </c>
      <c r="X9" s="10">
        <f t="shared" si="1"/>
        <v>115796013.59999998</v>
      </c>
      <c r="Z9" s="1"/>
    </row>
    <row r="10" spans="2:26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1294.73</v>
      </c>
      <c r="X10" s="10">
        <f t="shared" si="1"/>
        <v>5740.27</v>
      </c>
      <c r="Z10" s="1"/>
    </row>
    <row r="11" spans="2:26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v>8278119.0699999966</v>
      </c>
      <c r="U11" s="10">
        <v>1739452.6400000006</v>
      </c>
      <c r="V11" s="10">
        <v>1786518.75</v>
      </c>
      <c r="W11" s="10">
        <v>2772263.81</v>
      </c>
      <c r="X11" s="10">
        <f t="shared" si="1"/>
        <v>90112680.790000007</v>
      </c>
      <c r="Z11" s="1"/>
    </row>
    <row r="12" spans="2:26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v>19947481.969999909</v>
      </c>
      <c r="U12" s="10">
        <v>8450678.6000000238</v>
      </c>
      <c r="V12" s="10">
        <v>7831245.3799999952</v>
      </c>
      <c r="W12" s="10">
        <v>8096844.7999999998</v>
      </c>
      <c r="X12" s="10">
        <f t="shared" si="1"/>
        <v>2445661956.9300003</v>
      </c>
      <c r="Z12" s="1"/>
    </row>
    <row r="13" spans="2:26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v>2274019.7400000002</v>
      </c>
      <c r="U13" s="10">
        <v>253073.46000000089</v>
      </c>
      <c r="V13" s="10">
        <v>2555605.709999999</v>
      </c>
      <c r="W13" s="10">
        <v>1154770.1200000001</v>
      </c>
      <c r="X13" s="10">
        <f t="shared" si="1"/>
        <v>164064527.49000001</v>
      </c>
      <c r="Z13" s="1"/>
    </row>
    <row r="14" spans="2:26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v>1356741.17</v>
      </c>
      <c r="U14" s="10">
        <v>76607.429999999702</v>
      </c>
      <c r="V14" s="10">
        <v>217770.93999999948</v>
      </c>
      <c r="W14" s="10">
        <v>1167775.52</v>
      </c>
      <c r="X14" s="10">
        <f t="shared" si="1"/>
        <v>104940591.82000001</v>
      </c>
      <c r="Z14" s="1"/>
    </row>
    <row r="15" spans="2:26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v>10250</v>
      </c>
      <c r="V15" s="10">
        <v>0</v>
      </c>
      <c r="W15" s="10">
        <v>0</v>
      </c>
      <c r="X15" s="10">
        <f t="shared" si="1"/>
        <v>35295065</v>
      </c>
      <c r="Z15" s="1"/>
    </row>
    <row r="16" spans="2:26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v>61027798</v>
      </c>
      <c r="U16" s="10">
        <v>8845000</v>
      </c>
      <c r="V16" s="10">
        <v>3864232</v>
      </c>
      <c r="W16" s="10">
        <v>1288290</v>
      </c>
      <c r="X16" s="10">
        <f t="shared" si="1"/>
        <v>344826960.93999994</v>
      </c>
      <c r="Z16" s="1"/>
    </row>
    <row r="17" spans="2:26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f t="shared" si="1"/>
        <v>66750</v>
      </c>
      <c r="Z17" s="1"/>
    </row>
    <row r="18" spans="2:26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v>0</v>
      </c>
      <c r="U18" s="10">
        <v>0</v>
      </c>
      <c r="V18" s="10">
        <v>0</v>
      </c>
      <c r="W18" s="10">
        <v>0</v>
      </c>
      <c r="X18" s="10">
        <f t="shared" si="1"/>
        <v>513000</v>
      </c>
      <c r="Z18" s="1"/>
    </row>
    <row r="19" spans="2:26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v>51826521.919999957</v>
      </c>
      <c r="U19" s="10">
        <v>-23940388.079999983</v>
      </c>
      <c r="V19" s="10">
        <v>897714.02999997139</v>
      </c>
      <c r="W19" s="10">
        <v>80604393.659999996</v>
      </c>
      <c r="X19" s="10">
        <f t="shared" si="1"/>
        <v>933313724.20999992</v>
      </c>
      <c r="Z19" s="1"/>
    </row>
    <row r="20" spans="2:26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v>596400</v>
      </c>
      <c r="V20" s="10">
        <v>333000</v>
      </c>
      <c r="W20" s="10">
        <v>312600</v>
      </c>
      <c r="X20" s="10">
        <f t="shared" si="1"/>
        <v>13765300</v>
      </c>
      <c r="Z20" s="1"/>
    </row>
    <row r="21" spans="2:24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v>73929.090000000026</v>
      </c>
      <c r="V21" s="10">
        <v>18245.459999999963</v>
      </c>
      <c r="W21" s="10">
        <v>16663.64</v>
      </c>
      <c r="X21" s="10">
        <f t="shared" si="1"/>
        <v>981062.15</v>
      </c>
    </row>
    <row r="22" spans="2:24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21039</v>
      </c>
      <c r="U22" s="10">
        <v>1243</v>
      </c>
      <c r="V22" s="10">
        <v>25545.550000000003</v>
      </c>
      <c r="W22" s="10">
        <v>25308</v>
      </c>
      <c r="X22" s="10">
        <f t="shared" si="1"/>
        <v>283263.05</v>
      </c>
    </row>
    <row r="23" spans="2:24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v>-32250.11</v>
      </c>
      <c r="U23" s="10">
        <v>32255.990000000005</v>
      </c>
      <c r="V23" s="10">
        <v>68367.989999999991</v>
      </c>
      <c r="W23" s="10">
        <v>11475.99</v>
      </c>
      <c r="X23" s="10">
        <f t="shared" si="1"/>
        <v>13904457.830000002</v>
      </c>
    </row>
    <row r="24" spans="2:24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f t="shared" si="1"/>
        <v>1112727</v>
      </c>
    </row>
    <row r="25" spans="2:26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50000</v>
      </c>
      <c r="V25" s="10">
        <v>0</v>
      </c>
      <c r="W25" s="10">
        <v>5000</v>
      </c>
      <c r="X25" s="10">
        <f t="shared" si="1"/>
        <v>61268306.229999997</v>
      </c>
      <c r="Z25" s="1"/>
    </row>
    <row r="26" spans="2:24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7200000</v>
      </c>
      <c r="U26" s="10">
        <v>0</v>
      </c>
      <c r="V26" s="10">
        <v>5000000</v>
      </c>
      <c r="W26" s="10">
        <v>0</v>
      </c>
      <c r="X26" s="10">
        <f t="shared" si="1"/>
        <v>49416970.170000002</v>
      </c>
    </row>
    <row r="27" spans="2:26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f t="shared" si="1"/>
        <v>1000000</v>
      </c>
      <c r="Z27" s="1"/>
    </row>
    <row r="28" spans="2:26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f t="shared" si="1"/>
        <v>38000</v>
      </c>
      <c r="Z28" s="1"/>
    </row>
    <row r="29" spans="2:24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v>884934693.79000044</v>
      </c>
      <c r="U29" s="10">
        <v>165762038</v>
      </c>
      <c r="V29" s="10">
        <v>227217850</v>
      </c>
      <c r="W29" s="10">
        <v>187872300</v>
      </c>
      <c r="X29" s="10">
        <f t="shared" si="1"/>
        <v>6843024438.4799995</v>
      </c>
    </row>
    <row r="30" spans="2:24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v>0</v>
      </c>
      <c r="V30" s="10">
        <v>0</v>
      </c>
      <c r="W30" s="10">
        <v>0</v>
      </c>
      <c r="X30" s="10">
        <f t="shared" si="1"/>
        <v>242164.55</v>
      </c>
    </row>
    <row r="31" spans="2:24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v>24054628.059999999</v>
      </c>
      <c r="U31" s="10">
        <v>986316.80000000447</v>
      </c>
      <c r="V31" s="10">
        <v>672896.91999999434</v>
      </c>
      <c r="W31" s="10">
        <v>865373.52</v>
      </c>
      <c r="X31" s="10">
        <f t="shared" si="1"/>
        <v>128691464.08999999</v>
      </c>
    </row>
    <row r="32" spans="2:24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f t="shared" si="1"/>
        <v>2000000</v>
      </c>
    </row>
    <row r="33" spans="2:24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f t="shared" si="1"/>
        <v>850000</v>
      </c>
    </row>
    <row r="34" spans="2:24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4070000</v>
      </c>
      <c r="U34" s="10">
        <v>0</v>
      </c>
      <c r="V34" s="10">
        <v>0</v>
      </c>
      <c r="W34" s="10">
        <v>0</v>
      </c>
      <c r="X34" s="10">
        <f t="shared" si="1"/>
        <v>25588653.600000001</v>
      </c>
    </row>
    <row r="35" spans="2:24" ht="15">
      <c r="B35" s="48">
        <v>637</v>
      </c>
      <c r="C35" s="4" t="s">
        <v>147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57000</v>
      </c>
      <c r="K35" s="51">
        <v>0</v>
      </c>
      <c r="L35" s="51">
        <v>0</v>
      </c>
      <c r="M35" s="51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f t="shared" si="1"/>
        <v>57000</v>
      </c>
    </row>
    <row r="36" spans="2:24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0">
        <f t="shared" si="1"/>
        <v>397468.23</v>
      </c>
    </row>
    <row r="37" spans="2:24" ht="15.75" thickBot="1">
      <c r="B37" s="78" t="s">
        <v>43</v>
      </c>
      <c r="C37" s="77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 t="shared" si="4" ref="P37:T37">SUM(P4:P36)</f>
        <v>939566131.37</v>
      </c>
      <c r="Q37" s="15">
        <f t="shared" si="4"/>
        <v>785932511.73000002</v>
      </c>
      <c r="R37" s="15">
        <f t="shared" si="4"/>
        <v>601484153.44000006</v>
      </c>
      <c r="S37" s="15">
        <f t="shared" si="4"/>
        <v>891615882.04999995</v>
      </c>
      <c r="T37" s="15">
        <f t="shared" si="4"/>
        <v>1081260639.7100003</v>
      </c>
      <c r="U37" s="15">
        <f>SUM(U4:U36)</f>
        <v>168613542.55000004</v>
      </c>
      <c r="V37" s="15">
        <f>SUM(V4:V36)</f>
        <v>255893757.82999995</v>
      </c>
      <c r="W37" s="15">
        <f>SUM(W4:W36)</f>
        <v>290625613.55999994</v>
      </c>
      <c r="X37" s="15">
        <f>N37+O37+P37+Q37+R37+S37+T37+U37+V37+W37</f>
        <v>11515561624.469999</v>
      </c>
    </row>
  </sheetData>
  <mergeCells count="2">
    <mergeCell ref="B37:C37"/>
    <mergeCell ref="B2:X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101"/>
  <sheetViews>
    <sheetView zoomScale="70" zoomScaleNormal="70" workbookViewId="0" topLeftCell="A1">
      <selection pane="topLeft" activeCell="AG16" sqref="AG16"/>
    </sheetView>
  </sheetViews>
  <sheetFormatPr defaultRowHeight="15"/>
  <cols>
    <col min="1" max="1" width="2.57142857142857" customWidth="1"/>
    <col min="3" max="3" width="58.1428571428571" customWidth="1"/>
    <col min="4" max="8" width="0" hidden="1" customWidth="1"/>
    <col min="9" max="13" width="0" hidden="1" customWidth="1"/>
    <col min="14" max="14" width="15" customWidth="1"/>
    <col min="15" max="15" width="18.8571428571429" bestFit="1" customWidth="1"/>
    <col min="16" max="19" width="18.8571428571429" customWidth="1"/>
    <col min="20" max="20" width="20.5714285714286" bestFit="1" customWidth="1"/>
    <col min="21" max="23" width="20.5714285714286" customWidth="1"/>
    <col min="24" max="24" width="18.5714285714286" bestFit="1" customWidth="1"/>
  </cols>
  <sheetData>
    <row r="1" ht="12.75" customHeight="1" thickBot="1"/>
    <row r="2" spans="2:24" ht="16.5" thickBot="1">
      <c r="B2" s="75" t="s">
        <v>96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58" t="s">
        <v>162</v>
      </c>
      <c r="P3" s="5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24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v>5019914.1999999993</v>
      </c>
      <c r="U4" s="11">
        <v>1561852.0399999991</v>
      </c>
      <c r="V4" s="11">
        <v>2051632.3300000019</v>
      </c>
      <c r="W4" s="11">
        <v>2744289.39</v>
      </c>
      <c r="X4" s="11">
        <f>N4+O4+P4+Q4+R4+S4+T4+U4+V4+W4</f>
        <v>37780183.480000004</v>
      </c>
    </row>
    <row r="5" spans="2:24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v>68000</v>
      </c>
      <c r="X5" s="10">
        <f>N5+O5+P5+Q5+R5+S5+T5+U5+V5+W5</f>
        <v>1582088.53</v>
      </c>
    </row>
    <row r="6" spans="2:24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v>4260382.50</v>
      </c>
      <c r="U6" s="10">
        <v>2703232.50</v>
      </c>
      <c r="V6" s="10">
        <v>1872414</v>
      </c>
      <c r="W6" s="10">
        <v>1838557.15</v>
      </c>
      <c r="X6" s="10">
        <f t="shared" si="1" ref="X6:X69">N6+O6+P6+Q6+R6+S6+T6+U6+V6+W6</f>
        <v>69793730.51000002</v>
      </c>
    </row>
    <row r="7" spans="2:24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f t="shared" si="1"/>
        <v>2435</v>
      </c>
    </row>
    <row r="8" spans="2:24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v>0</v>
      </c>
      <c r="X8" s="10">
        <f t="shared" si="1"/>
        <v>1958542.6600000001</v>
      </c>
    </row>
    <row r="9" spans="2:24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v>1791212.67</v>
      </c>
      <c r="U9" s="10">
        <v>702839.58999999985</v>
      </c>
      <c r="V9" s="10">
        <v>710356.86000000034</v>
      </c>
      <c r="W9" s="10">
        <v>922322.08</v>
      </c>
      <c r="X9" s="10">
        <f t="shared" si="1"/>
        <v>18734688.710000001</v>
      </c>
    </row>
    <row r="10" spans="2:24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v>650817.4700000002</v>
      </c>
      <c r="U10" s="10">
        <v>254067.61999999965</v>
      </c>
      <c r="V10" s="10">
        <v>253230.37000000011</v>
      </c>
      <c r="W10" s="10">
        <v>334757.05</v>
      </c>
      <c r="X10" s="10">
        <f t="shared" si="1"/>
        <v>6737074.5200000014</v>
      </c>
    </row>
    <row r="11" spans="2:24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v>9739.2099999999991</v>
      </c>
      <c r="U11" s="10">
        <v>0</v>
      </c>
      <c r="V11" s="10">
        <v>7316.7099999999991</v>
      </c>
      <c r="W11" s="10">
        <v>3842.40</v>
      </c>
      <c r="X11" s="10">
        <f t="shared" si="1"/>
        <v>84932.540000000008</v>
      </c>
    </row>
    <row r="12" spans="2:24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v>18933</v>
      </c>
      <c r="X12" s="10">
        <f t="shared" si="1"/>
        <v>836357</v>
      </c>
    </row>
    <row r="13" spans="2:24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f t="shared" si="1"/>
        <v>127758.20</v>
      </c>
    </row>
    <row r="14" spans="2:24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f t="shared" si="1"/>
        <v>705546.8899999999</v>
      </c>
    </row>
    <row r="15" spans="2:24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v>0</v>
      </c>
      <c r="T15" s="10">
        <v>12512</v>
      </c>
      <c r="U15" s="10">
        <v>5704.109999999986</v>
      </c>
      <c r="V15" s="10">
        <v>0</v>
      </c>
      <c r="W15" s="10">
        <v>2672</v>
      </c>
      <c r="X15" s="10">
        <f t="shared" si="1"/>
        <v>22335288.439999998</v>
      </c>
    </row>
    <row r="16" spans="2:24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v>0</v>
      </c>
      <c r="U16" s="10">
        <v>0</v>
      </c>
      <c r="V16" s="10">
        <v>0</v>
      </c>
      <c r="W16" s="10">
        <v>8197.24</v>
      </c>
      <c r="X16" s="10">
        <f t="shared" si="1"/>
        <v>61590.469999999994</v>
      </c>
    </row>
    <row r="17" spans="2:24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v>298</v>
      </c>
      <c r="T17" s="10">
        <v>3666</v>
      </c>
      <c r="U17" s="10">
        <v>0</v>
      </c>
      <c r="V17" s="10">
        <v>0</v>
      </c>
      <c r="W17" s="10">
        <v>0</v>
      </c>
      <c r="X17" s="10">
        <f t="shared" si="1"/>
        <v>3848992.8200000003</v>
      </c>
    </row>
    <row r="18" spans="2:24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v>0</v>
      </c>
      <c r="U18" s="10">
        <v>20892</v>
      </c>
      <c r="V18" s="10">
        <v>0</v>
      </c>
      <c r="W18" s="10">
        <v>4880</v>
      </c>
      <c r="X18" s="10">
        <f t="shared" si="1"/>
        <v>1333330.3600000001</v>
      </c>
    </row>
    <row r="19" spans="2:24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3603.30</v>
      </c>
      <c r="W19" s="10">
        <v>-3603.30</v>
      </c>
      <c r="X19" s="10">
        <f t="shared" si="1"/>
        <v>16684</v>
      </c>
    </row>
    <row r="20" spans="2:24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v>46486.65</v>
      </c>
      <c r="U20" s="10">
        <v>12299.50</v>
      </c>
      <c r="V20" s="10">
        <v>30217.450000000004</v>
      </c>
      <c r="W20" s="10">
        <v>15746</v>
      </c>
      <c r="X20" s="10">
        <f t="shared" si="1"/>
        <v>641608.55999999994</v>
      </c>
    </row>
    <row r="21" spans="2:24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v>77246</v>
      </c>
      <c r="T21" s="10">
        <v>525474.32999999996</v>
      </c>
      <c r="U21" s="10">
        <v>198821.44999999995</v>
      </c>
      <c r="V21" s="10">
        <v>205936.28000000003</v>
      </c>
      <c r="W21" s="10">
        <v>319463.53999999998</v>
      </c>
      <c r="X21" s="10">
        <f t="shared" si="1"/>
        <v>47567394.410000011</v>
      </c>
    </row>
    <row r="22" spans="2:24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v>213891.77</v>
      </c>
      <c r="T22" s="10">
        <v>500089.91000000003</v>
      </c>
      <c r="U22" s="10">
        <v>130724.81000000006</v>
      </c>
      <c r="V22" s="10">
        <v>183805.79999999981</v>
      </c>
      <c r="W22" s="10">
        <v>153203.22</v>
      </c>
      <c r="X22" s="10">
        <f t="shared" si="1"/>
        <v>39991124.539999999</v>
      </c>
    </row>
    <row r="23" spans="2:24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f t="shared" si="1"/>
        <v>2336</v>
      </c>
    </row>
    <row r="24" spans="2:24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1294.73</v>
      </c>
      <c r="X24" s="10">
        <f t="shared" si="1"/>
        <v>3404.27</v>
      </c>
    </row>
    <row r="25" spans="2:24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v>687087.99</v>
      </c>
      <c r="T25" s="10">
        <v>1374212.0900000003</v>
      </c>
      <c r="U25" s="10">
        <v>307327.02999999933</v>
      </c>
      <c r="V25" s="10">
        <v>320034.62999999989</v>
      </c>
      <c r="W25" s="10">
        <v>825457.96</v>
      </c>
      <c r="X25" s="10">
        <f t="shared" si="1"/>
        <v>12651903.66</v>
      </c>
    </row>
    <row r="26" spans="2:24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v>1480473.43</v>
      </c>
      <c r="T26" s="10">
        <v>1854243.6800000006</v>
      </c>
      <c r="U26" s="10">
        <v>263010.21999999881</v>
      </c>
      <c r="V26" s="10">
        <v>138881.74000000022</v>
      </c>
      <c r="W26" s="10">
        <v>291681.89</v>
      </c>
      <c r="X26" s="10">
        <f t="shared" si="1"/>
        <v>17047057.569999997</v>
      </c>
    </row>
    <row r="27" spans="2:24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v>1051906.23</v>
      </c>
      <c r="T27" s="10">
        <v>1334687.1300000008</v>
      </c>
      <c r="U27" s="10">
        <v>-29469.790000000969</v>
      </c>
      <c r="V27" s="10">
        <v>626272.08999999985</v>
      </c>
      <c r="W27" s="10">
        <v>225349.46</v>
      </c>
      <c r="X27" s="10">
        <f t="shared" si="1"/>
        <v>15534522.370000001</v>
      </c>
    </row>
    <row r="28" spans="2:24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v>2018519.90</v>
      </c>
      <c r="T28" s="10">
        <v>3491598.6999999993</v>
      </c>
      <c r="U28" s="10">
        <v>1190010.1800000016</v>
      </c>
      <c r="V28" s="10">
        <v>623965.28999999911</v>
      </c>
      <c r="W28" s="10">
        <v>1429774.50</v>
      </c>
      <c r="X28" s="10">
        <f t="shared" si="1"/>
        <v>39494460.429999992</v>
      </c>
    </row>
    <row r="29" spans="2:24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v>90055.010000000009</v>
      </c>
      <c r="U29" s="10">
        <v>0</v>
      </c>
      <c r="V29" s="10">
        <v>86654</v>
      </c>
      <c r="W29" s="10">
        <v>0</v>
      </c>
      <c r="X29" s="10">
        <f t="shared" si="1"/>
        <v>1209756.22</v>
      </c>
    </row>
    <row r="30" spans="2:24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v>37060</v>
      </c>
      <c r="U30" s="10">
        <v>8575.0000000000073</v>
      </c>
      <c r="V30" s="10">
        <v>-9289.0000000000073</v>
      </c>
      <c r="W30" s="10">
        <v>0</v>
      </c>
      <c r="X30" s="10">
        <f t="shared" si="1"/>
        <v>3218338.1799999997</v>
      </c>
    </row>
    <row r="31" spans="2:24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v>54078.07</v>
      </c>
      <c r="T31" s="10">
        <v>96262.460000000021</v>
      </c>
      <c r="U31" s="10">
        <v>0</v>
      </c>
      <c r="V31" s="10">
        <v>0</v>
      </c>
      <c r="W31" s="10">
        <v>0</v>
      </c>
      <c r="X31" s="10">
        <f t="shared" si="1"/>
        <v>956290.15999999992</v>
      </c>
    </row>
    <row r="32" spans="2:24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f t="shared" si="1"/>
        <v>352.20</v>
      </c>
    </row>
    <row r="33" spans="2:24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v>26</v>
      </c>
      <c r="U33" s="10">
        <v>0</v>
      </c>
      <c r="V33" s="10">
        <v>0</v>
      </c>
      <c r="W33" s="10">
        <v>0</v>
      </c>
      <c r="X33" s="10">
        <f t="shared" si="1"/>
        <v>21738.38</v>
      </c>
    </row>
    <row r="34" spans="2:24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v>104111.25</v>
      </c>
      <c r="T34" s="10">
        <v>158203.67000000004</v>
      </c>
      <c r="U34" s="10">
        <v>54564.54999999993</v>
      </c>
      <c r="V34" s="10">
        <v>125105.28000000014</v>
      </c>
      <c r="W34" s="10">
        <v>76699.36</v>
      </c>
      <c r="X34" s="10">
        <f t="shared" si="1"/>
        <v>2643110.92</v>
      </c>
    </row>
    <row r="35" spans="2:24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v>3698</v>
      </c>
      <c r="U35" s="10">
        <v>0</v>
      </c>
      <c r="V35" s="10">
        <v>0</v>
      </c>
      <c r="W35" s="10">
        <v>0</v>
      </c>
      <c r="X35" s="10">
        <f t="shared" si="1"/>
        <v>1109665.1499999999</v>
      </c>
    </row>
    <row r="36" spans="2:24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v>704558.53</v>
      </c>
      <c r="T36" s="10">
        <v>712889.98000000045</v>
      </c>
      <c r="U36" s="10">
        <v>736209.94999999925</v>
      </c>
      <c r="V36" s="10">
        <v>600923.85000000056</v>
      </c>
      <c r="W36" s="10">
        <v>564604.32999999996</v>
      </c>
      <c r="X36" s="10">
        <f t="shared" si="1"/>
        <v>31920994.260000002</v>
      </c>
    </row>
    <row r="37" spans="2:24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f t="shared" si="1"/>
        <v>3950</v>
      </c>
    </row>
    <row r="38" spans="2:24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v>32000</v>
      </c>
      <c r="U38" s="10">
        <v>0</v>
      </c>
      <c r="V38" s="10">
        <v>0</v>
      </c>
      <c r="W38" s="10">
        <v>8000</v>
      </c>
      <c r="X38" s="10">
        <f t="shared" si="1"/>
        <v>2078279.23</v>
      </c>
    </row>
    <row r="39" spans="2:24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v>92430</v>
      </c>
      <c r="T39" s="10">
        <v>18000</v>
      </c>
      <c r="U39" s="10">
        <v>0</v>
      </c>
      <c r="V39" s="10">
        <v>6000</v>
      </c>
      <c r="W39" s="10">
        <v>16000</v>
      </c>
      <c r="X39" s="10">
        <f t="shared" si="1"/>
        <v>949198.5199999999</v>
      </c>
    </row>
    <row r="40" spans="2:24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v>948</v>
      </c>
      <c r="T40" s="10">
        <v>3469</v>
      </c>
      <c r="U40" s="10">
        <v>5363.4899999999907</v>
      </c>
      <c r="V40" s="10">
        <v>2182.50</v>
      </c>
      <c r="W40" s="10">
        <v>549</v>
      </c>
      <c r="X40" s="10">
        <f t="shared" si="1"/>
        <v>1610945.3499999999</v>
      </c>
    </row>
    <row r="41" spans="2:24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v>15674907.970000001</v>
      </c>
      <c r="T41" s="10">
        <v>19019195.319999933</v>
      </c>
      <c r="U41" s="10">
        <v>7654540.6100000143</v>
      </c>
      <c r="V41" s="10">
        <v>7097033.75</v>
      </c>
      <c r="W41" s="10">
        <v>7430992.1100000003</v>
      </c>
      <c r="X41" s="10">
        <f t="shared" si="1"/>
        <v>2405324075.1199999</v>
      </c>
    </row>
    <row r="42" spans="2:24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v>553817.06000000006</v>
      </c>
      <c r="T42" s="10">
        <v>2198330</v>
      </c>
      <c r="U42" s="10">
        <v>230740.46000000089</v>
      </c>
      <c r="V42" s="10">
        <v>2543801.7100000009</v>
      </c>
      <c r="W42" s="10">
        <v>1124859.1399999999</v>
      </c>
      <c r="X42" s="10">
        <f t="shared" si="1"/>
        <v>159098305.91999999</v>
      </c>
    </row>
    <row r="43" spans="2:24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f t="shared" si="1"/>
        <v>73137.22</v>
      </c>
    </row>
    <row r="44" spans="2:24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v>0</v>
      </c>
      <c r="U44" s="10">
        <v>0</v>
      </c>
      <c r="V44" s="10">
        <v>0</v>
      </c>
      <c r="W44" s="10">
        <v>4957</v>
      </c>
      <c r="X44" s="10">
        <f t="shared" si="1"/>
        <v>224642.33</v>
      </c>
    </row>
    <row r="45" spans="2:24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v>75069.739999999991</v>
      </c>
      <c r="U45" s="10">
        <v>22333</v>
      </c>
      <c r="V45" s="10">
        <v>11468</v>
      </c>
      <c r="W45" s="10">
        <v>23067.25</v>
      </c>
      <c r="X45" s="10">
        <f t="shared" si="1"/>
        <v>3595393.5299999993</v>
      </c>
    </row>
    <row r="46" spans="2:24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f t="shared" si="1"/>
        <v>140000</v>
      </c>
    </row>
    <row r="47" spans="2:24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v>0</v>
      </c>
      <c r="T47" s="10">
        <v>620</v>
      </c>
      <c r="U47" s="10">
        <v>0</v>
      </c>
      <c r="V47" s="10">
        <v>336</v>
      </c>
      <c r="W47" s="10">
        <v>1886.73</v>
      </c>
      <c r="X47" s="10">
        <f t="shared" si="1"/>
        <v>933048.49</v>
      </c>
    </row>
    <row r="48" spans="2:24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700</v>
      </c>
      <c r="W48" s="10">
        <v>37235</v>
      </c>
      <c r="X48" s="10">
        <f t="shared" si="1"/>
        <v>26291511.100000001</v>
      </c>
    </row>
    <row r="49" spans="2:24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v>732695.24</v>
      </c>
      <c r="T49" s="10">
        <v>1356741.17</v>
      </c>
      <c r="U49" s="10">
        <v>76607.429999999702</v>
      </c>
      <c r="V49" s="10">
        <v>217070.93999999948</v>
      </c>
      <c r="W49" s="10">
        <v>1130540.52</v>
      </c>
      <c r="X49" s="10">
        <f t="shared" si="1"/>
        <v>78450059.719999984</v>
      </c>
    </row>
    <row r="50" spans="2:24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f t="shared" si="1"/>
        <v>0</v>
      </c>
    </row>
    <row r="51" spans="2:24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v>6630</v>
      </c>
      <c r="T51" s="10">
        <v>0</v>
      </c>
      <c r="U51" s="10">
        <v>0</v>
      </c>
      <c r="V51" s="10">
        <v>0</v>
      </c>
      <c r="W51" s="10">
        <v>0</v>
      </c>
      <c r="X51" s="10">
        <f t="shared" si="1"/>
        <v>199021</v>
      </c>
    </row>
    <row r="52" spans="2:24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f t="shared" si="1"/>
        <v>15000</v>
      </c>
    </row>
    <row r="53" spans="2:24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v>130200</v>
      </c>
      <c r="T53" s="10">
        <v>0</v>
      </c>
      <c r="U53" s="10">
        <v>0</v>
      </c>
      <c r="V53" s="10">
        <v>0</v>
      </c>
      <c r="W53" s="10">
        <v>0</v>
      </c>
      <c r="X53" s="10">
        <f t="shared" si="1"/>
        <v>2129121</v>
      </c>
    </row>
    <row r="54" spans="2:24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v>0</v>
      </c>
      <c r="T54" s="10">
        <v>2000000</v>
      </c>
      <c r="U54" s="10">
        <v>10250</v>
      </c>
      <c r="V54" s="10">
        <v>0</v>
      </c>
      <c r="W54" s="10">
        <v>0</v>
      </c>
      <c r="X54" s="10">
        <f t="shared" si="1"/>
        <v>22982770</v>
      </c>
    </row>
    <row r="55" spans="2:24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f t="shared" si="1"/>
        <v>10148174</v>
      </c>
    </row>
    <row r="56" spans="2:24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f t="shared" si="1"/>
        <v>20000</v>
      </c>
    </row>
    <row r="57" spans="2:24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v>11984778</v>
      </c>
      <c r="U57" s="10">
        <v>2286841</v>
      </c>
      <c r="V57" s="10">
        <v>-575000</v>
      </c>
      <c r="W57" s="10">
        <v>0</v>
      </c>
      <c r="X57" s="10">
        <f t="shared" si="1"/>
        <v>113600205.19</v>
      </c>
    </row>
    <row r="58" spans="2:24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v>2394260</v>
      </c>
      <c r="T58" s="10">
        <v>43473020</v>
      </c>
      <c r="U58" s="10">
        <v>5113159</v>
      </c>
      <c r="V58" s="10">
        <v>4439232</v>
      </c>
      <c r="W58" s="10">
        <v>1288290</v>
      </c>
      <c r="X58" s="10">
        <f t="shared" si="1"/>
        <v>191276040.46000001</v>
      </c>
    </row>
    <row r="59" spans="2:24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v>5570000</v>
      </c>
      <c r="U59" s="10">
        <v>1435000</v>
      </c>
      <c r="V59" s="10">
        <v>0</v>
      </c>
      <c r="W59" s="10">
        <v>0</v>
      </c>
      <c r="X59" s="10">
        <f t="shared" si="1"/>
        <v>33096866.219999999</v>
      </c>
    </row>
    <row r="60" spans="2:24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10000</v>
      </c>
      <c r="V60" s="10">
        <v>0</v>
      </c>
      <c r="W60" s="10">
        <v>0</v>
      </c>
      <c r="X60" s="10">
        <f t="shared" si="1"/>
        <v>6853849.0700000003</v>
      </c>
    </row>
    <row r="61" spans="2:24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f t="shared" si="1"/>
        <v>66750</v>
      </c>
    </row>
    <row r="62" spans="2:24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v>6000</v>
      </c>
      <c r="T62" s="10">
        <v>0</v>
      </c>
      <c r="U62" s="10">
        <v>0</v>
      </c>
      <c r="V62" s="10">
        <v>0</v>
      </c>
      <c r="W62" s="10">
        <v>0</v>
      </c>
      <c r="X62" s="10">
        <f t="shared" si="1"/>
        <v>513000</v>
      </c>
    </row>
    <row r="63" spans="2:24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v>27837000</v>
      </c>
      <c r="T63" s="10">
        <v>41606588</v>
      </c>
      <c r="U63" s="10">
        <v>9358473.8799999952</v>
      </c>
      <c r="V63" s="10">
        <v>8590200</v>
      </c>
      <c r="W63" s="10">
        <v>17938029</v>
      </c>
      <c r="X63" s="10">
        <f t="shared" si="1"/>
        <v>472477352.46000004</v>
      </c>
    </row>
    <row r="64" spans="2:24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f t="shared" si="1"/>
        <v>181400</v>
      </c>
    </row>
    <row r="65" spans="2:24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v>0</v>
      </c>
      <c r="U65" s="10">
        <v>0</v>
      </c>
      <c r="V65" s="10">
        <v>0</v>
      </c>
      <c r="W65" s="10">
        <v>0</v>
      </c>
      <c r="X65" s="10">
        <f t="shared" si="1"/>
        <v>79959.400000000023</v>
      </c>
    </row>
    <row r="66" spans="2:24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v>1905042</v>
      </c>
      <c r="T66" s="10">
        <v>10743380</v>
      </c>
      <c r="U66" s="10">
        <v>-31483649</v>
      </c>
      <c r="V66" s="10">
        <v>-7442408.9599999934</v>
      </c>
      <c r="W66" s="10">
        <v>27038258.899999999</v>
      </c>
      <c r="X66" s="10">
        <f t="shared" si="1"/>
        <v>311125677.34999996</v>
      </c>
    </row>
    <row r="67" spans="2:24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v>361000</v>
      </c>
      <c r="T67" s="10">
        <v>-523446.07999999821</v>
      </c>
      <c r="U67" s="10">
        <v>-1815212.9600000083</v>
      </c>
      <c r="V67" s="10">
        <v>-250077.00999999046</v>
      </c>
      <c r="W67" s="10">
        <v>35628105.759999998</v>
      </c>
      <c r="X67" s="10">
        <f t="shared" si="1"/>
        <v>149449335</v>
      </c>
    </row>
    <row r="68" spans="2:24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v>832500</v>
      </c>
      <c r="U68" s="10">
        <v>596400</v>
      </c>
      <c r="V68" s="10">
        <v>333000</v>
      </c>
      <c r="W68" s="10">
        <v>312600</v>
      </c>
      <c r="X68" s="10">
        <f t="shared" si="1"/>
        <v>13765300</v>
      </c>
    </row>
    <row r="69" spans="2:24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f t="shared" si="1"/>
        <v>531.02</v>
      </c>
    </row>
    <row r="70" spans="2:24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v>40336.359999999986</v>
      </c>
      <c r="U70" s="10">
        <v>35209.090000000026</v>
      </c>
      <c r="V70" s="10">
        <v>18245.459999999963</v>
      </c>
      <c r="W70" s="10">
        <v>16663.64</v>
      </c>
      <c r="X70" s="10">
        <f t="shared" si="2" ref="X70:X96">N70+O70+P70+Q70+R70+S70+T70+U70+V70+W70</f>
        <v>933811.13</v>
      </c>
    </row>
    <row r="71" spans="2:24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v>0</v>
      </c>
      <c r="U71" s="10">
        <v>38720</v>
      </c>
      <c r="V71" s="10">
        <v>0</v>
      </c>
      <c r="W71" s="10">
        <v>0</v>
      </c>
      <c r="X71" s="10">
        <f t="shared" si="2"/>
        <v>46720</v>
      </c>
    </row>
    <row r="72" spans="2:24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v>21039</v>
      </c>
      <c r="U72" s="10">
        <v>1243</v>
      </c>
      <c r="V72" s="10">
        <v>25545.550000000003</v>
      </c>
      <c r="W72" s="10">
        <v>25308</v>
      </c>
      <c r="X72" s="10">
        <f t="shared" si="2"/>
        <v>283263.05</v>
      </c>
    </row>
    <row r="73" spans="2:24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v>-38205.020000000004</v>
      </c>
      <c r="U73" s="10">
        <v>8012.99</v>
      </c>
      <c r="V73" s="10">
        <v>59831.99</v>
      </c>
      <c r="W73" s="10">
        <v>4533.99</v>
      </c>
      <c r="X73" s="10">
        <f t="shared" si="2"/>
        <v>10939975.060000001</v>
      </c>
    </row>
    <row r="74" spans="2:24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f t="shared" si="2"/>
        <v>636320</v>
      </c>
    </row>
    <row r="75" spans="2:24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f t="shared" si="2"/>
        <v>2328</v>
      </c>
    </row>
    <row r="76" spans="2:24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v>5954.9100000000035</v>
      </c>
      <c r="U76" s="10">
        <v>24243</v>
      </c>
      <c r="V76" s="10">
        <v>8536</v>
      </c>
      <c r="W76" s="10">
        <v>6942</v>
      </c>
      <c r="X76" s="10">
        <f t="shared" si="2"/>
        <v>2325834.7700000005</v>
      </c>
    </row>
    <row r="77" spans="2:24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f t="shared" si="2"/>
        <v>1112727</v>
      </c>
    </row>
    <row r="78" spans="2:24" ht="1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50000</v>
      </c>
      <c r="V78" s="10">
        <v>0</v>
      </c>
      <c r="W78" s="10">
        <v>5000</v>
      </c>
      <c r="X78" s="10">
        <f t="shared" si="2"/>
        <v>61268306.229999997</v>
      </c>
    </row>
    <row r="79" spans="2:24" ht="1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v>7200000</v>
      </c>
      <c r="U79" s="10">
        <v>0</v>
      </c>
      <c r="V79" s="10">
        <v>5000000</v>
      </c>
      <c r="W79" s="10">
        <v>0</v>
      </c>
      <c r="X79" s="10">
        <f t="shared" si="2"/>
        <v>49391970.170000002</v>
      </c>
    </row>
    <row r="80" spans="2:24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f t="shared" si="2"/>
        <v>25000</v>
      </c>
    </row>
    <row r="81" spans="2:24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f t="shared" si="2"/>
        <v>1000000</v>
      </c>
    </row>
    <row r="82" spans="2:24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f t="shared" si="2"/>
        <v>38000</v>
      </c>
    </row>
    <row r="83" spans="2:24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v>824317193.36000001</v>
      </c>
      <c r="T83" s="10">
        <v>884934693.79000044</v>
      </c>
      <c r="U83" s="10">
        <v>165762038</v>
      </c>
      <c r="V83" s="10">
        <v>227217850</v>
      </c>
      <c r="W83" s="10">
        <v>187872300</v>
      </c>
      <c r="X83" s="10">
        <f t="shared" si="2"/>
        <v>6843024438.4799995</v>
      </c>
    </row>
    <row r="84" spans="2:24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f t="shared" si="2"/>
        <v>0</v>
      </c>
    </row>
    <row r="85" spans="2:24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f t="shared" si="2"/>
        <v>0</v>
      </c>
    </row>
    <row r="86" spans="2:24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v>127101.79999999999</v>
      </c>
      <c r="U86" s="10">
        <v>0</v>
      </c>
      <c r="V86" s="10">
        <v>0</v>
      </c>
      <c r="W86" s="10">
        <v>0</v>
      </c>
      <c r="X86" s="10">
        <f t="shared" si="2"/>
        <v>242164.55</v>
      </c>
    </row>
    <row r="87" spans="2:24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v>1515523.77</v>
      </c>
      <c r="T87" s="10">
        <v>24054628.059999999</v>
      </c>
      <c r="U87" s="10">
        <v>986316.80000000447</v>
      </c>
      <c r="V87" s="10">
        <v>672896.91999999434</v>
      </c>
      <c r="W87" s="10">
        <v>865373.52</v>
      </c>
      <c r="X87" s="10">
        <f t="shared" si="2"/>
        <v>123701289.92</v>
      </c>
    </row>
    <row r="88" spans="2:24" ht="1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f t="shared" si="2"/>
        <v>4866778.17</v>
      </c>
    </row>
    <row r="89" spans="2:24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f t="shared" si="2"/>
        <v>150000</v>
      </c>
    </row>
    <row r="90" spans="2:24" ht="1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f t="shared" si="2"/>
        <v>123396</v>
      </c>
    </row>
    <row r="91" spans="2:24" ht="1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f t="shared" si="2"/>
        <v>2000000</v>
      </c>
    </row>
    <row r="92" spans="2:24" ht="1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f t="shared" si="2"/>
        <v>700000</v>
      </c>
    </row>
    <row r="93" spans="2:24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f t="shared" si="2"/>
        <v>20829653.600000001</v>
      </c>
    </row>
    <row r="94" spans="2:24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v>4070000</v>
      </c>
      <c r="U94" s="10">
        <v>0</v>
      </c>
      <c r="V94" s="10">
        <v>0</v>
      </c>
      <c r="W94" s="10">
        <v>0</v>
      </c>
      <c r="X94" s="10">
        <f t="shared" si="2"/>
        <v>4759000</v>
      </c>
    </row>
    <row r="95" spans="2:24" ht="1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f>N95+O95+P95+Q95+R95+S95+T95+U95+V95+W95</f>
        <v>57000</v>
      </c>
    </row>
    <row r="96" spans="2:24" ht="15.75" thickBot="1">
      <c r="B96" s="52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0">
        <f t="shared" si="2"/>
        <v>397468.23</v>
      </c>
    </row>
    <row r="97" spans="2:24" ht="15.75" thickBot="1">
      <c r="B97" s="80" t="s">
        <v>43</v>
      </c>
      <c r="C97" s="81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T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891615882.04999995</v>
      </c>
      <c r="T97" s="15">
        <f t="shared" si="6"/>
        <v>1081260639.7100003</v>
      </c>
      <c r="U97" s="15">
        <f>SUM(U4:U96)</f>
        <v>168613542.55000001</v>
      </c>
      <c r="V97" s="15">
        <f>SUM(V4:V96)</f>
        <v>255893757.83000001</v>
      </c>
      <c r="W97" s="15">
        <f>SUM(W4:W96)</f>
        <v>290625613.55999994</v>
      </c>
      <c r="X97" s="15">
        <f>SUM(X4:X96)</f>
        <v>11515561624.469999</v>
      </c>
    </row>
    <row r="99" ht="15">
      <c r="K99" s="1"/>
    </row>
    <row r="101" ht="15">
      <c r="N101" s="1"/>
    </row>
  </sheetData>
  <mergeCells count="2">
    <mergeCell ref="B97:C97"/>
    <mergeCell ref="B2:X2"/>
  </mergeCells>
  <conditionalFormatting sqref="B4:B96">
    <cfRule type="duplicateValues" priority="6" dxfId="0">
      <formula>AND(COUNTIF($B$4:$B$96,B4)&gt;1,NOT(ISBLANK(B4)))</formula>
    </cfRule>
  </conditionalFormatting>
  <conditionalFormatting sqref="B4:B96">
    <cfRule type="duplicateValues" priority="8" dxfId="0">
      <formula>AND(COUNTIF($B$4:$B$96,B4)&gt;1,NOT(ISBLANK(B4)))</formula>
    </cfRule>
  </conditionalFormatting>
  <conditionalFormatting sqref="B4:B96">
    <cfRule type="duplicateValues" priority="9" dxfId="0">
      <formula>AND(COUNTIF($B$4:$B$96,B4)&gt;1,NOT(ISBLANK(B4)))</formula>
    </cfRule>
  </conditionalFormatting>
  <conditionalFormatting sqref="B4:B96">
    <cfRule type="duplicateValues" priority="10" dxfId="0">
      <formula>AND(COUNTIF($B$4:$B$96,B4)&gt;1,NOT(ISBLANK(B4)))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36"/>
  <sheetViews>
    <sheetView zoomScale="70" zoomScaleNormal="70" workbookViewId="0" topLeftCell="A1">
      <selection pane="topLeft" activeCell="AC21" sqref="AC2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3" width="20.5714285714286" customWidth="1"/>
    <col min="24" max="24" width="18.5714285714286" bestFit="1" customWidth="1"/>
  </cols>
  <sheetData>
    <row r="1" ht="12.75" customHeight="1" thickBot="1"/>
    <row r="2" spans="2:24" ht="16.5" thickBot="1">
      <c r="B2" s="75" t="s">
        <v>95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8" customHeight="1" thickBot="1">
      <c r="B3" s="6" t="s">
        <v>0</v>
      </c>
      <c r="C3" s="6" t="s">
        <v>41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24" ht="15">
      <c r="B4" s="68">
        <v>501</v>
      </c>
      <c r="C4" s="5" t="s">
        <v>45</v>
      </c>
      <c r="D4" s="69">
        <v>0</v>
      </c>
      <c r="E4" s="69">
        <v>23367.60</v>
      </c>
      <c r="F4" s="69">
        <v>517792.04000000004</v>
      </c>
      <c r="G4" s="69">
        <v>910810.90999999992</v>
      </c>
      <c r="H4" s="69">
        <v>1109034.3899999999</v>
      </c>
      <c r="I4" s="69">
        <v>1949440</v>
      </c>
      <c r="J4" s="69">
        <v>1533536</v>
      </c>
      <c r="K4" s="69">
        <v>962324</v>
      </c>
      <c r="L4" s="69">
        <v>1119715</v>
      </c>
      <c r="M4" s="69">
        <v>3563759.65</v>
      </c>
      <c r="N4" s="69">
        <f>D4+E4+F4+G4+H4+I4+J4+K4+L4+M4</f>
        <v>11689779.59</v>
      </c>
      <c r="O4" s="9">
        <v>1469506.71</v>
      </c>
      <c r="P4" s="9">
        <v>1726721</v>
      </c>
      <c r="Q4" s="9">
        <v>1514730.35</v>
      </c>
      <c r="R4" s="9">
        <v>1373313.38</v>
      </c>
      <c r="S4" s="9">
        <v>2841461.02</v>
      </c>
      <c r="T4" s="9">
        <v>4886159.1999999993</v>
      </c>
      <c r="U4" s="9">
        <v>1556764.0399999991</v>
      </c>
      <c r="V4" s="9">
        <v>1987862.3300000019</v>
      </c>
      <c r="W4" s="9">
        <v>2245728.39</v>
      </c>
      <c r="X4" s="9">
        <f>N4+O4+P4+Q4+R4+S4+T4+U4+V4+W4</f>
        <v>31292026.010000002</v>
      </c>
    </row>
    <row r="5" spans="2:24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v>4382999.50</v>
      </c>
      <c r="U5" s="10">
        <v>2628782.50</v>
      </c>
      <c r="V5" s="10">
        <v>1833054</v>
      </c>
      <c r="W5" s="10">
        <v>1765152.15</v>
      </c>
      <c r="X5" s="10">
        <f>N5+O5+P5+Q5+R5+S5+T5+U5+V5+W5</f>
        <v>58897334.170000002</v>
      </c>
    </row>
    <row r="6" spans="2:24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v>2437815.3499999996</v>
      </c>
      <c r="U6" s="10">
        <v>926150.21</v>
      </c>
      <c r="V6" s="10">
        <v>932268.94000000041</v>
      </c>
      <c r="W6" s="10">
        <v>1074860.53</v>
      </c>
      <c r="X6" s="10">
        <f t="shared" si="1" ref="X6:X35">N6+O6+P6+Q6+R6+S6+T6+U6+V6+W6</f>
        <v>20929899.200000007</v>
      </c>
    </row>
    <row r="7" spans="2:24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f t="shared" si="1"/>
        <v>692980.8899999999</v>
      </c>
    </row>
    <row r="8" spans="2:24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v>177923.18</v>
      </c>
      <c r="T8" s="10">
        <v>1060816.0899999999</v>
      </c>
      <c r="U8" s="10">
        <v>363029.87000000011</v>
      </c>
      <c r="V8" s="10">
        <v>423562.83000000007</v>
      </c>
      <c r="W8" s="10">
        <v>470308.70</v>
      </c>
      <c r="X8" s="10">
        <f t="shared" si="1"/>
        <v>96169502.540000021</v>
      </c>
    </row>
    <row r="9" spans="2:24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1294.73</v>
      </c>
      <c r="X9" s="10">
        <f t="shared" si="1"/>
        <v>5740.27</v>
      </c>
    </row>
    <row r="10" spans="2:24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v>4592071.71</v>
      </c>
      <c r="T10" s="10">
        <v>8015880.9799999967</v>
      </c>
      <c r="U10" s="10">
        <v>1634121.0600000024</v>
      </c>
      <c r="V10" s="10">
        <v>1722206.8999999985</v>
      </c>
      <c r="W10" s="10">
        <v>2599321.63</v>
      </c>
      <c r="X10" s="10">
        <f t="shared" si="1"/>
        <v>73121816.939999998</v>
      </c>
    </row>
    <row r="11" spans="2:24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v>12692209.630000001</v>
      </c>
      <c r="T11" s="10">
        <v>19232754.959999979</v>
      </c>
      <c r="U11" s="10">
        <v>8207073.2300000191</v>
      </c>
      <c r="V11" s="10">
        <v>7834399.7300000191</v>
      </c>
      <c r="W11" s="10">
        <v>8040429.1900000004</v>
      </c>
      <c r="X11" s="10">
        <f t="shared" si="1"/>
        <v>1096406436.3999999</v>
      </c>
    </row>
    <row r="12" spans="2:24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v>506263.56</v>
      </c>
      <c r="T12" s="10">
        <v>2020461.6400000006</v>
      </c>
      <c r="U12" s="10">
        <v>253073.46000000089</v>
      </c>
      <c r="V12" s="10">
        <v>2549574.709999999</v>
      </c>
      <c r="W12" s="10">
        <v>1154770.1200000001</v>
      </c>
      <c r="X12" s="10">
        <f t="shared" si="1"/>
        <v>157893775.70000005</v>
      </c>
    </row>
    <row r="13" spans="2:24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v>305429.24</v>
      </c>
      <c r="T13" s="10">
        <v>224316.96999999997</v>
      </c>
      <c r="U13" s="10">
        <v>76607.429999999935</v>
      </c>
      <c r="V13" s="10">
        <v>217770.93999999994</v>
      </c>
      <c r="W13" s="10">
        <v>322968</v>
      </c>
      <c r="X13" s="10">
        <f t="shared" si="1"/>
        <v>58156292.569999993</v>
      </c>
    </row>
    <row r="14" spans="2:24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v>130200</v>
      </c>
      <c r="T14" s="10">
        <v>2000000</v>
      </c>
      <c r="U14" s="10">
        <v>10250</v>
      </c>
      <c r="V14" s="10">
        <v>0</v>
      </c>
      <c r="W14" s="10">
        <v>0</v>
      </c>
      <c r="X14" s="10">
        <f t="shared" si="1"/>
        <v>24712420</v>
      </c>
    </row>
    <row r="15" spans="2:24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v>3331705</v>
      </c>
      <c r="T15" s="10">
        <v>60964798</v>
      </c>
      <c r="U15" s="10">
        <v>8545000</v>
      </c>
      <c r="V15" s="10">
        <v>2632232</v>
      </c>
      <c r="W15" s="10">
        <v>1288290</v>
      </c>
      <c r="X15" s="10">
        <f t="shared" si="1"/>
        <v>314663580.74000001</v>
      </c>
    </row>
    <row r="16" spans="2:24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v>6000</v>
      </c>
      <c r="T16" s="10">
        <v>0</v>
      </c>
      <c r="U16" s="10">
        <v>0</v>
      </c>
      <c r="V16" s="10">
        <v>0</v>
      </c>
      <c r="W16" s="10">
        <v>0</v>
      </c>
      <c r="X16" s="10">
        <f t="shared" si="1"/>
        <v>553000</v>
      </c>
    </row>
    <row r="17" spans="2:24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f t="shared" si="1"/>
        <v>66750</v>
      </c>
    </row>
    <row r="18" spans="2:24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v>2951042</v>
      </c>
      <c r="T18" s="10">
        <v>16332668</v>
      </c>
      <c r="U18" s="10">
        <v>-28541575.120000005</v>
      </c>
      <c r="V18" s="10">
        <v>-14469108.959999993</v>
      </c>
      <c r="W18" s="10">
        <v>36295781.899999999</v>
      </c>
      <c r="X18" s="10">
        <f t="shared" si="1"/>
        <v>370635694.04000002</v>
      </c>
    </row>
    <row r="19" spans="2:24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v>1029300</v>
      </c>
      <c r="T19" s="10">
        <v>832500</v>
      </c>
      <c r="U19" s="10">
        <v>596400</v>
      </c>
      <c r="V19" s="10">
        <v>333000</v>
      </c>
      <c r="W19" s="10">
        <v>312600</v>
      </c>
      <c r="X19" s="10">
        <f t="shared" si="1"/>
        <v>13765300</v>
      </c>
    </row>
    <row r="20" spans="2:24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v>41481.82</v>
      </c>
      <c r="T20" s="10">
        <v>40336.359999999986</v>
      </c>
      <c r="U20" s="10">
        <v>73929.090000000026</v>
      </c>
      <c r="V20" s="10">
        <v>18245.459999999963</v>
      </c>
      <c r="W20" s="10">
        <v>16663.64</v>
      </c>
      <c r="X20" s="10">
        <f t="shared" si="1"/>
        <v>981062.15</v>
      </c>
    </row>
    <row r="21" spans="2:24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v>9416</v>
      </c>
      <c r="T21" s="10">
        <v>19807</v>
      </c>
      <c r="U21" s="10">
        <v>0</v>
      </c>
      <c r="V21" s="10">
        <v>25545.550000000003</v>
      </c>
      <c r="W21" s="10">
        <v>25308</v>
      </c>
      <c r="X21" s="10">
        <f t="shared" si="1"/>
        <v>279740.05</v>
      </c>
    </row>
    <row r="22" spans="2:24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v>18712.84</v>
      </c>
      <c r="T22" s="10">
        <v>-32250.11</v>
      </c>
      <c r="U22" s="10">
        <v>32255.990000000005</v>
      </c>
      <c r="V22" s="10">
        <v>68367.989999999991</v>
      </c>
      <c r="W22" s="10">
        <v>11475.99</v>
      </c>
      <c r="X22" s="10">
        <f t="shared" si="1"/>
        <v>13889457.830000002</v>
      </c>
    </row>
    <row r="23" spans="2:24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f t="shared" si="1"/>
        <v>1112727</v>
      </c>
    </row>
    <row r="24" spans="2:24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50000</v>
      </c>
      <c r="V24" s="10">
        <v>0</v>
      </c>
      <c r="W24" s="10">
        <v>5000</v>
      </c>
      <c r="X24" s="10">
        <f t="shared" si="1"/>
        <v>42268306.229999997</v>
      </c>
    </row>
    <row r="25" spans="2:24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v>0</v>
      </c>
      <c r="T25" s="10">
        <v>200000</v>
      </c>
      <c r="U25" s="10">
        <v>0</v>
      </c>
      <c r="V25" s="10">
        <v>0</v>
      </c>
      <c r="W25" s="10">
        <v>0</v>
      </c>
      <c r="X25" s="10">
        <f t="shared" si="1"/>
        <v>11472371.540000001</v>
      </c>
    </row>
    <row r="26" spans="2:24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f t="shared" si="1"/>
        <v>1000000</v>
      </c>
    </row>
    <row r="27" spans="2:24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f t="shared" si="1"/>
        <v>38000</v>
      </c>
    </row>
    <row r="28" spans="2:24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v>45228750</v>
      </c>
      <c r="T28" s="10">
        <v>95988000</v>
      </c>
      <c r="U28" s="10">
        <v>21094288</v>
      </c>
      <c r="V28" s="10">
        <v>20252150</v>
      </c>
      <c r="W28" s="10">
        <v>18224550</v>
      </c>
      <c r="X28" s="10">
        <f t="shared" si="1"/>
        <v>172578288</v>
      </c>
    </row>
    <row r="29" spans="2:24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v>0</v>
      </c>
      <c r="T29" s="10">
        <v>127101.79999999999</v>
      </c>
      <c r="U29" s="10">
        <v>0</v>
      </c>
      <c r="V29" s="10">
        <v>0</v>
      </c>
      <c r="W29" s="10">
        <v>0</v>
      </c>
      <c r="X29" s="10">
        <f t="shared" si="1"/>
        <v>242164.55</v>
      </c>
    </row>
    <row r="30" spans="2:24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v>1515523.77</v>
      </c>
      <c r="T30" s="10">
        <v>23854653.060000002</v>
      </c>
      <c r="U30" s="10">
        <v>986316.79999999702</v>
      </c>
      <c r="V30" s="10">
        <v>672896.92000000179</v>
      </c>
      <c r="W30" s="10">
        <v>865373.52</v>
      </c>
      <c r="X30" s="10">
        <f t="shared" si="1"/>
        <v>121714488.23999996</v>
      </c>
    </row>
    <row r="31" spans="2:24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f t="shared" si="1"/>
        <v>2000000</v>
      </c>
    </row>
    <row r="32" spans="2:24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f t="shared" si="1"/>
        <v>850000</v>
      </c>
    </row>
    <row r="33" spans="2:24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v>0</v>
      </c>
      <c r="T33" s="10">
        <v>670000</v>
      </c>
      <c r="U33" s="10">
        <v>0</v>
      </c>
      <c r="V33" s="10">
        <v>0</v>
      </c>
      <c r="W33" s="10">
        <v>0</v>
      </c>
      <c r="X33" s="10">
        <f t="shared" si="1"/>
        <v>22014853.600000001</v>
      </c>
    </row>
    <row r="34" spans="2:24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f t="shared" si="1"/>
        <v>57000</v>
      </c>
    </row>
    <row r="35" spans="2:24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0">
        <f>N35+O35+P35+Q35+R35+S35+T35+U35+V35+W35</f>
        <v>397468.23</v>
      </c>
    </row>
    <row r="36" spans="2:24" ht="15.75" thickBot="1">
      <c r="B36" s="80" t="s">
        <v>43</v>
      </c>
      <c r="C36" s="80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W36">SUM(R4:R35)</f>
        <v>76531033.049999997</v>
      </c>
      <c r="S36" s="15">
        <f t="shared" si="4"/>
        <v>78700421.489999995</v>
      </c>
      <c r="T36" s="15">
        <f t="shared" si="4"/>
        <v>243258818.79999998</v>
      </c>
      <c r="U36" s="15">
        <f t="shared" si="4"/>
        <v>18492466.56000001</v>
      </c>
      <c r="V36" s="15">
        <f t="shared" si="4"/>
        <v>27034029.34000003</v>
      </c>
      <c r="W36" s="15">
        <f t="shared" si="4"/>
        <v>74719876.489999995</v>
      </c>
      <c r="X36" s="15">
        <f>N36+O36+P36+Q36+R36+S36+T36+U36+V36+W36</f>
        <v>2708858476.8899999</v>
      </c>
    </row>
  </sheetData>
  <mergeCells count="2">
    <mergeCell ref="B36:C36"/>
    <mergeCell ref="B2:X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95"/>
  <sheetViews>
    <sheetView zoomScale="70" zoomScaleNormal="70" workbookViewId="0" topLeftCell="A1">
      <selection pane="topLeft" activeCell="AD68" sqref="AD68"/>
    </sheetView>
  </sheetViews>
  <sheetFormatPr defaultRowHeight="15"/>
  <cols>
    <col min="1" max="1" width="2.57142857142857" customWidth="1"/>
    <col min="3" max="3" width="77.4285714285714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3" width="20.5714285714286" customWidth="1"/>
    <col min="24" max="24" width="18.5714285714286" bestFit="1" customWidth="1"/>
  </cols>
  <sheetData>
    <row r="1" ht="12.75" customHeight="1" thickBot="1"/>
    <row r="2" spans="2:24" ht="16.5" thickBot="1">
      <c r="B2" s="75" t="s">
        <v>94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8" customHeight="1" thickBot="1">
      <c r="B3" s="59" t="s">
        <v>13</v>
      </c>
      <c r="C3" s="59" t="s">
        <v>42</v>
      </c>
      <c r="D3" s="60" t="s">
        <v>40</v>
      </c>
      <c r="E3" s="60" t="s">
        <v>44</v>
      </c>
      <c r="F3" s="60" t="s">
        <v>115</v>
      </c>
      <c r="G3" s="60" t="s">
        <v>125</v>
      </c>
      <c r="H3" s="60" t="s">
        <v>132</v>
      </c>
      <c r="I3" s="60" t="s">
        <v>137</v>
      </c>
      <c r="J3" s="60" t="s">
        <v>146</v>
      </c>
      <c r="K3" s="60" t="s">
        <v>151</v>
      </c>
      <c r="L3" s="60" t="s">
        <v>153</v>
      </c>
      <c r="M3" s="60" t="s">
        <v>155</v>
      </c>
      <c r="N3" s="61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24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v>4750159.1999999993</v>
      </c>
      <c r="U4" s="11">
        <v>1488764.0399999991</v>
      </c>
      <c r="V4" s="11">
        <v>1919862.33</v>
      </c>
      <c r="W4" s="11">
        <v>2177728.39</v>
      </c>
      <c r="X4" s="11">
        <f>N4+O4+P4+Q4+R4+S4+T4+U4+V4+W4</f>
        <v>29709937.479999997</v>
      </c>
    </row>
    <row r="5" spans="2:24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v>68000</v>
      </c>
      <c r="X5" s="10">
        <f>N5+O5+P5+Q5+R5+S5+T5+U5+V5+W5</f>
        <v>1582088.53</v>
      </c>
    </row>
    <row r="6" spans="2:24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v>4142932.50</v>
      </c>
      <c r="U6" s="10">
        <v>2628782.50</v>
      </c>
      <c r="V6" s="10">
        <v>1833054</v>
      </c>
      <c r="W6" s="10">
        <v>1765152.15</v>
      </c>
      <c r="X6" s="10">
        <f t="shared" si="1" ref="X6:X69">N6+O6+P6+Q6+R6+S6+T6+U6+V6+W6</f>
        <v>56936356.510000005</v>
      </c>
    </row>
    <row r="7" spans="2:24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f t="shared" si="1"/>
        <v>2435</v>
      </c>
    </row>
    <row r="8" spans="2:24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v>0</v>
      </c>
      <c r="X8" s="10">
        <f t="shared" si="1"/>
        <v>1958542.6600000001</v>
      </c>
    </row>
    <row r="9" spans="2:24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v>1704179.67</v>
      </c>
      <c r="U9" s="10">
        <v>666878.58999999985</v>
      </c>
      <c r="V9" s="10">
        <v>669478.86000000034</v>
      </c>
      <c r="W9" s="10">
        <v>773424.08</v>
      </c>
      <c r="X9" s="10">
        <f t="shared" si="1"/>
        <v>14754149.24</v>
      </c>
    </row>
    <row r="10" spans="2:24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v>619233.47</v>
      </c>
      <c r="U10" s="10">
        <v>241019.62000000011</v>
      </c>
      <c r="V10" s="10">
        <v>238394.36999999988</v>
      </c>
      <c r="W10" s="10">
        <v>280718.05</v>
      </c>
      <c r="X10" s="10">
        <f t="shared" si="1"/>
        <v>5291360.5199999996</v>
      </c>
    </row>
    <row r="11" spans="2:24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v>8855.2099999999991</v>
      </c>
      <c r="U11" s="10">
        <v>0</v>
      </c>
      <c r="V11" s="10">
        <v>6143.7099999999991</v>
      </c>
      <c r="W11" s="10">
        <v>1785.40</v>
      </c>
      <c r="X11" s="10">
        <f t="shared" si="1"/>
        <v>48032.44</v>
      </c>
    </row>
    <row r="12" spans="2:24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v>18933</v>
      </c>
      <c r="X12" s="10">
        <f t="shared" si="1"/>
        <v>836357</v>
      </c>
    </row>
    <row r="13" spans="2:24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f t="shared" si="1"/>
        <v>692980.8899999999</v>
      </c>
    </row>
    <row r="14" spans="2:24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v>0</v>
      </c>
      <c r="T14" s="10">
        <v>12512</v>
      </c>
      <c r="U14" s="10">
        <v>5704.109999999986</v>
      </c>
      <c r="V14" s="10">
        <v>0</v>
      </c>
      <c r="W14" s="10">
        <v>2672</v>
      </c>
      <c r="X14" s="10">
        <f t="shared" si="1"/>
        <v>18079895.579999998</v>
      </c>
    </row>
    <row r="15" spans="2:24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v>8009.35</v>
      </c>
      <c r="T15" s="10">
        <v>0</v>
      </c>
      <c r="U15" s="10">
        <v>0</v>
      </c>
      <c r="V15" s="10">
        <v>0</v>
      </c>
      <c r="W15" s="10">
        <v>8197.24</v>
      </c>
      <c r="X15" s="10">
        <f t="shared" si="1"/>
        <v>61590.469999999994</v>
      </c>
    </row>
    <row r="16" spans="2:24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v>298</v>
      </c>
      <c r="T16" s="10">
        <v>3666</v>
      </c>
      <c r="U16" s="10">
        <v>0</v>
      </c>
      <c r="V16" s="10">
        <v>0</v>
      </c>
      <c r="W16" s="10">
        <v>0</v>
      </c>
      <c r="X16" s="10">
        <f t="shared" si="1"/>
        <v>3329808.72</v>
      </c>
    </row>
    <row r="17" spans="2:24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v>15271.73</v>
      </c>
      <c r="T17" s="10">
        <v>0</v>
      </c>
      <c r="U17" s="10">
        <v>20892</v>
      </c>
      <c r="V17" s="10">
        <v>0</v>
      </c>
      <c r="W17" s="10">
        <v>4880</v>
      </c>
      <c r="X17" s="10">
        <f t="shared" si="1"/>
        <v>1309977.3600000001</v>
      </c>
    </row>
    <row r="18" spans="2:24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3603.30</v>
      </c>
      <c r="W18" s="10">
        <v>-3603.30</v>
      </c>
      <c r="X18" s="10">
        <f t="shared" si="1"/>
        <v>16684</v>
      </c>
    </row>
    <row r="19" spans="2:24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v>0</v>
      </c>
      <c r="T19" s="10">
        <v>46288.65</v>
      </c>
      <c r="U19" s="10">
        <v>12299.50</v>
      </c>
      <c r="V19" s="10">
        <v>30217.450000000004</v>
      </c>
      <c r="W19" s="10">
        <v>15746</v>
      </c>
      <c r="X19" s="10">
        <f t="shared" si="1"/>
        <v>641410.55999999994</v>
      </c>
    </row>
    <row r="20" spans="2:24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v>77246</v>
      </c>
      <c r="T20" s="10">
        <v>525474.32999999996</v>
      </c>
      <c r="U20" s="10">
        <v>198821.44999999995</v>
      </c>
      <c r="V20" s="10">
        <v>205936.28000000003</v>
      </c>
      <c r="W20" s="10">
        <v>319463.53999999998</v>
      </c>
      <c r="X20" s="10">
        <f t="shared" si="1"/>
        <v>43737948.550000004</v>
      </c>
    </row>
    <row r="21" spans="2:24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v>77098.100000000006</v>
      </c>
      <c r="T21" s="10">
        <v>472875.1100000001</v>
      </c>
      <c r="U21" s="10">
        <v>125312.80999999982</v>
      </c>
      <c r="V21" s="10">
        <v>183805.80000000005</v>
      </c>
      <c r="W21" s="10">
        <v>122953.22</v>
      </c>
      <c r="X21" s="10">
        <f t="shared" si="1"/>
        <v>28992187.300000001</v>
      </c>
    </row>
    <row r="22" spans="2:24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f t="shared" si="1"/>
        <v>2336</v>
      </c>
    </row>
    <row r="23" spans="2:24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1294.73</v>
      </c>
      <c r="X23" s="10">
        <f t="shared" si="1"/>
        <v>3404.27</v>
      </c>
    </row>
    <row r="24" spans="2:24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v>523844.30</v>
      </c>
      <c r="T24" s="10">
        <v>1200125.5300000003</v>
      </c>
      <c r="U24" s="10">
        <v>307327.02999999933</v>
      </c>
      <c r="V24" s="10">
        <v>320034.62999999989</v>
      </c>
      <c r="W24" s="10">
        <v>769707.46</v>
      </c>
      <c r="X24" s="10">
        <f t="shared" si="1"/>
        <v>10681445.84</v>
      </c>
    </row>
    <row r="25" spans="2:24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v>1035402.28</v>
      </c>
      <c r="T25" s="10">
        <v>1767860.9800000004</v>
      </c>
      <c r="U25" s="10">
        <v>167375.50999999978</v>
      </c>
      <c r="V25" s="10">
        <v>87381.889999999665</v>
      </c>
      <c r="W25" s="10">
        <v>191979.33</v>
      </c>
      <c r="X25" s="10">
        <f t="shared" si="1"/>
        <v>11178464.129999997</v>
      </c>
    </row>
    <row r="26" spans="2:24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v>1051906.23</v>
      </c>
      <c r="T26" s="10">
        <v>1334687.1299999999</v>
      </c>
      <c r="U26" s="10">
        <v>-29469.789999999106</v>
      </c>
      <c r="V26" s="10">
        <v>626272.08999999985</v>
      </c>
      <c r="W26" s="10">
        <v>225349.46</v>
      </c>
      <c r="X26" s="10">
        <f t="shared" si="1"/>
        <v>14197519.170000002</v>
      </c>
    </row>
    <row r="27" spans="2:24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v>1941503.90</v>
      </c>
      <c r="T27" s="10">
        <v>3464347.870000001</v>
      </c>
      <c r="U27" s="10">
        <v>1180313.3099999987</v>
      </c>
      <c r="V27" s="10">
        <v>611153.28999999911</v>
      </c>
      <c r="W27" s="10">
        <v>1412285.38</v>
      </c>
      <c r="X27" s="10">
        <f t="shared" si="1"/>
        <v>32627911.530000001</v>
      </c>
    </row>
    <row r="28" spans="2:24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v>0</v>
      </c>
      <c r="T28" s="10">
        <v>90055.010000000009</v>
      </c>
      <c r="U28" s="10">
        <v>0</v>
      </c>
      <c r="V28" s="10">
        <v>86654</v>
      </c>
      <c r="W28" s="10">
        <v>0</v>
      </c>
      <c r="X28" s="10">
        <f t="shared" si="1"/>
        <v>1209756.22</v>
      </c>
    </row>
    <row r="29" spans="2:24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v>223</v>
      </c>
      <c r="T29" s="10">
        <v>37060</v>
      </c>
      <c r="U29" s="10">
        <v>8575.0000000000073</v>
      </c>
      <c r="V29" s="10">
        <v>-9289.0000000000073</v>
      </c>
      <c r="W29" s="10">
        <v>0</v>
      </c>
      <c r="X29" s="10">
        <f t="shared" si="1"/>
        <v>2506678.58</v>
      </c>
    </row>
    <row r="30" spans="2:24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v>39192</v>
      </c>
      <c r="T30" s="10">
        <v>121744.45999999999</v>
      </c>
      <c r="U30" s="10">
        <v>0</v>
      </c>
      <c r="V30" s="10">
        <v>0</v>
      </c>
      <c r="W30" s="10">
        <v>0</v>
      </c>
      <c r="X30" s="10">
        <f t="shared" si="1"/>
        <v>719689.2699999999</v>
      </c>
    </row>
    <row r="31" spans="2:24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f t="shared" si="1"/>
        <v>352.20</v>
      </c>
    </row>
    <row r="32" spans="2:24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v>0</v>
      </c>
      <c r="T32" s="10">
        <v>26</v>
      </c>
      <c r="U32" s="10">
        <v>0</v>
      </c>
      <c r="V32" s="10">
        <v>0</v>
      </c>
      <c r="W32" s="10">
        <v>0</v>
      </c>
      <c r="X32" s="10">
        <f t="shared" si="1"/>
        <v>21738.38</v>
      </c>
    </row>
    <row r="33" spans="2:24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v>100427.42</v>
      </c>
      <c r="T33" s="10">
        <v>152807.51</v>
      </c>
      <c r="U33" s="10">
        <v>52788.260000000009</v>
      </c>
      <c r="V33" s="10">
        <v>122686.89000000001</v>
      </c>
      <c r="W33" s="10">
        <v>76699.36</v>
      </c>
      <c r="X33" s="10">
        <f t="shared" si="1"/>
        <v>2458570.1399999997</v>
      </c>
    </row>
    <row r="34" spans="2:24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v>0</v>
      </c>
      <c r="T34" s="10">
        <v>3698</v>
      </c>
      <c r="U34" s="10">
        <v>0</v>
      </c>
      <c r="V34" s="10">
        <v>0</v>
      </c>
      <c r="W34" s="10">
        <v>0</v>
      </c>
      <c r="X34" s="10">
        <f t="shared" si="1"/>
        <v>889665.15</v>
      </c>
    </row>
    <row r="35" spans="2:24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v>700682.53</v>
      </c>
      <c r="T35" s="10">
        <v>680601.89999999991</v>
      </c>
      <c r="U35" s="10">
        <v>734907.95000000019</v>
      </c>
      <c r="V35" s="10">
        <v>598960.84999999963</v>
      </c>
      <c r="W35" s="10">
        <v>563082.32999999996</v>
      </c>
      <c r="X35" s="10">
        <f t="shared" si="1"/>
        <v>14566077.120000001</v>
      </c>
    </row>
    <row r="36" spans="2:24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f t="shared" si="1"/>
        <v>3950</v>
      </c>
    </row>
    <row r="37" spans="2:24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v>361120</v>
      </c>
      <c r="T37" s="10">
        <v>32000</v>
      </c>
      <c r="U37" s="10">
        <v>0</v>
      </c>
      <c r="V37" s="10">
        <v>0</v>
      </c>
      <c r="W37" s="10">
        <v>8000</v>
      </c>
      <c r="X37" s="10">
        <f t="shared" si="1"/>
        <v>1854429.23</v>
      </c>
    </row>
    <row r="38" spans="2:24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v>89440</v>
      </c>
      <c r="T38" s="10">
        <v>18000</v>
      </c>
      <c r="U38" s="10">
        <v>0</v>
      </c>
      <c r="V38" s="10">
        <v>6000</v>
      </c>
      <c r="W38" s="10">
        <v>16000</v>
      </c>
      <c r="X38" s="10">
        <f t="shared" si="1"/>
        <v>690015.62</v>
      </c>
    </row>
    <row r="39" spans="2:24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v>948</v>
      </c>
      <c r="T39" s="10">
        <v>3469</v>
      </c>
      <c r="U39" s="10">
        <v>5363.4899999999907</v>
      </c>
      <c r="V39" s="10">
        <v>2182.50</v>
      </c>
      <c r="W39" s="10">
        <v>549</v>
      </c>
      <c r="X39" s="10">
        <f t="shared" si="1"/>
        <v>1281194.95</v>
      </c>
    </row>
    <row r="40" spans="2:24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v>11439591.68</v>
      </c>
      <c r="T40" s="10">
        <v>18342152.550000012</v>
      </c>
      <c r="U40" s="10">
        <v>7414013.530000031</v>
      </c>
      <c r="V40" s="10">
        <v>7104569.4900000095</v>
      </c>
      <c r="W40" s="10">
        <v>7376098.5</v>
      </c>
      <c r="X40" s="10">
        <f t="shared" si="1"/>
        <v>1074640795.8099999</v>
      </c>
    </row>
    <row r="41" spans="2:24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v>477647.56</v>
      </c>
      <c r="T41" s="10">
        <v>1944771.9000000004</v>
      </c>
      <c r="U41" s="10">
        <v>230740.46000000089</v>
      </c>
      <c r="V41" s="10">
        <v>2537770.709999999</v>
      </c>
      <c r="W41" s="10">
        <v>1124859.1399999999</v>
      </c>
      <c r="X41" s="10">
        <f t="shared" si="1"/>
        <v>154648017.03000003</v>
      </c>
    </row>
    <row r="42" spans="2:24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f t="shared" si="1"/>
        <v>73137.22</v>
      </c>
    </row>
    <row r="43" spans="2:24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v>11583</v>
      </c>
      <c r="T43" s="10">
        <v>0</v>
      </c>
      <c r="U43" s="10">
        <v>0</v>
      </c>
      <c r="V43" s="10">
        <v>0</v>
      </c>
      <c r="W43" s="10">
        <v>4957</v>
      </c>
      <c r="X43" s="10">
        <f t="shared" si="1"/>
        <v>224642.33</v>
      </c>
    </row>
    <row r="44" spans="2:24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v>17033</v>
      </c>
      <c r="T44" s="10">
        <v>75069.739999999991</v>
      </c>
      <c r="U44" s="10">
        <v>22333</v>
      </c>
      <c r="V44" s="10">
        <v>11468</v>
      </c>
      <c r="W44" s="10">
        <v>23067.25</v>
      </c>
      <c r="X44" s="10">
        <f t="shared" si="1"/>
        <v>2776606.129999999</v>
      </c>
    </row>
    <row r="45" spans="2:24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f t="shared" si="1"/>
        <v>140000</v>
      </c>
    </row>
    <row r="46" spans="2:24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v>0</v>
      </c>
      <c r="T46" s="10">
        <v>620</v>
      </c>
      <c r="U46" s="10">
        <v>0</v>
      </c>
      <c r="V46" s="10">
        <v>336</v>
      </c>
      <c r="W46" s="10">
        <v>1886.73</v>
      </c>
      <c r="X46" s="10">
        <f t="shared" si="1"/>
        <v>31372.989999999998</v>
      </c>
    </row>
    <row r="47" spans="2:24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700</v>
      </c>
      <c r="W47" s="10">
        <v>37235</v>
      </c>
      <c r="X47" s="10">
        <f t="shared" si="1"/>
        <v>80605</v>
      </c>
    </row>
    <row r="48" spans="2:24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v>298799.24</v>
      </c>
      <c r="T48" s="10">
        <v>224316.96999999997</v>
      </c>
      <c r="U48" s="10">
        <v>76607.429999999935</v>
      </c>
      <c r="V48" s="10">
        <v>217070.93999999994</v>
      </c>
      <c r="W48" s="10">
        <v>285733</v>
      </c>
      <c r="X48" s="10">
        <f t="shared" si="1"/>
        <v>57876666.569999993</v>
      </c>
    </row>
    <row r="49" spans="2:24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f t="shared" si="1"/>
        <v>0</v>
      </c>
    </row>
    <row r="50" spans="2:24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v>6630</v>
      </c>
      <c r="T50" s="10">
        <v>0</v>
      </c>
      <c r="U50" s="10">
        <v>0</v>
      </c>
      <c r="V50" s="10">
        <v>0</v>
      </c>
      <c r="W50" s="10">
        <v>0</v>
      </c>
      <c r="X50" s="10">
        <f t="shared" si="1"/>
        <v>199021</v>
      </c>
    </row>
    <row r="51" spans="2:24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f t="shared" si="1"/>
        <v>15000</v>
      </c>
    </row>
    <row r="52" spans="2:24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v>130200</v>
      </c>
      <c r="T52" s="10">
        <v>0</v>
      </c>
      <c r="U52" s="10">
        <v>0</v>
      </c>
      <c r="V52" s="10">
        <v>0</v>
      </c>
      <c r="W52" s="10">
        <v>0</v>
      </c>
      <c r="X52" s="10">
        <f t="shared" si="1"/>
        <v>1694650</v>
      </c>
    </row>
    <row r="53" spans="2:24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v>0</v>
      </c>
      <c r="T53" s="10">
        <v>2000000</v>
      </c>
      <c r="U53" s="10">
        <v>10250</v>
      </c>
      <c r="V53" s="10">
        <v>0</v>
      </c>
      <c r="W53" s="10">
        <v>0</v>
      </c>
      <c r="X53" s="10">
        <f t="shared" si="1"/>
        <v>22982770</v>
      </c>
    </row>
    <row r="54" spans="2:24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f t="shared" si="1"/>
        <v>20000</v>
      </c>
    </row>
    <row r="55" spans="2:24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v>202445</v>
      </c>
      <c r="T55" s="10">
        <v>11951778</v>
      </c>
      <c r="U55" s="10">
        <v>1986841</v>
      </c>
      <c r="V55" s="10">
        <v>-575000</v>
      </c>
      <c r="W55" s="10">
        <v>0</v>
      </c>
      <c r="X55" s="10">
        <f t="shared" si="1"/>
        <v>98080205.189999998</v>
      </c>
    </row>
    <row r="56" spans="2:24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v>2394260</v>
      </c>
      <c r="T56" s="10">
        <v>43443020</v>
      </c>
      <c r="U56" s="10">
        <v>5113159</v>
      </c>
      <c r="V56" s="10">
        <v>3207232</v>
      </c>
      <c r="W56" s="10">
        <v>1288290</v>
      </c>
      <c r="X56" s="10">
        <f t="shared" si="1"/>
        <v>178808279.25999999</v>
      </c>
    </row>
    <row r="57" spans="2:24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v>735000</v>
      </c>
      <c r="T57" s="10">
        <v>5570000</v>
      </c>
      <c r="U57" s="10">
        <v>1435000</v>
      </c>
      <c r="V57" s="10">
        <v>0</v>
      </c>
      <c r="W57" s="10">
        <v>0</v>
      </c>
      <c r="X57" s="10">
        <f t="shared" si="1"/>
        <v>30981247.219999999</v>
      </c>
    </row>
    <row r="58" spans="2:24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10000</v>
      </c>
      <c r="V58" s="10">
        <v>0</v>
      </c>
      <c r="W58" s="10">
        <v>0</v>
      </c>
      <c r="X58" s="10">
        <f t="shared" si="1"/>
        <v>6793849.0700000003</v>
      </c>
    </row>
    <row r="59" spans="2:24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f t="shared" si="1"/>
        <v>66750</v>
      </c>
    </row>
    <row r="60" spans="2:24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f t="shared" si="1"/>
        <v>40000</v>
      </c>
    </row>
    <row r="61" spans="2:24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v>6000</v>
      </c>
      <c r="T61" s="10">
        <v>0</v>
      </c>
      <c r="U61" s="10">
        <v>0</v>
      </c>
      <c r="V61" s="10">
        <v>0</v>
      </c>
      <c r="W61" s="10">
        <v>0</v>
      </c>
      <c r="X61" s="10">
        <f t="shared" si="1"/>
        <v>513000</v>
      </c>
    </row>
    <row r="62" spans="2:24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v>979200</v>
      </c>
      <c r="T62" s="10">
        <v>12070988</v>
      </c>
      <c r="U62" s="10">
        <v>3002073.8800000027</v>
      </c>
      <c r="V62" s="10">
        <v>37500</v>
      </c>
      <c r="W62" s="10">
        <v>10539429</v>
      </c>
      <c r="X62" s="10">
        <f t="shared" si="1"/>
        <v>143214482.25</v>
      </c>
    </row>
    <row r="63" spans="2:24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v>-294200</v>
      </c>
      <c r="T63" s="10">
        <v>0</v>
      </c>
      <c r="U63" s="10">
        <v>0</v>
      </c>
      <c r="V63" s="10">
        <v>0</v>
      </c>
      <c r="W63" s="10">
        <v>0</v>
      </c>
      <c r="X63" s="10">
        <f t="shared" si="1"/>
        <v>79959.400000000023</v>
      </c>
    </row>
    <row r="64" spans="2:24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v>1905042</v>
      </c>
      <c r="T64" s="10">
        <v>4261180</v>
      </c>
      <c r="U64" s="10">
        <v>-31543649</v>
      </c>
      <c r="V64" s="10">
        <v>-14506608.960000001</v>
      </c>
      <c r="W64" s="10">
        <v>25756352.899999999</v>
      </c>
      <c r="X64" s="10">
        <f t="shared" si="1"/>
        <v>225474700.35000002</v>
      </c>
    </row>
    <row r="65" spans="2:24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v>361000</v>
      </c>
      <c r="T65" s="10">
        <v>500</v>
      </c>
      <c r="U65" s="10">
        <v>0</v>
      </c>
      <c r="V65" s="10">
        <v>0</v>
      </c>
      <c r="W65" s="10">
        <v>0</v>
      </c>
      <c r="X65" s="10">
        <f t="shared" si="1"/>
        <v>1866552.04</v>
      </c>
    </row>
    <row r="66" spans="2:24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v>1029300</v>
      </c>
      <c r="T66" s="10">
        <v>832500</v>
      </c>
      <c r="U66" s="10">
        <v>596400</v>
      </c>
      <c r="V66" s="10">
        <v>333000</v>
      </c>
      <c r="W66" s="10">
        <v>312600</v>
      </c>
      <c r="X66" s="10">
        <f t="shared" si="1"/>
        <v>13765300</v>
      </c>
    </row>
    <row r="67" spans="2:24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f t="shared" si="1"/>
        <v>531.02</v>
      </c>
    </row>
    <row r="68" spans="2:24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v>41481.82</v>
      </c>
      <c r="T68" s="10">
        <v>40336.359999999986</v>
      </c>
      <c r="U68" s="10">
        <v>35209.090000000026</v>
      </c>
      <c r="V68" s="10">
        <v>18245.459999999963</v>
      </c>
      <c r="W68" s="10">
        <v>16663.64</v>
      </c>
      <c r="X68" s="10">
        <f t="shared" si="1"/>
        <v>933811.13</v>
      </c>
    </row>
    <row r="69" spans="2:24" ht="1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v>0</v>
      </c>
      <c r="T69" s="10">
        <v>0</v>
      </c>
      <c r="U69" s="10">
        <v>38720</v>
      </c>
      <c r="V69" s="10">
        <v>0</v>
      </c>
      <c r="W69" s="10">
        <v>0</v>
      </c>
      <c r="X69" s="10">
        <f t="shared" si="1"/>
        <v>46720</v>
      </c>
    </row>
    <row r="70" spans="2:24" ht="1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v>9416</v>
      </c>
      <c r="T70" s="10">
        <v>19807</v>
      </c>
      <c r="U70" s="10">
        <v>0</v>
      </c>
      <c r="V70" s="10">
        <v>25545.550000000003</v>
      </c>
      <c r="W70" s="10">
        <v>25308</v>
      </c>
      <c r="X70" s="10">
        <f t="shared" si="2" ref="X70:X94">N70+O70+P70+Q70+R70+S70+T70+U70+V70+W70</f>
        <v>279740.05</v>
      </c>
    </row>
    <row r="71" spans="2:24" ht="1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v>-2100.16</v>
      </c>
      <c r="T71" s="10">
        <v>-38205.020000000004</v>
      </c>
      <c r="U71" s="10">
        <v>8012.99</v>
      </c>
      <c r="V71" s="10">
        <v>59831.99</v>
      </c>
      <c r="W71" s="10">
        <v>4533.99</v>
      </c>
      <c r="X71" s="10">
        <f t="shared" si="2"/>
        <v>10939975.060000001</v>
      </c>
    </row>
    <row r="72" spans="2:24" ht="1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f t="shared" si="2"/>
        <v>621320</v>
      </c>
    </row>
    <row r="73" spans="2:24" ht="1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f t="shared" si="2"/>
        <v>2328</v>
      </c>
    </row>
    <row r="74" spans="2:24" ht="1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v>20813</v>
      </c>
      <c r="T74" s="10">
        <v>5954.9100000000035</v>
      </c>
      <c r="U74" s="10">
        <v>24243</v>
      </c>
      <c r="V74" s="10">
        <v>8536</v>
      </c>
      <c r="W74" s="10">
        <v>6942</v>
      </c>
      <c r="X74" s="10">
        <f t="shared" si="2"/>
        <v>2325834.7700000005</v>
      </c>
    </row>
    <row r="75" spans="2:24" ht="1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f t="shared" si="2"/>
        <v>1112727</v>
      </c>
    </row>
    <row r="76" spans="2:24" ht="1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50000</v>
      </c>
      <c r="V76" s="10">
        <v>0</v>
      </c>
      <c r="W76" s="10">
        <v>5000</v>
      </c>
      <c r="X76" s="10">
        <f t="shared" si="2"/>
        <v>42268306.229999997</v>
      </c>
    </row>
    <row r="77" spans="2:24" ht="1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v>0</v>
      </c>
      <c r="T77" s="10">
        <v>200000</v>
      </c>
      <c r="U77" s="10">
        <v>0</v>
      </c>
      <c r="V77" s="10">
        <v>0</v>
      </c>
      <c r="W77" s="10">
        <v>0</v>
      </c>
      <c r="X77" s="10">
        <f t="shared" si="2"/>
        <v>11447371.540000001</v>
      </c>
    </row>
    <row r="78" spans="2:24" ht="1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f t="shared" si="2"/>
        <v>25000</v>
      </c>
    </row>
    <row r="79" spans="2:24" ht="1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f t="shared" si="2"/>
        <v>1000000</v>
      </c>
    </row>
    <row r="80" spans="2:24" ht="1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f t="shared" si="2"/>
        <v>38000</v>
      </c>
    </row>
    <row r="81" spans="2:24" ht="1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v>45228750</v>
      </c>
      <c r="T81" s="10">
        <v>95988000</v>
      </c>
      <c r="U81" s="10">
        <v>21094288</v>
      </c>
      <c r="V81" s="10">
        <v>20252150</v>
      </c>
      <c r="W81" s="10">
        <v>18224550</v>
      </c>
      <c r="X81" s="10">
        <f t="shared" si="2"/>
        <v>172578288</v>
      </c>
    </row>
    <row r="82" spans="2:24" ht="1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f t="shared" si="2"/>
        <v>0</v>
      </c>
    </row>
    <row r="83" spans="2:24" ht="1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f t="shared" si="2"/>
        <v>0</v>
      </c>
    </row>
    <row r="84" spans="2:24" ht="1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v>0</v>
      </c>
      <c r="T84" s="10">
        <v>127101.79999999999</v>
      </c>
      <c r="U84" s="10">
        <v>0</v>
      </c>
      <c r="V84" s="10">
        <v>0</v>
      </c>
      <c r="W84" s="10">
        <v>0</v>
      </c>
      <c r="X84" s="10">
        <f t="shared" si="2"/>
        <v>242164.55</v>
      </c>
    </row>
    <row r="85" spans="2:24" ht="1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v>1515523.77</v>
      </c>
      <c r="T85" s="10">
        <v>23854653.060000002</v>
      </c>
      <c r="U85" s="10">
        <v>986316.79999999702</v>
      </c>
      <c r="V85" s="10">
        <v>672896.92000000179</v>
      </c>
      <c r="W85" s="10">
        <v>865373.52</v>
      </c>
      <c r="X85" s="10">
        <f t="shared" si="2"/>
        <v>117796246.56999999</v>
      </c>
    </row>
    <row r="86" spans="2:24" ht="1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f t="shared" si="2"/>
        <v>3794845.67</v>
      </c>
    </row>
    <row r="87" spans="2:24" ht="1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f t="shared" si="2"/>
        <v>123396</v>
      </c>
    </row>
    <row r="88" spans="2:24" ht="1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f t="shared" si="2"/>
        <v>2000000</v>
      </c>
    </row>
    <row r="89" spans="2:24" ht="1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f t="shared" si="2"/>
        <v>700000</v>
      </c>
    </row>
    <row r="90" spans="2:24" ht="1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f t="shared" si="2"/>
        <v>150000</v>
      </c>
    </row>
    <row r="91" spans="2:24" ht="1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f t="shared" si="2"/>
        <v>20655853.600000001</v>
      </c>
    </row>
    <row r="92" spans="2:24" ht="1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v>0</v>
      </c>
      <c r="T92" s="10">
        <v>670000</v>
      </c>
      <c r="U92" s="10">
        <v>0</v>
      </c>
      <c r="V92" s="10">
        <v>0</v>
      </c>
      <c r="W92" s="10">
        <v>0</v>
      </c>
      <c r="X92" s="10">
        <f t="shared" si="2"/>
        <v>1359000</v>
      </c>
    </row>
    <row r="93" spans="2:24" ht="1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f t="shared" si="2"/>
        <v>57000</v>
      </c>
    </row>
    <row r="94" spans="2:24" ht="15.75" thickBot="1">
      <c r="B94" s="30">
        <v>6380</v>
      </c>
      <c r="C94" s="49" t="s">
        <v>158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0">
        <f t="shared" si="2"/>
        <v>397468.23</v>
      </c>
    </row>
    <row r="95" spans="2:24" ht="15.75" thickBot="1">
      <c r="B95" s="78" t="s">
        <v>43</v>
      </c>
      <c r="C95" s="77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T95">SUM(R4:R94)</f>
        <v>76531033.050000012</v>
      </c>
      <c r="S95" s="15">
        <f t="shared" si="5"/>
        <v>78700421.489999995</v>
      </c>
      <c r="T95" s="15">
        <f t="shared" si="5"/>
        <v>243258818.80000001</v>
      </c>
      <c r="U95" s="15">
        <f>SUM(U4:U94)</f>
        <v>18492466.560000032</v>
      </c>
      <c r="V95" s="15">
        <f>SUM(V4:V94)</f>
        <v>27034029.340000007</v>
      </c>
      <c r="W95" s="15">
        <f>SUM(W4:W94)</f>
        <v>74719876.489999995</v>
      </c>
      <c r="X95" s="15">
        <f>SUM(X4:X94)</f>
        <v>2708858476.8900003</v>
      </c>
    </row>
  </sheetData>
  <mergeCells count="2">
    <mergeCell ref="B95:C95"/>
    <mergeCell ref="B2:X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25"/>
  <sheetViews>
    <sheetView zoomScale="70" zoomScaleNormal="70" workbookViewId="0" topLeftCell="A1">
      <selection pane="topLeft" activeCell="AB29" sqref="AA29:AB30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3" width="20.5714285714286" customWidth="1"/>
    <col min="24" max="24" width="18.5714285714286" bestFit="1" customWidth="1"/>
    <col min="25" max="25" width="4.28571428571429" customWidth="1"/>
  </cols>
  <sheetData>
    <row r="1" ht="12.75" customHeight="1" thickBot="1"/>
    <row r="2" spans="2:24" ht="16.5" thickBot="1">
      <c r="B2" s="75" t="s">
        <v>93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8" customHeight="1" thickBot="1">
      <c r="B3" s="55" t="s">
        <v>0</v>
      </c>
      <c r="C3" s="55" t="s">
        <v>41</v>
      </c>
      <c r="D3" s="56" t="s">
        <v>40</v>
      </c>
      <c r="E3" s="56" t="s">
        <v>44</v>
      </c>
      <c r="F3" s="56" t="s">
        <v>115</v>
      </c>
      <c r="G3" s="56" t="s">
        <v>125</v>
      </c>
      <c r="H3" s="56" t="s">
        <v>132</v>
      </c>
      <c r="I3" s="56" t="s">
        <v>137</v>
      </c>
      <c r="J3" s="56" t="s">
        <v>146</v>
      </c>
      <c r="K3" s="56" t="s">
        <v>151</v>
      </c>
      <c r="L3" s="56" t="s">
        <v>153</v>
      </c>
      <c r="M3" s="56" t="s">
        <v>155</v>
      </c>
      <c r="N3" s="5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24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v>566561</v>
      </c>
      <c r="X4" s="11">
        <f>N4+O4+P4+Q4+R4+S4+T4+U4+V4+W4</f>
        <v>8070246</v>
      </c>
    </row>
    <row r="5" spans="2:24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v>73405</v>
      </c>
      <c r="X5" s="10">
        <f>N5+O5+P5+Q5+R5+S5+T5+U5+V5+W5</f>
        <v>12857374</v>
      </c>
    </row>
    <row r="6" spans="2:24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v>119501</v>
      </c>
      <c r="U6" s="10">
        <v>49009</v>
      </c>
      <c r="V6" s="10">
        <v>56887</v>
      </c>
      <c r="W6" s="10">
        <v>204994</v>
      </c>
      <c r="X6" s="10">
        <f t="shared" si="1" ref="X6:X24">N6+O6+P6+Q6+R6+S6+T6+U6+V6+W6</f>
        <v>5463153.5700000003</v>
      </c>
    </row>
    <row r="7" spans="2:24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f t="shared" si="1"/>
        <v>127758.20</v>
      </c>
    </row>
    <row r="8" spans="2:24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f t="shared" si="1"/>
        <v>12566</v>
      </c>
    </row>
    <row r="9" spans="2:25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v>27412.800000000047</v>
      </c>
      <c r="U9" s="10">
        <v>5412</v>
      </c>
      <c r="V9" s="10">
        <v>0</v>
      </c>
      <c r="W9" s="10">
        <v>30250</v>
      </c>
      <c r="X9" s="10">
        <f t="shared" si="1"/>
        <v>19626511.059999999</v>
      </c>
      <c r="Y9" s="1"/>
    </row>
    <row r="10" spans="2:24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v>262238.08999999985</v>
      </c>
      <c r="U10" s="10">
        <v>105331.58000000007</v>
      </c>
      <c r="V10" s="10">
        <v>64311.849999999627</v>
      </c>
      <c r="W10" s="10">
        <v>172942.18</v>
      </c>
      <c r="X10" s="10">
        <f t="shared" si="1"/>
        <v>16990863.850000001</v>
      </c>
    </row>
    <row r="11" spans="2:24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v>714727.00999999046</v>
      </c>
      <c r="U11" s="10">
        <v>243605.37000000477</v>
      </c>
      <c r="V11" s="10">
        <v>-3154.3499999940395</v>
      </c>
      <c r="W11" s="10">
        <v>56415.61</v>
      </c>
      <c r="X11" s="10">
        <f t="shared" si="1"/>
        <v>1349255520.5299995</v>
      </c>
    </row>
    <row r="12" spans="2:24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v>253558.09999999998</v>
      </c>
      <c r="U12" s="10">
        <v>0</v>
      </c>
      <c r="V12" s="10">
        <v>6031</v>
      </c>
      <c r="W12" s="10">
        <v>0</v>
      </c>
      <c r="X12" s="10">
        <f t="shared" si="1"/>
        <v>6170751.7899999991</v>
      </c>
    </row>
    <row r="13" spans="2:24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v>1132424.2000000002</v>
      </c>
      <c r="U13" s="10">
        <v>0</v>
      </c>
      <c r="V13" s="10">
        <v>0</v>
      </c>
      <c r="W13" s="10">
        <v>844807.52</v>
      </c>
      <c r="X13" s="10">
        <f t="shared" si="1"/>
        <v>46784299.250000022</v>
      </c>
    </row>
    <row r="14" spans="2:24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f t="shared" si="1"/>
        <v>10582645</v>
      </c>
    </row>
    <row r="15" spans="2:24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v>63000</v>
      </c>
      <c r="U15" s="10">
        <v>300000</v>
      </c>
      <c r="V15" s="10">
        <v>1232000.0000000002</v>
      </c>
      <c r="W15" s="10">
        <v>0</v>
      </c>
      <c r="X15" s="10">
        <f t="shared" si="1"/>
        <v>30163380.199999999</v>
      </c>
    </row>
    <row r="16" spans="2:24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f t="shared" si="1"/>
        <v>104537956.23</v>
      </c>
    </row>
    <row r="17" spans="2:24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v>35493853.919999987</v>
      </c>
      <c r="U17" s="10">
        <v>4601187.0400000215</v>
      </c>
      <c r="V17" s="10">
        <v>15366822.98999998</v>
      </c>
      <c r="W17" s="10">
        <v>44308611.759999998</v>
      </c>
      <c r="X17" s="10">
        <f t="shared" si="1"/>
        <v>562678030.16999996</v>
      </c>
    </row>
    <row r="18" spans="2:24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1232</v>
      </c>
      <c r="U18" s="10">
        <v>1243</v>
      </c>
      <c r="V18" s="10">
        <v>0</v>
      </c>
      <c r="W18" s="10">
        <v>0</v>
      </c>
      <c r="X18" s="10">
        <f t="shared" si="1"/>
        <v>3523</v>
      </c>
    </row>
    <row r="19" spans="2:24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f t="shared" si="1"/>
        <v>15000</v>
      </c>
    </row>
    <row r="20" spans="2:24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f t="shared" si="1"/>
        <v>19000000</v>
      </c>
    </row>
    <row r="21" spans="2:24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7000000</v>
      </c>
      <c r="U21" s="10">
        <v>0</v>
      </c>
      <c r="V21" s="10">
        <v>5000000</v>
      </c>
      <c r="W21" s="10">
        <v>0</v>
      </c>
      <c r="X21" s="10">
        <f t="shared" si="1"/>
        <v>37944598.629999995</v>
      </c>
    </row>
    <row r="22" spans="2:24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v>788946693.79000044</v>
      </c>
      <c r="U22" s="10">
        <v>144667750</v>
      </c>
      <c r="V22" s="10">
        <v>206965700</v>
      </c>
      <c r="W22" s="10">
        <v>169647750</v>
      </c>
      <c r="X22" s="10">
        <f t="shared" si="1"/>
        <v>6670446150.4799995</v>
      </c>
    </row>
    <row r="23" spans="2:24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v>199975.00000000047</v>
      </c>
      <c r="U23" s="10">
        <v>0</v>
      </c>
      <c r="V23" s="10">
        <v>0</v>
      </c>
      <c r="W23" s="10">
        <v>0</v>
      </c>
      <c r="X23" s="10">
        <f t="shared" si="1"/>
        <v>6976975.8499999996</v>
      </c>
    </row>
    <row r="24" spans="2:24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3400000</v>
      </c>
      <c r="U24" s="12">
        <v>0</v>
      </c>
      <c r="V24" s="12">
        <v>0</v>
      </c>
      <c r="W24" s="12">
        <v>0</v>
      </c>
      <c r="X24" s="10">
        <f t="shared" si="1"/>
        <v>3573800</v>
      </c>
    </row>
    <row r="25" spans="2:24" ht="15.75" thickBot="1">
      <c r="B25" s="80" t="s">
        <v>43</v>
      </c>
      <c r="C25" s="80"/>
      <c r="D25" s="15">
        <f t="shared" si="2" ref="D25:S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>SUM(T4:T24)</f>
        <v>838001820.91000044</v>
      </c>
      <c r="U25" s="15">
        <f>SUM(U4:U24)</f>
        <v>150121075.99000004</v>
      </c>
      <c r="V25" s="15">
        <f>SUM(V4:V24)</f>
        <v>228859728.48999998</v>
      </c>
      <c r="W25" s="15">
        <f>SUM(W4:W24)</f>
        <v>215905737.06999999</v>
      </c>
      <c r="X25" s="15">
        <f>N25+O25+P25+Q25+R25+S25+T25+U25+V25+W25</f>
        <v>8911281103.8100014</v>
      </c>
    </row>
  </sheetData>
  <mergeCells count="2">
    <mergeCell ref="B25:C25"/>
    <mergeCell ref="B2:X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61"/>
  <sheetViews>
    <sheetView zoomScale="70" zoomScaleNormal="70" workbookViewId="0" topLeftCell="A1">
      <selection pane="topLeft" activeCell="AB26" sqref="AB26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0" hidden="1" customWidth="1"/>
    <col min="9" max="13" width="0" hidden="1" customWidth="1"/>
    <col min="14" max="14" width="19.7142857142857" customWidth="1"/>
    <col min="15" max="19" width="15.7142857142857" customWidth="1"/>
    <col min="20" max="20" width="20.5714285714286" bestFit="1" customWidth="1"/>
    <col min="21" max="23" width="20.5714285714286" customWidth="1"/>
    <col min="24" max="24" width="18.5714285714286" bestFit="1" customWidth="1"/>
    <col min="26" max="26" width="18.5714285714286" bestFit="1" customWidth="1"/>
  </cols>
  <sheetData>
    <row r="1" ht="12.75" customHeight="1" thickBot="1"/>
    <row r="2" spans="2:24" ht="16.5" thickBot="1">
      <c r="B2" s="75" t="s">
        <v>92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9"/>
      <c r="X2" s="77"/>
    </row>
    <row r="3" spans="2:24" ht="18" customHeight="1" thickBot="1">
      <c r="B3" s="59" t="s">
        <v>13</v>
      </c>
      <c r="C3" s="59" t="s">
        <v>42</v>
      </c>
      <c r="D3" s="60" t="s">
        <v>40</v>
      </c>
      <c r="E3" s="60" t="s">
        <v>44</v>
      </c>
      <c r="F3" s="60" t="s">
        <v>115</v>
      </c>
      <c r="G3" s="60" t="s">
        <v>125</v>
      </c>
      <c r="H3" s="60" t="s">
        <v>132</v>
      </c>
      <c r="I3" s="60" t="s">
        <v>137</v>
      </c>
      <c r="J3" s="60" t="s">
        <v>146</v>
      </c>
      <c r="K3" s="60" t="s">
        <v>151</v>
      </c>
      <c r="L3" s="60" t="s">
        <v>153</v>
      </c>
      <c r="M3" s="60" t="s">
        <v>155</v>
      </c>
      <c r="N3" s="61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43</v>
      </c>
    </row>
    <row r="4" spans="2:30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v>566561</v>
      </c>
      <c r="X4" s="11">
        <f>N4+O4+P4+Q4+R4+S4+T4+U4+V4+W4</f>
        <v>8070246</v>
      </c>
      <c r="Y4" s="26"/>
      <c r="AD4" s="1"/>
    </row>
    <row r="5" spans="2:30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7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v>73405</v>
      </c>
      <c r="X5" s="10">
        <f>N5+O5+P5+Q5+R5+S5+T5+U5+V5+W5</f>
        <v>12857374</v>
      </c>
      <c r="Y5" s="26"/>
      <c r="AD5" s="1"/>
    </row>
    <row r="6" spans="2:30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v>87033</v>
      </c>
      <c r="U6" s="10">
        <v>35961</v>
      </c>
      <c r="V6" s="10">
        <v>40878</v>
      </c>
      <c r="W6" s="10">
        <v>148898</v>
      </c>
      <c r="X6" s="10">
        <f t="shared" si="1" ref="X6:X58">N6+O6+P6+Q6+R6+S6+T6+U6+V6+W6</f>
        <v>3980539.47</v>
      </c>
      <c r="Y6" s="26"/>
      <c r="AD6" s="1"/>
    </row>
    <row r="7" spans="2:30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v>31584</v>
      </c>
      <c r="U7" s="10">
        <v>13048</v>
      </c>
      <c r="V7" s="10">
        <v>14836</v>
      </c>
      <c r="W7" s="10">
        <v>54039</v>
      </c>
      <c r="X7" s="10">
        <f t="shared" si="1"/>
        <v>1445714</v>
      </c>
      <c r="Y7" s="26"/>
      <c r="AD7" s="1"/>
    </row>
    <row r="8" spans="2:30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v>884</v>
      </c>
      <c r="U8" s="10">
        <v>0</v>
      </c>
      <c r="V8" s="10">
        <v>1173</v>
      </c>
      <c r="W8" s="10">
        <v>2057</v>
      </c>
      <c r="X8" s="10">
        <f t="shared" si="1"/>
        <v>36900.100000000006</v>
      </c>
      <c r="Y8" s="26"/>
      <c r="AD8" s="1"/>
    </row>
    <row r="9" spans="2:25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f t="shared" si="1"/>
        <v>12566</v>
      </c>
      <c r="Y9" s="26"/>
    </row>
    <row r="10" spans="2:25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f t="shared" si="1"/>
        <v>4255392.8600000003</v>
      </c>
      <c r="Y10" s="26"/>
    </row>
    <row r="11" spans="2:25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f t="shared" si="1"/>
        <v>0</v>
      </c>
      <c r="Y11" s="26"/>
    </row>
    <row r="12" spans="2:25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f t="shared" si="1"/>
        <v>519184.10</v>
      </c>
      <c r="Y12" s="26"/>
    </row>
    <row r="13" spans="2:25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f t="shared" si="1"/>
        <v>23353</v>
      </c>
      <c r="Y13" s="26"/>
    </row>
    <row r="14" spans="2:30" ht="15">
      <c r="B14" s="23">
        <v>5136</v>
      </c>
      <c r="C14" s="10" t="s">
        <v>63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198</v>
      </c>
      <c r="U14" s="10">
        <v>0</v>
      </c>
      <c r="V14" s="10">
        <v>0</v>
      </c>
      <c r="W14" s="10">
        <v>0</v>
      </c>
      <c r="X14" s="10">
        <f t="shared" si="1"/>
        <v>198</v>
      </c>
      <c r="Y14" s="26"/>
      <c r="AD14" s="1"/>
    </row>
    <row r="15" spans="2:30" ht="15">
      <c r="B15" s="23">
        <v>5137</v>
      </c>
      <c r="C15" s="10" t="s">
        <v>25</v>
      </c>
      <c r="D15" s="10">
        <v>0</v>
      </c>
      <c r="E15" s="10">
        <v>190223.21</v>
      </c>
      <c r="F15" s="10">
        <v>1725969.25</v>
      </c>
      <c r="G15" s="10">
        <v>1130664.21</v>
      </c>
      <c r="H15" s="10">
        <v>315281.64999999991</v>
      </c>
      <c r="I15" s="10">
        <v>198356.74</v>
      </c>
      <c r="J15" s="10">
        <v>132510.83000000002</v>
      </c>
      <c r="K15" s="10">
        <v>5950</v>
      </c>
      <c r="L15" s="10">
        <v>104663.96999999997</v>
      </c>
      <c r="M15" s="10">
        <v>23446</v>
      </c>
      <c r="N15" s="10">
        <f t="shared" si="0"/>
        <v>3827065.8599999994</v>
      </c>
      <c r="O15" s="10">
        <v>0</v>
      </c>
      <c r="P15" s="10">
        <v>2380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f t="shared" si="1"/>
        <v>3829445.8599999994</v>
      </c>
      <c r="Y15" s="26"/>
      <c r="AD15" s="1"/>
    </row>
    <row r="16" spans="2:30" ht="15">
      <c r="B16" s="23">
        <v>5139</v>
      </c>
      <c r="C16" s="10" t="s">
        <v>14</v>
      </c>
      <c r="D16" s="10">
        <v>660</v>
      </c>
      <c r="E16" s="10">
        <v>6381412.8300000001</v>
      </c>
      <c r="F16" s="10">
        <v>1554394.6899999995</v>
      </c>
      <c r="G16" s="10">
        <v>1084073.17</v>
      </c>
      <c r="H16" s="10">
        <v>589979.19000000134</v>
      </c>
      <c r="I16" s="10">
        <v>540694.17000000004</v>
      </c>
      <c r="J16" s="10">
        <v>156432.88</v>
      </c>
      <c r="K16" s="10">
        <v>218162.27</v>
      </c>
      <c r="L16" s="10">
        <v>75529.410000000033</v>
      </c>
      <c r="M16" s="10">
        <v>115619.69</v>
      </c>
      <c r="N16" s="10">
        <f t="shared" si="0"/>
        <v>10716958.300000001</v>
      </c>
      <c r="O16" s="10">
        <v>112018.36</v>
      </c>
      <c r="P16" s="10">
        <v>30983.87000000001</v>
      </c>
      <c r="Q16" s="10">
        <v>53123.91</v>
      </c>
      <c r="R16" s="10">
        <v>-113817.67</v>
      </c>
      <c r="S16" s="10">
        <v>136793.67000000001</v>
      </c>
      <c r="T16" s="10">
        <v>27214.799999999988</v>
      </c>
      <c r="U16" s="10">
        <v>5412</v>
      </c>
      <c r="V16" s="10">
        <v>0</v>
      </c>
      <c r="W16" s="10">
        <v>30250</v>
      </c>
      <c r="X16" s="10">
        <f t="shared" si="1"/>
        <v>10998937.24</v>
      </c>
      <c r="Y16" s="26"/>
      <c r="AD16" s="1"/>
    </row>
    <row r="17" spans="2:25" ht="15">
      <c r="B17" s="23">
        <v>5042</v>
      </c>
      <c r="C17" s="10" t="s">
        <v>156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86528.73</v>
      </c>
      <c r="N17" s="10">
        <f>D17+E17+F17+G17+H17+I17+J17+K17+L17+M17</f>
        <v>86528.73</v>
      </c>
      <c r="O17" s="10">
        <v>27565.23</v>
      </c>
      <c r="P17" s="10">
        <v>13664.240000000002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f t="shared" si="1"/>
        <v>127758.20</v>
      </c>
      <c r="Y17" s="26"/>
    </row>
    <row r="18" spans="2:30" ht="15">
      <c r="B18" s="23">
        <v>5151</v>
      </c>
      <c r="C18" s="10" t="s">
        <v>65</v>
      </c>
      <c r="D18" s="10">
        <v>0</v>
      </c>
      <c r="E18" s="10">
        <v>0</v>
      </c>
      <c r="F18" s="10">
        <v>28854.60</v>
      </c>
      <c r="G18" s="10">
        <v>52402.38</v>
      </c>
      <c r="H18" s="10">
        <v>125160.75999999998</v>
      </c>
      <c r="I18" s="10">
        <v>215732.78</v>
      </c>
      <c r="J18" s="10">
        <v>92217.47</v>
      </c>
      <c r="K18" s="10">
        <v>92504.79</v>
      </c>
      <c r="L18" s="10">
        <v>140615.96000000002</v>
      </c>
      <c r="M18" s="10">
        <v>223004.04</v>
      </c>
      <c r="N18" s="10">
        <f t="shared" si="0"/>
        <v>970492.78</v>
      </c>
      <c r="O18" s="10">
        <v>231410.32</v>
      </c>
      <c r="P18" s="10">
        <v>107495.85999999999</v>
      </c>
      <c r="Q18" s="10">
        <v>203619.61</v>
      </c>
      <c r="R18" s="10">
        <v>64358.50</v>
      </c>
      <c r="S18" s="10">
        <v>163243.69</v>
      </c>
      <c r="T18" s="10">
        <v>174086.56000000006</v>
      </c>
      <c r="U18" s="10">
        <v>0</v>
      </c>
      <c r="V18" s="10">
        <v>0</v>
      </c>
      <c r="W18" s="10">
        <v>55750.50</v>
      </c>
      <c r="X18" s="10">
        <f t="shared" si="1"/>
        <v>1970457.8199999998</v>
      </c>
      <c r="Y18" s="26"/>
      <c r="AD18" s="1"/>
    </row>
    <row r="19" spans="2:25" ht="15">
      <c r="B19" s="23">
        <v>5152</v>
      </c>
      <c r="C19" s="10" t="s">
        <v>66</v>
      </c>
      <c r="D19" s="10">
        <v>0</v>
      </c>
      <c r="E19" s="10">
        <v>0</v>
      </c>
      <c r="F19" s="10">
        <v>743456.66</v>
      </c>
      <c r="G19" s="10">
        <v>525016.66</v>
      </c>
      <c r="H19" s="10">
        <v>190773.01</v>
      </c>
      <c r="I19" s="10">
        <v>238615.19</v>
      </c>
      <c r="J19" s="10">
        <v>161129.41999999998</v>
      </c>
      <c r="K19" s="10">
        <v>137227.68</v>
      </c>
      <c r="L19" s="10">
        <v>139578.55999999994</v>
      </c>
      <c r="M19" s="10">
        <v>838840.62</v>
      </c>
      <c r="N19" s="10">
        <f t="shared" si="0"/>
        <v>2974637.80</v>
      </c>
      <c r="O19" s="10">
        <v>1142331.71</v>
      </c>
      <c r="P19" s="10">
        <v>665804.13000000012</v>
      </c>
      <c r="Q19" s="10">
        <v>362147.31</v>
      </c>
      <c r="R19" s="10">
        <v>-54618.48</v>
      </c>
      <c r="S19" s="10">
        <v>445071.15</v>
      </c>
      <c r="T19" s="10">
        <v>86382.700000000186</v>
      </c>
      <c r="U19" s="10">
        <v>95634.709999999963</v>
      </c>
      <c r="V19" s="10">
        <v>51499.850000000093</v>
      </c>
      <c r="W19" s="10">
        <v>99702.56</v>
      </c>
      <c r="X19" s="10">
        <f t="shared" si="1"/>
        <v>5868593.4399999985</v>
      </c>
      <c r="Y19" s="26"/>
    </row>
    <row r="20" spans="2:25" ht="15">
      <c r="B20" s="23">
        <v>5153</v>
      </c>
      <c r="C20" s="10" t="s">
        <v>67</v>
      </c>
      <c r="D20" s="10">
        <v>0</v>
      </c>
      <c r="E20" s="10">
        <v>2610</v>
      </c>
      <c r="F20" s="10">
        <v>0</v>
      </c>
      <c r="G20" s="10">
        <v>0</v>
      </c>
      <c r="H20" s="10">
        <v>271031.24</v>
      </c>
      <c r="I20" s="10">
        <v>32643.88</v>
      </c>
      <c r="J20" s="10">
        <v>1555.0799999999981</v>
      </c>
      <c r="K20" s="10">
        <v>43521.50</v>
      </c>
      <c r="L20" s="10">
        <v>1549.0199999999895</v>
      </c>
      <c r="M20" s="10">
        <v>45506.60</v>
      </c>
      <c r="N20" s="10">
        <f t="shared" si="0"/>
        <v>398417.31999999995</v>
      </c>
      <c r="O20" s="10">
        <v>94851.69</v>
      </c>
      <c r="P20" s="10">
        <v>38780.81</v>
      </c>
      <c r="Q20" s="10">
        <v>350160.23</v>
      </c>
      <c r="R20" s="10">
        <v>454793.15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f t="shared" si="1"/>
        <v>1337003.20</v>
      </c>
      <c r="Y20" s="26"/>
    </row>
    <row r="21" spans="2:30" ht="15">
      <c r="B21" s="23">
        <v>5154</v>
      </c>
      <c r="C21" s="10" t="s">
        <v>68</v>
      </c>
      <c r="D21" s="10">
        <v>0</v>
      </c>
      <c r="E21" s="10">
        <v>0</v>
      </c>
      <c r="F21" s="10">
        <v>528933.43999999994</v>
      </c>
      <c r="G21" s="10">
        <v>512251.08000000007</v>
      </c>
      <c r="H21" s="10">
        <v>1468259.48</v>
      </c>
      <c r="I21" s="10">
        <v>753684.48</v>
      </c>
      <c r="J21" s="10">
        <v>1216962.1599999999</v>
      </c>
      <c r="K21" s="10">
        <v>231612.45</v>
      </c>
      <c r="L21" s="10">
        <v>175266.64000000013</v>
      </c>
      <c r="M21" s="10">
        <v>860728.90</v>
      </c>
      <c r="N21" s="10">
        <f t="shared" si="0"/>
        <v>5747698.6300000008</v>
      </c>
      <c r="O21" s="10">
        <v>379685.14</v>
      </c>
      <c r="P21" s="10">
        <v>330027.19999999995</v>
      </c>
      <c r="Q21" s="10">
        <v>238426.56</v>
      </c>
      <c r="R21" s="10">
        <v>26446.55</v>
      </c>
      <c r="S21" s="10">
        <v>77016</v>
      </c>
      <c r="T21" s="10">
        <v>27250.830000000075</v>
      </c>
      <c r="U21" s="10">
        <v>9696.8699999998789</v>
      </c>
      <c r="V21" s="10">
        <v>12812</v>
      </c>
      <c r="W21" s="10">
        <v>17489.12</v>
      </c>
      <c r="X21" s="10">
        <f t="shared" si="1"/>
        <v>6866548.9000000004</v>
      </c>
      <c r="Y21" s="26"/>
      <c r="AD21" s="1"/>
    </row>
    <row r="22" spans="2:25" ht="15">
      <c r="B22" s="23">
        <v>5156</v>
      </c>
      <c r="C22" s="10" t="s">
        <v>26</v>
      </c>
      <c r="D22" s="10">
        <v>0</v>
      </c>
      <c r="E22" s="10">
        <v>22589.30</v>
      </c>
      <c r="F22" s="10">
        <v>0</v>
      </c>
      <c r="G22" s="10">
        <v>0</v>
      </c>
      <c r="H22" s="10">
        <v>0</v>
      </c>
      <c r="I22" s="10">
        <v>20000</v>
      </c>
      <c r="J22" s="10">
        <v>402968.30</v>
      </c>
      <c r="K22" s="10">
        <v>67102</v>
      </c>
      <c r="L22" s="10">
        <v>0</v>
      </c>
      <c r="M22" s="10">
        <v>199000</v>
      </c>
      <c r="N22" s="10">
        <f t="shared" si="0"/>
        <v>711659.60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f t="shared" si="1"/>
        <v>711659.60</v>
      </c>
      <c r="Y22" s="26"/>
    </row>
    <row r="23" spans="2:25" ht="15">
      <c r="B23" s="23">
        <v>5157</v>
      </c>
      <c r="C23" s="10" t="s">
        <v>117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10000</v>
      </c>
      <c r="K23" s="10">
        <v>10000</v>
      </c>
      <c r="L23" s="10">
        <v>0</v>
      </c>
      <c r="M23" s="10">
        <v>144696.82</v>
      </c>
      <c r="N23" s="10">
        <f t="shared" si="0"/>
        <v>164696.82</v>
      </c>
      <c r="O23" s="10">
        <v>45000</v>
      </c>
      <c r="P23" s="10">
        <v>37500</v>
      </c>
      <c r="Q23" s="10">
        <v>0</v>
      </c>
      <c r="R23" s="10">
        <v>0</v>
      </c>
      <c r="S23" s="10">
        <v>14886.07</v>
      </c>
      <c r="T23" s="10">
        <v>-25482</v>
      </c>
      <c r="U23" s="10">
        <v>0</v>
      </c>
      <c r="V23" s="10">
        <v>0</v>
      </c>
      <c r="W23" s="10">
        <v>0</v>
      </c>
      <c r="X23" s="10">
        <f t="shared" si="1"/>
        <v>236600.89</v>
      </c>
      <c r="Y23" s="26"/>
    </row>
    <row r="24" spans="2:30" ht="15">
      <c r="B24" s="23">
        <v>5162</v>
      </c>
      <c r="C24" s="10" t="s">
        <v>71</v>
      </c>
      <c r="D24" s="10">
        <v>0</v>
      </c>
      <c r="E24" s="10">
        <v>0</v>
      </c>
      <c r="F24" s="10">
        <v>0</v>
      </c>
      <c r="G24" s="10">
        <v>17605.47</v>
      </c>
      <c r="H24" s="10">
        <v>13248.73</v>
      </c>
      <c r="I24" s="10">
        <v>17034.57</v>
      </c>
      <c r="J24" s="10">
        <v>8514.1500000000015</v>
      </c>
      <c r="K24" s="10">
        <v>6883.04</v>
      </c>
      <c r="L24" s="10">
        <v>7934.66</v>
      </c>
      <c r="M24" s="10">
        <v>54776.09</v>
      </c>
      <c r="N24" s="10">
        <f t="shared" si="0"/>
        <v>125996.71</v>
      </c>
      <c r="O24" s="10">
        <v>21752.64</v>
      </c>
      <c r="P24" s="10">
        <v>11060.18</v>
      </c>
      <c r="Q24" s="10">
        <v>9196.5400000000009</v>
      </c>
      <c r="R24" s="10">
        <v>3260.04</v>
      </c>
      <c r="S24" s="10">
        <v>3683.83</v>
      </c>
      <c r="T24" s="10">
        <v>5396.1599999999962</v>
      </c>
      <c r="U24" s="10">
        <v>1776.2900000000009</v>
      </c>
      <c r="V24" s="10">
        <v>2418.3899999999994</v>
      </c>
      <c r="W24" s="10">
        <v>0</v>
      </c>
      <c r="X24" s="10">
        <f t="shared" si="1"/>
        <v>184540.78000000003</v>
      </c>
      <c r="Y24" s="26"/>
      <c r="AD24" s="1"/>
    </row>
    <row r="25" spans="2:25" ht="15">
      <c r="B25" s="23">
        <v>5163</v>
      </c>
      <c r="C25" s="10" t="s">
        <v>72</v>
      </c>
      <c r="D25" s="10">
        <v>0</v>
      </c>
      <c r="E25" s="10">
        <v>0</v>
      </c>
      <c r="F25" s="10">
        <v>220000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220000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f t="shared" si="1"/>
        <v>220000</v>
      </c>
      <c r="Y25" s="26"/>
    </row>
    <row r="26" spans="2:25" ht="15">
      <c r="B26" s="23">
        <v>5164</v>
      </c>
      <c r="C26" s="10" t="s">
        <v>15</v>
      </c>
      <c r="D26" s="10">
        <v>0</v>
      </c>
      <c r="E26" s="10">
        <v>6673799.46</v>
      </c>
      <c r="F26" s="10">
        <v>5502884.3299999991</v>
      </c>
      <c r="G26" s="10">
        <v>-5248378.1899999995</v>
      </c>
      <c r="H26" s="10">
        <v>1570697</v>
      </c>
      <c r="I26" s="10">
        <v>3263134.51</v>
      </c>
      <c r="J26" s="10">
        <v>1093720.8200000003</v>
      </c>
      <c r="K26" s="10">
        <v>1514610.36</v>
      </c>
      <c r="L26" s="10">
        <v>515124.79000000004</v>
      </c>
      <c r="M26" s="10">
        <v>563849.04</v>
      </c>
      <c r="N26" s="10">
        <f t="shared" si="0"/>
        <v>15449442.119999997</v>
      </c>
      <c r="O26" s="10">
        <v>972235.28</v>
      </c>
      <c r="P26" s="10">
        <v>567432.49</v>
      </c>
      <c r="Q26" s="10">
        <v>338677.17</v>
      </c>
      <c r="R26" s="10">
        <v>-13821</v>
      </c>
      <c r="S26" s="10">
        <v>3876</v>
      </c>
      <c r="T26" s="10">
        <v>32288.080000000075</v>
      </c>
      <c r="U26" s="10">
        <v>1302</v>
      </c>
      <c r="V26" s="10">
        <v>1963</v>
      </c>
      <c r="W26" s="10">
        <v>1522</v>
      </c>
      <c r="X26" s="10">
        <f t="shared" si="1"/>
        <v>17354917.140000001</v>
      </c>
      <c r="Y26" s="26"/>
    </row>
    <row r="27" spans="2:25" ht="15">
      <c r="B27" s="23">
        <v>5166</v>
      </c>
      <c r="C27" s="10" t="s">
        <v>118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223850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223850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f t="shared" si="1"/>
        <v>223850</v>
      </c>
      <c r="Y27" s="26"/>
    </row>
    <row r="28" spans="2:30" ht="15">
      <c r="B28" s="23">
        <v>5167</v>
      </c>
      <c r="C28" s="10" t="s">
        <v>73</v>
      </c>
      <c r="D28" s="10">
        <v>0</v>
      </c>
      <c r="E28" s="10">
        <v>0</v>
      </c>
      <c r="F28" s="10">
        <v>0</v>
      </c>
      <c r="G28" s="10">
        <v>78992</v>
      </c>
      <c r="H28" s="10">
        <v>61362</v>
      </c>
      <c r="I28" s="10">
        <v>109801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250155</v>
      </c>
      <c r="O28" s="10">
        <v>0</v>
      </c>
      <c r="P28" s="10">
        <v>0</v>
      </c>
      <c r="Q28" s="10">
        <v>0</v>
      </c>
      <c r="R28" s="10">
        <v>6037.90</v>
      </c>
      <c r="S28" s="10">
        <v>2990</v>
      </c>
      <c r="T28" s="10">
        <v>0</v>
      </c>
      <c r="U28" s="10">
        <v>0</v>
      </c>
      <c r="V28" s="10">
        <v>0</v>
      </c>
      <c r="W28" s="10">
        <v>0</v>
      </c>
      <c r="X28" s="10">
        <f t="shared" si="1"/>
        <v>259182.90</v>
      </c>
      <c r="Y28" s="26"/>
      <c r="AD28" s="1"/>
    </row>
    <row r="29" spans="2:25" ht="15">
      <c r="B29" s="23">
        <v>5168</v>
      </c>
      <c r="C29" s="10" t="s">
        <v>74</v>
      </c>
      <c r="D29" s="10">
        <v>0</v>
      </c>
      <c r="E29" s="10">
        <v>0</v>
      </c>
      <c r="F29" s="10">
        <v>60742</v>
      </c>
      <c r="G29" s="10">
        <v>113740</v>
      </c>
      <c r="H29" s="10">
        <v>0</v>
      </c>
      <c r="I29" s="10">
        <v>0</v>
      </c>
      <c r="J29" s="10">
        <v>0</v>
      </c>
      <c r="K29" s="10">
        <v>96001.40</v>
      </c>
      <c r="L29" s="10">
        <v>56000</v>
      </c>
      <c r="M29" s="10">
        <v>0</v>
      </c>
      <c r="N29" s="10">
        <f t="shared" si="0"/>
        <v>326483.40000000002</v>
      </c>
      <c r="O29" s="10">
        <v>3267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f t="shared" si="1"/>
        <v>329750.40000000002</v>
      </c>
      <c r="Y29" s="26"/>
    </row>
    <row r="30" spans="2:25" ht="15" customHeight="1">
      <c r="B30" s="23">
        <v>5169</v>
      </c>
      <c r="C30" s="10" t="s">
        <v>16</v>
      </c>
      <c r="D30" s="10">
        <v>0</v>
      </c>
      <c r="E30" s="10">
        <v>3042064.96</v>
      </c>
      <c r="F30" s="10">
        <v>26072098.960000001</v>
      </c>
      <c r="G30" s="10">
        <v>212549333.29999998</v>
      </c>
      <c r="H30" s="10">
        <v>320816194.64999998</v>
      </c>
      <c r="I30" s="10">
        <v>446013395.62</v>
      </c>
      <c r="J30" s="10">
        <v>120900410.60000002</v>
      </c>
      <c r="K30" s="10">
        <v>29688834.309999999</v>
      </c>
      <c r="L30" s="10">
        <v>20463270.370000005</v>
      </c>
      <c r="M30" s="10">
        <v>27402384.989999998</v>
      </c>
      <c r="N30" s="10">
        <f t="shared" si="0"/>
        <v>1206947987.76</v>
      </c>
      <c r="O30" s="10">
        <v>130978567.59999999</v>
      </c>
      <c r="P30" s="10">
        <v>52250204.640000015</v>
      </c>
      <c r="Q30" s="10">
        <v>-83444844.519999996</v>
      </c>
      <c r="R30" s="10">
        <v>18751119.82</v>
      </c>
      <c r="S30" s="10">
        <v>4235316.29</v>
      </c>
      <c r="T30" s="10">
        <v>677042.76999999583</v>
      </c>
      <c r="U30" s="10">
        <v>240527.08000001311</v>
      </c>
      <c r="V30" s="10">
        <v>-7535.7400000095367</v>
      </c>
      <c r="W30" s="10">
        <v>54893.61</v>
      </c>
      <c r="X30" s="10">
        <f t="shared" si="1"/>
        <v>1330683279.3099997</v>
      </c>
      <c r="Y30" s="26"/>
    </row>
    <row r="31" spans="2:25" ht="15">
      <c r="B31" s="23">
        <v>5171</v>
      </c>
      <c r="C31" s="10" t="s">
        <v>27</v>
      </c>
      <c r="D31" s="10">
        <v>0</v>
      </c>
      <c r="E31" s="10">
        <v>4570.6899999999996</v>
      </c>
      <c r="F31" s="10">
        <v>39570.399999999994</v>
      </c>
      <c r="G31" s="10">
        <v>149166.76</v>
      </c>
      <c r="H31" s="10">
        <v>154124.55000000005</v>
      </c>
      <c r="I31" s="10">
        <v>1409645.72</v>
      </c>
      <c r="J31" s="10">
        <v>1087048.1100000001</v>
      </c>
      <c r="K31" s="10">
        <v>630199.04000000004</v>
      </c>
      <c r="L31" s="10">
        <v>4333.0099999997765</v>
      </c>
      <c r="M31" s="10">
        <v>266515.25</v>
      </c>
      <c r="N31" s="10">
        <f t="shared" si="0"/>
        <v>3745173.5300000003</v>
      </c>
      <c r="O31" s="10">
        <v>368388.76</v>
      </c>
      <c r="P31" s="10">
        <v>968</v>
      </c>
      <c r="Q31" s="10">
        <v>0</v>
      </c>
      <c r="R31" s="10">
        <v>0</v>
      </c>
      <c r="S31" s="10">
        <v>76169.50</v>
      </c>
      <c r="T31" s="10">
        <v>253558.09999999998</v>
      </c>
      <c r="U31" s="10">
        <v>0</v>
      </c>
      <c r="V31" s="10">
        <v>6031</v>
      </c>
      <c r="W31" s="10">
        <v>0</v>
      </c>
      <c r="X31" s="10">
        <f t="shared" si="1"/>
        <v>4450288.8899999997</v>
      </c>
      <c r="Y31" s="26"/>
    </row>
    <row r="32" spans="2:30" ht="15">
      <c r="B32" s="23">
        <v>5173</v>
      </c>
      <c r="C32" s="10" t="s">
        <v>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f t="shared" si="1"/>
        <v>0</v>
      </c>
      <c r="Y32" s="26"/>
      <c r="AD32" s="1"/>
    </row>
    <row r="33" spans="2:30" ht="15">
      <c r="B33" s="23">
        <v>5175</v>
      </c>
      <c r="C33" s="10" t="s">
        <v>18</v>
      </c>
      <c r="D33" s="10">
        <v>0</v>
      </c>
      <c r="E33" s="10">
        <v>199679.40</v>
      </c>
      <c r="F33" s="10">
        <v>218149.00000000003</v>
      </c>
      <c r="G33" s="10">
        <v>156633.99999999997</v>
      </c>
      <c r="H33" s="10">
        <v>-28</v>
      </c>
      <c r="I33" s="10">
        <v>76130</v>
      </c>
      <c r="J33" s="10">
        <v>20580</v>
      </c>
      <c r="K33" s="10">
        <v>39419</v>
      </c>
      <c r="L33" s="10">
        <v>41700</v>
      </c>
      <c r="M33" s="10">
        <v>53324</v>
      </c>
      <c r="N33" s="10">
        <f>D33+E33+F33+G33+H33+I33+J33+K33+L33+M33</f>
        <v>805587.40</v>
      </c>
      <c r="O33" s="10">
        <v>13200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f t="shared" si="1"/>
        <v>818787.40</v>
      </c>
      <c r="Y33" s="26"/>
      <c r="AD33" s="1"/>
    </row>
    <row r="34" spans="2:30" ht="15">
      <c r="B34" s="23">
        <v>5179</v>
      </c>
      <c r="C34" s="10" t="s">
        <v>76</v>
      </c>
      <c r="D34" s="10">
        <v>0</v>
      </c>
      <c r="E34" s="10">
        <v>35513.50</v>
      </c>
      <c r="F34" s="10">
        <v>35513.50</v>
      </c>
      <c r="G34" s="10">
        <v>35513.50</v>
      </c>
      <c r="H34" s="10">
        <v>355513.50</v>
      </c>
      <c r="I34" s="10">
        <v>35513.50</v>
      </c>
      <c r="J34" s="10">
        <v>35513.50</v>
      </c>
      <c r="K34" s="10">
        <v>71027</v>
      </c>
      <c r="L34" s="10">
        <v>35513.50</v>
      </c>
      <c r="M34" s="10">
        <v>155513.50</v>
      </c>
      <c r="N34" s="10">
        <f t="shared" si="0"/>
        <v>795135</v>
      </c>
      <c r="O34" s="10">
        <v>71027</v>
      </c>
      <c r="P34" s="10">
        <v>35513.50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f t="shared" si="1"/>
        <v>901675.50</v>
      </c>
      <c r="Y34" s="26"/>
      <c r="AD34" s="1"/>
    </row>
    <row r="35" spans="2:25" ht="15">
      <c r="B35" s="23">
        <v>5192</v>
      </c>
      <c r="C35" s="10" t="s">
        <v>28</v>
      </c>
      <c r="D35" s="10">
        <v>0</v>
      </c>
      <c r="E35" s="10">
        <v>0</v>
      </c>
      <c r="F35" s="10">
        <v>8810085.1699999999</v>
      </c>
      <c r="G35" s="10">
        <v>10501390.340000002</v>
      </c>
      <c r="H35" s="10">
        <v>4449045.0799999982</v>
      </c>
      <c r="I35" s="10">
        <v>1806783.18</v>
      </c>
      <c r="J35" s="10">
        <v>225507.35000000009</v>
      </c>
      <c r="K35" s="10">
        <v>16520.20</v>
      </c>
      <c r="L35" s="10">
        <v>401574.7799999998</v>
      </c>
      <c r="M35" s="10">
        <v>0</v>
      </c>
      <c r="N35" s="10">
        <f t="shared" si="0"/>
        <v>26210906.100000001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f t="shared" si="1"/>
        <v>26210906.100000001</v>
      </c>
      <c r="Y35" s="26"/>
    </row>
    <row r="36" spans="2:25" ht="15">
      <c r="B36" s="23">
        <v>5194</v>
      </c>
      <c r="C36" s="10" t="s">
        <v>19</v>
      </c>
      <c r="D36" s="10">
        <v>103827</v>
      </c>
      <c r="E36" s="10">
        <v>3590781.93</v>
      </c>
      <c r="F36" s="10">
        <v>4841969</v>
      </c>
      <c r="G36" s="10">
        <v>769269.56000000052</v>
      </c>
      <c r="H36" s="10">
        <v>1088415.7799999993</v>
      </c>
      <c r="I36" s="10">
        <v>2350748.48</v>
      </c>
      <c r="J36" s="10">
        <v>55893.740000000224</v>
      </c>
      <c r="K36" s="10">
        <v>323632.89</v>
      </c>
      <c r="L36" s="10">
        <v>259393.31000000006</v>
      </c>
      <c r="M36" s="10">
        <v>1321686.49</v>
      </c>
      <c r="N36" s="10">
        <f t="shared" si="0"/>
        <v>14705618.180000002</v>
      </c>
      <c r="O36" s="10">
        <v>1007849.78</v>
      </c>
      <c r="P36" s="10">
        <v>2437511.2699999996</v>
      </c>
      <c r="Q36" s="10">
        <v>3348.20</v>
      </c>
      <c r="R36" s="10">
        <v>7938</v>
      </c>
      <c r="S36" s="10">
        <v>433896</v>
      </c>
      <c r="T36" s="10">
        <v>1132424.2000000002</v>
      </c>
      <c r="U36" s="10">
        <v>0</v>
      </c>
      <c r="V36" s="10">
        <v>0</v>
      </c>
      <c r="W36" s="10">
        <v>844807.52</v>
      </c>
      <c r="X36" s="10">
        <f t="shared" si="1"/>
        <v>20573393.149999999</v>
      </c>
      <c r="Y36" s="26"/>
    </row>
    <row r="37" spans="2:30" ht="15">
      <c r="B37" s="23">
        <v>5212</v>
      </c>
      <c r="C37" s="10" t="s">
        <v>119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245000</v>
      </c>
      <c r="J37" s="10">
        <v>45000</v>
      </c>
      <c r="K37" s="10">
        <v>45000</v>
      </c>
      <c r="L37" s="10">
        <v>49471</v>
      </c>
      <c r="M37" s="10">
        <v>50000</v>
      </c>
      <c r="N37" s="10">
        <f t="shared" si="0"/>
        <v>434471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f t="shared" si="1"/>
        <v>434471</v>
      </c>
      <c r="Y37" s="26"/>
      <c r="AD37" s="1"/>
    </row>
    <row r="38" spans="2:25" ht="15" customHeight="1">
      <c r="B38" s="23">
        <v>5216</v>
      </c>
      <c r="C38" s="10" t="s">
        <v>79</v>
      </c>
      <c r="D38" s="10">
        <v>0</v>
      </c>
      <c r="E38" s="10">
        <v>0</v>
      </c>
      <c r="F38" s="10">
        <v>3418174</v>
      </c>
      <c r="G38" s="10">
        <v>6730000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10148174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f t="shared" si="1"/>
        <v>10148174</v>
      </c>
      <c r="Y38" s="26"/>
    </row>
    <row r="39" spans="2:25" ht="15">
      <c r="B39" s="23">
        <v>5221</v>
      </c>
      <c r="C39" s="10" t="s">
        <v>30</v>
      </c>
      <c r="D39" s="10">
        <v>0</v>
      </c>
      <c r="E39" s="10">
        <v>10000000</v>
      </c>
      <c r="F39" s="10">
        <v>200000</v>
      </c>
      <c r="G39" s="10">
        <v>500000</v>
      </c>
      <c r="H39" s="10">
        <v>100000</v>
      </c>
      <c r="I39" s="10">
        <v>3894000</v>
      </c>
      <c r="J39" s="10">
        <v>0</v>
      </c>
      <c r="K39" s="10">
        <v>300000</v>
      </c>
      <c r="L39" s="10">
        <v>-200000</v>
      </c>
      <c r="M39" s="10">
        <v>393000</v>
      </c>
      <c r="N39" s="10">
        <f t="shared" si="0"/>
        <v>15187000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33000</v>
      </c>
      <c r="U39" s="10">
        <v>300000</v>
      </c>
      <c r="V39" s="10">
        <v>0</v>
      </c>
      <c r="W39" s="10">
        <v>0</v>
      </c>
      <c r="X39" s="10">
        <f t="shared" si="1"/>
        <v>15520000</v>
      </c>
      <c r="Y39" s="26"/>
    </row>
    <row r="40" spans="2:25" ht="15">
      <c r="B40" s="23">
        <v>5222</v>
      </c>
      <c r="C40" s="10" t="s">
        <v>20</v>
      </c>
      <c r="D40" s="10">
        <v>0</v>
      </c>
      <c r="E40" s="10">
        <v>0</v>
      </c>
      <c r="F40" s="10">
        <v>800000</v>
      </c>
      <c r="G40" s="10">
        <v>95000</v>
      </c>
      <c r="H40" s="10">
        <v>100000</v>
      </c>
      <c r="I40" s="10">
        <v>4489550</v>
      </c>
      <c r="J40" s="10">
        <v>55650</v>
      </c>
      <c r="K40" s="10">
        <v>4329600</v>
      </c>
      <c r="L40" s="10">
        <v>0</v>
      </c>
      <c r="M40" s="10">
        <v>0</v>
      </c>
      <c r="N40" s="10">
        <f t="shared" si="0"/>
        <v>9869800</v>
      </c>
      <c r="O40" s="10">
        <v>0</v>
      </c>
      <c r="P40" s="10">
        <v>0</v>
      </c>
      <c r="Q40" s="10">
        <v>1335961.20</v>
      </c>
      <c r="R40" s="10">
        <v>0</v>
      </c>
      <c r="S40" s="10">
        <v>0</v>
      </c>
      <c r="T40" s="10">
        <v>30000</v>
      </c>
      <c r="U40" s="10">
        <v>0</v>
      </c>
      <c r="V40" s="10">
        <v>1232000.0000000002</v>
      </c>
      <c r="W40" s="10">
        <v>0</v>
      </c>
      <c r="X40" s="10">
        <f t="shared" si="1"/>
        <v>12467761.199999999</v>
      </c>
      <c r="Y40" s="26"/>
    </row>
    <row r="41" spans="2:25" ht="15" customHeight="1">
      <c r="B41" s="23">
        <v>5223</v>
      </c>
      <c r="C41" s="10" t="s">
        <v>31</v>
      </c>
      <c r="D41" s="10">
        <v>0</v>
      </c>
      <c r="E41" s="10">
        <v>2000000</v>
      </c>
      <c r="F41" s="10">
        <v>0</v>
      </c>
      <c r="G41" s="10">
        <v>115619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2115619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f t="shared" si="1"/>
        <v>2115619</v>
      </c>
      <c r="Y41" s="26"/>
    </row>
    <row r="42" spans="2:25" ht="15">
      <c r="B42" s="23">
        <v>5229</v>
      </c>
      <c r="C42" s="10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60000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60000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f t="shared" si="1"/>
        <v>60000</v>
      </c>
      <c r="Y42" s="26"/>
    </row>
    <row r="43" spans="2:25" ht="15" customHeight="1">
      <c r="B43" s="23">
        <v>5321</v>
      </c>
      <c r="C43" s="10" t="s">
        <v>81</v>
      </c>
      <c r="D43" s="10">
        <v>0</v>
      </c>
      <c r="E43" s="10">
        <v>0</v>
      </c>
      <c r="F43" s="10">
        <v>0</v>
      </c>
      <c r="G43" s="10">
        <v>26473320.5</v>
      </c>
      <c r="H43" s="10">
        <v>39190196</v>
      </c>
      <c r="I43" s="10">
        <v>32462197.969999999</v>
      </c>
      <c r="J43" s="10">
        <v>4546790</v>
      </c>
      <c r="K43" s="10">
        <v>46618</v>
      </c>
      <c r="L43" s="10">
        <v>3543</v>
      </c>
      <c r="M43" s="10">
        <v>1207709.3999999999</v>
      </c>
      <c r="N43" s="10">
        <f t="shared" si="0"/>
        <v>103930374.87</v>
      </c>
      <c r="O43" s="10">
        <v>266750</v>
      </c>
      <c r="P43" s="10">
        <v>71000</v>
      </c>
      <c r="Q43" s="10">
        <v>0</v>
      </c>
      <c r="R43" s="10">
        <v>269831.36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f t="shared" si="1"/>
        <v>104537956.23</v>
      </c>
      <c r="Y43" s="26"/>
    </row>
    <row r="44" spans="2:25" ht="15">
      <c r="B44" s="23">
        <v>5331</v>
      </c>
      <c r="C44" s="10" t="s">
        <v>83</v>
      </c>
      <c r="D44" s="10">
        <v>0</v>
      </c>
      <c r="E44" s="10">
        <v>3000000</v>
      </c>
      <c r="F44" s="10">
        <v>8469746</v>
      </c>
      <c r="G44" s="10">
        <v>11215093.34</v>
      </c>
      <c r="H44" s="10">
        <v>13423964.550000001</v>
      </c>
      <c r="I44" s="10">
        <v>27441435.41</v>
      </c>
      <c r="J44" s="10">
        <v>19109218.620000001</v>
      </c>
      <c r="K44" s="10">
        <v>21965044</v>
      </c>
      <c r="L44" s="10">
        <v>20376588.289999992</v>
      </c>
      <c r="M44" s="10">
        <v>33657040</v>
      </c>
      <c r="N44" s="10">
        <f t="shared" si="0"/>
        <v>158658130.20999998</v>
      </c>
      <c r="O44" s="10">
        <v>31642520</v>
      </c>
      <c r="P44" s="10">
        <v>26735880</v>
      </c>
      <c r="Q44" s="10">
        <v>18926700</v>
      </c>
      <c r="R44" s="10">
        <v>14598540</v>
      </c>
      <c r="S44" s="10">
        <v>26857800</v>
      </c>
      <c r="T44" s="10">
        <v>29535600</v>
      </c>
      <c r="U44" s="10">
        <v>6356400</v>
      </c>
      <c r="V44" s="10">
        <v>8552700</v>
      </c>
      <c r="W44" s="10">
        <v>7398600</v>
      </c>
      <c r="X44" s="10">
        <f t="shared" si="1"/>
        <v>329262870.20999998</v>
      </c>
      <c r="Y44" s="26"/>
    </row>
    <row r="45" spans="2:25" ht="15">
      <c r="B45" s="23">
        <v>5332</v>
      </c>
      <c r="C45" s="10" t="s">
        <v>130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181400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181400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f t="shared" si="1"/>
        <v>181400</v>
      </c>
      <c r="Y45" s="26"/>
    </row>
    <row r="46" spans="2:25" ht="15">
      <c r="B46" s="23">
        <v>5336</v>
      </c>
      <c r="C46" s="10" t="s">
        <v>84</v>
      </c>
      <c r="D46" s="10">
        <v>0</v>
      </c>
      <c r="E46" s="10">
        <v>0</v>
      </c>
      <c r="F46" s="10">
        <v>2212400</v>
      </c>
      <c r="G46" s="10">
        <v>5167200</v>
      </c>
      <c r="H46" s="10">
        <v>7530400</v>
      </c>
      <c r="I46" s="10">
        <v>14428600</v>
      </c>
      <c r="J46" s="10">
        <v>4482790</v>
      </c>
      <c r="K46" s="10">
        <v>14245059</v>
      </c>
      <c r="L46" s="10">
        <v>3536800</v>
      </c>
      <c r="M46" s="10">
        <v>4556800</v>
      </c>
      <c r="N46" s="10">
        <f t="shared" si="0"/>
        <v>56160049</v>
      </c>
      <c r="O46" s="10">
        <v>4095700</v>
      </c>
      <c r="P46" s="10">
        <v>3755422</v>
      </c>
      <c r="Q46" s="10">
        <v>0</v>
      </c>
      <c r="R46" s="10">
        <v>6751500</v>
      </c>
      <c r="S46" s="10">
        <v>0</v>
      </c>
      <c r="T46" s="10">
        <v>6482200</v>
      </c>
      <c r="U46" s="10">
        <v>60000</v>
      </c>
      <c r="V46" s="10">
        <v>7064200</v>
      </c>
      <c r="W46" s="10">
        <v>1281906</v>
      </c>
      <c r="X46" s="10">
        <f t="shared" si="1"/>
        <v>85650977</v>
      </c>
      <c r="Y46" s="26"/>
    </row>
    <row r="47" spans="2:25" ht="15">
      <c r="B47" s="23">
        <v>5339</v>
      </c>
      <c r="C47" s="47" t="s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28656780.25</v>
      </c>
      <c r="M47" s="10">
        <v>-1148984</v>
      </c>
      <c r="N47" s="10">
        <f t="shared" si="0"/>
        <v>27507796.25</v>
      </c>
      <c r="O47" s="10">
        <v>0</v>
      </c>
      <c r="P47" s="10">
        <v>87036117</v>
      </c>
      <c r="Q47" s="10">
        <v>0</v>
      </c>
      <c r="R47" s="10">
        <v>0</v>
      </c>
      <c r="S47" s="10">
        <v>0</v>
      </c>
      <c r="T47" s="10">
        <v>-523946.07999999821</v>
      </c>
      <c r="U47" s="10">
        <v>-1815212.9600000083</v>
      </c>
      <c r="V47" s="10">
        <v>-250077.00999999046</v>
      </c>
      <c r="W47" s="10">
        <v>35628105.759999998</v>
      </c>
      <c r="X47" s="10">
        <f t="shared" si="1"/>
        <v>147582782.96000001</v>
      </c>
      <c r="Y47" s="26"/>
    </row>
    <row r="48" spans="2:25" ht="15">
      <c r="B48" s="21">
        <v>5424</v>
      </c>
      <c r="C48" t="s">
        <v>120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1048</v>
      </c>
      <c r="J48" s="10">
        <v>0</v>
      </c>
      <c r="K48" s="10">
        <v>1037</v>
      </c>
      <c r="L48" s="10">
        <v>0</v>
      </c>
      <c r="M48" s="10">
        <v>-1037</v>
      </c>
      <c r="N48" s="10">
        <f t="shared" si="0"/>
        <v>1048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1232</v>
      </c>
      <c r="U48" s="10">
        <v>1243</v>
      </c>
      <c r="V48" s="10">
        <v>0</v>
      </c>
      <c r="W48" s="10">
        <v>0</v>
      </c>
      <c r="X48" s="10">
        <f t="shared" si="1"/>
        <v>3523</v>
      </c>
      <c r="Y48" s="26"/>
    </row>
    <row r="49" spans="2:24" ht="15" customHeight="1">
      <c r="B49" s="23">
        <v>5492</v>
      </c>
      <c r="C49" s="10" t="s">
        <v>34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f t="shared" si="1"/>
        <v>0</v>
      </c>
    </row>
    <row r="50" spans="2:24" ht="15" customHeight="1">
      <c r="B50" s="23">
        <v>5493</v>
      </c>
      <c r="C50" s="2" t="s">
        <v>35</v>
      </c>
      <c r="D50" s="10">
        <v>0</v>
      </c>
      <c r="E50" s="10">
        <v>0</v>
      </c>
      <c r="F50" s="10">
        <v>0</v>
      </c>
      <c r="G50" s="10">
        <v>0</v>
      </c>
      <c r="H50" s="10">
        <v>5000</v>
      </c>
      <c r="I50" s="10">
        <v>10000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15000</v>
      </c>
      <c r="O50" s="10">
        <v>5000</v>
      </c>
      <c r="P50" s="10">
        <v>0</v>
      </c>
      <c r="Q50" s="10">
        <v>0</v>
      </c>
      <c r="R50" s="10">
        <v>-5000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f t="shared" si="1"/>
        <v>15000</v>
      </c>
    </row>
    <row r="51" spans="2:24" ht="15">
      <c r="B51" s="24">
        <v>5520</v>
      </c>
      <c r="C51" s="4" t="s">
        <v>10</v>
      </c>
      <c r="D51" s="10">
        <v>0</v>
      </c>
      <c r="E51" s="10">
        <v>13000000</v>
      </c>
      <c r="F51" s="10">
        <v>6000000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19000000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f t="shared" si="1"/>
        <v>19000000</v>
      </c>
    </row>
    <row r="52" spans="2:24" ht="15">
      <c r="B52" s="2">
        <v>5531</v>
      </c>
      <c r="C52" s="2" t="s">
        <v>21</v>
      </c>
      <c r="D52" s="10">
        <v>0</v>
      </c>
      <c r="E52" s="10">
        <v>24999999.93</v>
      </c>
      <c r="F52" s="10">
        <v>0</v>
      </c>
      <c r="G52" s="10">
        <v>0</v>
      </c>
      <c r="H52" s="10">
        <v>448198.69999999925</v>
      </c>
      <c r="I52" s="10">
        <v>0</v>
      </c>
      <c r="J52" s="10">
        <v>0</v>
      </c>
      <c r="K52" s="10">
        <v>0</v>
      </c>
      <c r="L52" s="10">
        <v>496400</v>
      </c>
      <c r="M52" s="10">
        <v>0</v>
      </c>
      <c r="N52" s="10">
        <f t="shared" si="0"/>
        <v>25944598.629999999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7000000</v>
      </c>
      <c r="U52" s="10">
        <v>0</v>
      </c>
      <c r="V52" s="10">
        <v>5000000</v>
      </c>
      <c r="W52" s="10">
        <v>0</v>
      </c>
      <c r="X52" s="10">
        <f t="shared" si="1"/>
        <v>37944598.629999995</v>
      </c>
    </row>
    <row r="53" spans="2:24" ht="15">
      <c r="B53" s="2">
        <v>5811</v>
      </c>
      <c r="C53" s="2" t="s">
        <v>121</v>
      </c>
      <c r="D53" s="10">
        <v>0</v>
      </c>
      <c r="E53" s="10">
        <v>0</v>
      </c>
      <c r="F53" s="10">
        <v>0</v>
      </c>
      <c r="G53" s="10">
        <v>12728266.189999999</v>
      </c>
      <c r="H53" s="10">
        <v>0</v>
      </c>
      <c r="I53" s="10">
        <v>176709932.93000001</v>
      </c>
      <c r="J53" s="10">
        <v>325493298.27999997</v>
      </c>
      <c r="K53" s="10">
        <v>306345582.57999998</v>
      </c>
      <c r="L53" s="10">
        <v>396946978.69000006</v>
      </c>
      <c r="M53" s="10">
        <v>608250834.04999995</v>
      </c>
      <c r="N53" s="10">
        <f t="shared" si="0"/>
        <v>1826474892.72</v>
      </c>
      <c r="O53" s="10">
        <v>1010276741.98</v>
      </c>
      <c r="P53" s="10">
        <v>586321390.23000002</v>
      </c>
      <c r="Q53" s="10">
        <v>673735744.82000005</v>
      </c>
      <c r="R53" s="10">
        <v>484321043.57999998</v>
      </c>
      <c r="S53" s="10">
        <v>779088443.36000001</v>
      </c>
      <c r="T53" s="10">
        <v>788946693.79000044</v>
      </c>
      <c r="U53" s="10">
        <v>144667750</v>
      </c>
      <c r="V53" s="10">
        <v>206965700</v>
      </c>
      <c r="W53" s="10">
        <v>169647750</v>
      </c>
      <c r="X53" s="10">
        <f t="shared" si="1"/>
        <v>6670446150.4799995</v>
      </c>
    </row>
    <row r="54" spans="2:24" ht="15">
      <c r="B54" s="2">
        <v>5901</v>
      </c>
      <c r="C54" s="2" t="s">
        <v>38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f t="shared" si="1"/>
        <v>0</v>
      </c>
    </row>
    <row r="55" spans="2:24" ht="15">
      <c r="B55" s="2">
        <v>6121</v>
      </c>
      <c r="C55" s="2" t="s">
        <v>89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10285</v>
      </c>
      <c r="M55" s="10">
        <v>1557780.62</v>
      </c>
      <c r="N55" s="10">
        <f t="shared" si="0"/>
        <v>1568065.62</v>
      </c>
      <c r="O55" s="10">
        <v>4137002.73</v>
      </c>
      <c r="P55" s="10">
        <v>0</v>
      </c>
      <c r="Q55" s="10">
        <v>0</v>
      </c>
      <c r="R55" s="10">
        <v>0</v>
      </c>
      <c r="S55" s="10">
        <v>0</v>
      </c>
      <c r="T55" s="10">
        <v>199975.00000000047</v>
      </c>
      <c r="U55" s="10">
        <v>0</v>
      </c>
      <c r="V55" s="10">
        <v>0</v>
      </c>
      <c r="W55" s="10">
        <v>0</v>
      </c>
      <c r="X55" s="10">
        <f t="shared" si="1"/>
        <v>5905043.3499999996</v>
      </c>
    </row>
    <row r="56" spans="2:24" ht="15">
      <c r="B56" s="4">
        <v>6122</v>
      </c>
      <c r="C56" s="4" t="s">
        <v>90</v>
      </c>
      <c r="D56" s="10">
        <v>0</v>
      </c>
      <c r="E56" s="10">
        <v>0</v>
      </c>
      <c r="F56" s="10">
        <v>551315.10</v>
      </c>
      <c r="G56" s="10">
        <v>313707.40000000002</v>
      </c>
      <c r="H56" s="10">
        <v>206910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1071932.50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f t="shared" si="1"/>
        <v>1071932.50</v>
      </c>
    </row>
    <row r="57" spans="2:24" ht="15">
      <c r="B57" s="4">
        <v>6351</v>
      </c>
      <c r="C57" s="4" t="s">
        <v>131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173800</v>
      </c>
      <c r="L57" s="12">
        <v>0</v>
      </c>
      <c r="M57" s="12">
        <v>0</v>
      </c>
      <c r="N57" s="12">
        <f t="shared" si="0"/>
        <v>173800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0">
        <f t="shared" si="1"/>
        <v>173800</v>
      </c>
    </row>
    <row r="58" spans="2:24" ht="15.75" thickBot="1">
      <c r="B58" s="13">
        <v>6356</v>
      </c>
      <c r="C58" s="13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3400000</v>
      </c>
      <c r="U58" s="12">
        <v>0</v>
      </c>
      <c r="V58" s="12">
        <v>0</v>
      </c>
      <c r="W58" s="12">
        <v>0</v>
      </c>
      <c r="X58" s="10">
        <f t="shared" si="1"/>
        <v>3400000</v>
      </c>
    </row>
    <row r="59" spans="2:24" ht="15.75" thickBot="1">
      <c r="B59" s="80" t="s">
        <v>43</v>
      </c>
      <c r="C59" s="80"/>
      <c r="D59" s="15">
        <f t="shared" si="2" ref="D59:M59">SUM(D4:D57)</f>
        <v>104487</v>
      </c>
      <c r="E59" s="15">
        <f t="shared" si="2"/>
        <v>73521513.840000004</v>
      </c>
      <c r="F59" s="15">
        <f t="shared" si="2"/>
        <v>75303167.269999981</v>
      </c>
      <c r="G59" s="15">
        <f t="shared" si="2"/>
        <v>287988688.98999995</v>
      </c>
      <c r="H59" s="15">
        <f t="shared" si="2"/>
        <v>400085654.86999995</v>
      </c>
      <c r="I59" s="15">
        <f t="shared" si="2"/>
        <v>720067848.44000006</v>
      </c>
      <c r="J59" s="15">
        <f t="shared" si="2"/>
        <v>480710130.19999999</v>
      </c>
      <c r="K59" s="15">
        <f t="shared" si="2"/>
        <v>381189141.96999997</v>
      </c>
      <c r="L59" s="15">
        <f t="shared" si="2"/>
        <v>472724938.85000002</v>
      </c>
      <c r="M59" s="15">
        <f t="shared" si="2"/>
        <v>687114801.53999996</v>
      </c>
      <c r="N59" s="15">
        <f t="shared" si="3" ref="N59:S59">SUM(N4:N58)</f>
        <v>3578810372.9700003</v>
      </c>
      <c r="O59" s="15">
        <f t="shared" si="3"/>
        <v>1187148030.0699999</v>
      </c>
      <c r="P59" s="15">
        <f t="shared" si="3"/>
        <v>761436769.77999997</v>
      </c>
      <c r="Q59" s="15">
        <f t="shared" si="3"/>
        <v>612859156.22000003</v>
      </c>
      <c r="R59" s="15">
        <f t="shared" si="3"/>
        <v>525222951.75</v>
      </c>
      <c r="S59" s="15">
        <f t="shared" si="3"/>
        <v>812915460.56000006</v>
      </c>
      <c r="T59" s="15">
        <f>SUM(T4:T58)</f>
        <v>838001820.91000044</v>
      </c>
      <c r="U59" s="15">
        <f>SUM(U4:U58)</f>
        <v>150121075.99000001</v>
      </c>
      <c r="V59" s="15">
        <f>SUM(V4:V58)</f>
        <v>228859728.49000001</v>
      </c>
      <c r="W59" s="15">
        <f>SUM(W4:W58)</f>
        <v>215905737.06999999</v>
      </c>
      <c r="X59" s="15">
        <f>SUM(X4:X58)</f>
        <v>8911281103.8099995</v>
      </c>
    </row>
    <row r="61" spans="9:15" ht="15">
      <c r="I61" s="1"/>
      <c r="O61" s="1"/>
    </row>
  </sheetData>
  <mergeCells count="2">
    <mergeCell ref="B59:C59"/>
    <mergeCell ref="B2:X2"/>
  </mergeCells>
  <conditionalFormatting sqref="B4:B58">
    <cfRule type="duplicateValues" priority="5" dxfId="0">
      <formula>AND(COUNTIF($B$4:$B$58,B4)&gt;1,NOT(ISBLANK(B4)))</formula>
    </cfRule>
  </conditionalFormatting>
  <conditionalFormatting sqref="B4:B58">
    <cfRule type="duplicateValues" priority="6" dxfId="0">
      <formula>AND(COUNTIF($B$4:$B$58,B4)&gt;1,NOT(ISBLANK(B4)))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říjen 2023.xlsx</vt:lpwstr>
  </property>
</Properties>
</file>