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hidePivotFieldList="1" defaultThemeVersion="164011"/>
  <bookViews>
    <workbookView xWindow="0" yWindow="0" windowWidth="28800" windowHeight="11520" tabRatio="684" activeTab="0"/>
  </bookViews>
  <sheets>
    <sheet name="Ukrajina-souhrn" sheetId="12" r:id="rId2"/>
    <sheet name="Ukrajina-dopady SR kapitoly" sheetId="10" r:id="rId3"/>
    <sheet name="Ukrajina-dopady SR atributy " sheetId="11" r:id="rId4"/>
    <sheet name="Ukrajina-dopady na výdaje SR" sheetId="1" state="hidden" r:id="rId5"/>
    <sheet name="Ukrajina-dopady na majetek SR" sheetId="3" r:id="rId6"/>
    <sheet name="Ukrajina-dopady na výdaje ÚSC" sheetId="15" r:id="rId7"/>
    <sheet name="Ukrajina-ÚSC dle krajů" sheetId="16" r:id="rId8"/>
    <sheet name="seznamy" sheetId="6" state="hidden" r:id="rId9"/>
    <sheet name="příklad podkladu" sheetId="2" state="hidden" r:id="rId10"/>
  </sheets>
  <externalReferences>
    <externalReference r:id="rId13"/>
  </externalReferences>
  <definedNames>
    <definedName name="_xlnm.Print_Titles" localSheetId="2">'Ukrajina-dopady SR atributy '!$2:$3</definedName>
    <definedName name="_xlnm.Print_Titles" localSheetId="1">'Ukrajina-dopady SR kapitoly'!$2:$3</definedName>
    <definedName name="_xlnm.Print_Area" localSheetId="8">'příklad podkladu'!$B$1:$U$9</definedName>
    <definedName name="_xlnm.Print_Area" localSheetId="4">'Ukrajina-dopady na majetek SR'!$B:$AQ</definedName>
    <definedName name="_xlnm.Print_Area" localSheetId="3">'Ukrajina-dopady na výdaje SR'!$B$1:$T$167</definedName>
    <definedName name="_xlnm.Print_Area" localSheetId="5">'Ukrajina-dopady na výdaje ÚSC'!$A:$AJ</definedName>
    <definedName name="_xlnm.Print_Area" localSheetId="2">'Ukrajina-dopady SR atributy '!$B:$AS</definedName>
    <definedName name="_xlnm.Print_Area" localSheetId="1">'Ukrajina-dopady SR kapitoly'!$B:$AS</definedName>
    <definedName name="_xlnm.Print_Area" localSheetId="0">'Ukrajina-souhrn'!$B:$AU</definedName>
    <definedName name="_xlnm.Print_Area" localSheetId="6">'Ukrajina-ÚSC dle krajů'!$B:$AJ</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<sst xmlns="http://schemas.openxmlformats.org/spreadsheetml/2006/main" count="9056" uniqueCount="1194">
  <si>
    <t>301</t>
  </si>
  <si>
    <t>302</t>
  </si>
  <si>
    <t>303</t>
  </si>
  <si>
    <t>304</t>
  </si>
  <si>
    <t>305</t>
  </si>
  <si>
    <t>306</t>
  </si>
  <si>
    <t>307</t>
  </si>
  <si>
    <t>308</t>
  </si>
  <si>
    <t>309</t>
  </si>
  <si>
    <t>312</t>
  </si>
  <si>
    <t>313</t>
  </si>
  <si>
    <t>314</t>
  </si>
  <si>
    <t>315</t>
  </si>
  <si>
    <t>317</t>
  </si>
  <si>
    <t>321</t>
  </si>
  <si>
    <t>322</t>
  </si>
  <si>
    <t>327</t>
  </si>
  <si>
    <t>328</t>
  </si>
  <si>
    <t>329</t>
  </si>
  <si>
    <t>333</t>
  </si>
  <si>
    <t>334</t>
  </si>
  <si>
    <t>335</t>
  </si>
  <si>
    <t>336</t>
  </si>
  <si>
    <t>343</t>
  </si>
  <si>
    <t>344</t>
  </si>
  <si>
    <t>345</t>
  </si>
  <si>
    <t>346</t>
  </si>
  <si>
    <t>348</t>
  </si>
  <si>
    <t>349</t>
  </si>
  <si>
    <t>353</t>
  </si>
  <si>
    <t>355</t>
  </si>
  <si>
    <t>358</t>
  </si>
  <si>
    <t>359</t>
  </si>
  <si>
    <t>361</t>
  </si>
  <si>
    <t>371</t>
  </si>
  <si>
    <t>372</t>
  </si>
  <si>
    <t>373</t>
  </si>
  <si>
    <t>374</t>
  </si>
  <si>
    <t>375</t>
  </si>
  <si>
    <t>376</t>
  </si>
  <si>
    <t>377</t>
  </si>
  <si>
    <t>378</t>
  </si>
  <si>
    <t>381</t>
  </si>
  <si>
    <t>396</t>
  </si>
  <si>
    <t>397</t>
  </si>
  <si>
    <t>398</t>
  </si>
  <si>
    <t>Celkový výsledek</t>
  </si>
  <si>
    <t>MZV</t>
  </si>
  <si>
    <t>MV</t>
  </si>
  <si>
    <t>Celkem</t>
  </si>
  <si>
    <t>Kapitola</t>
  </si>
  <si>
    <t>Účel kód</t>
  </si>
  <si>
    <t>Leden</t>
  </si>
  <si>
    <t>Únor</t>
  </si>
  <si>
    <t>Březen</t>
  </si>
  <si>
    <t>Duben</t>
  </si>
  <si>
    <t>Květen</t>
  </si>
  <si>
    <t>Červen</t>
  </si>
  <si>
    <t>Červenec</t>
  </si>
  <si>
    <t>Srpen</t>
  </si>
  <si>
    <t>Září</t>
  </si>
  <si>
    <t>Říjen</t>
  </si>
  <si>
    <t>Listopad</t>
  </si>
  <si>
    <t>Prosinec</t>
  </si>
  <si>
    <r>
      <t>Alokace dle</t>
    </r>
    <r>
      <rPr>
        <sz val="7"/>
        <color theme="1"/>
        <rFont val="Calibri"/>
        <family val="2"/>
        <charset val="238"/>
        <scheme val="minor"/>
      </rPr>
      <t xml:space="preserve"> UV či jiného rozhodnutí</t>
    </r>
  </si>
  <si>
    <r>
      <t>Legislativa</t>
    </r>
    <r>
      <rPr>
        <sz val="7"/>
        <color theme="1"/>
        <rFont val="Calibri"/>
        <family val="2"/>
        <charset val="238"/>
        <scheme val="minor"/>
      </rPr>
      <t xml:space="preserve"> uveďte UV či jiný právní předpis</t>
    </r>
  </si>
  <si>
    <r>
      <rPr>
        <b/>
        <sz val="8"/>
        <color theme="1"/>
        <rFont val="Calibri"/>
        <family val="2"/>
        <charset val="238"/>
        <scheme val="minor"/>
      </rPr>
      <t>Zdroj</t>
    </r>
    <r>
      <rPr>
        <sz val="8"/>
        <color theme="1"/>
        <rFont val="Calibri"/>
        <family val="2"/>
        <charset val="238"/>
        <scheme val="minor"/>
      </rPr>
      <t xml:space="preserve">                            </t>
    </r>
    <r>
      <rPr>
        <sz val="7"/>
        <color theme="1"/>
        <rFont val="Calibri"/>
        <family val="2"/>
        <charset val="238"/>
        <scheme val="minor"/>
      </rPr>
      <t xml:space="preserve"> VRR, rozpočet kapitoly</t>
    </r>
  </si>
  <si>
    <t>Účel název / pokud není přidělen účel, uveďte věcnou náplň opatření</t>
  </si>
  <si>
    <t>UV č. 129</t>
  </si>
  <si>
    <t>rozpočet kapitoly</t>
  </si>
  <si>
    <t>bez účelu</t>
  </si>
  <si>
    <t>Poskytnutím pomoci občanům Ukrajiny, kteří jsou v kontextu bezpečnostní situace v ohrožení a přicestovali na území ČR (Program pomoci občanům Ukrajiny)</t>
  </si>
  <si>
    <t>Humanitární a migrační pomoc pro obyvatelstvo Ukrajiny</t>
  </si>
  <si>
    <t>UV č. 131</t>
  </si>
  <si>
    <r>
      <t xml:space="preserve">Účel kód </t>
    </r>
    <r>
      <rPr>
        <sz val="7"/>
        <color theme="1"/>
        <rFont val="Calibri"/>
        <family val="2"/>
        <charset val="238"/>
        <scheme val="minor"/>
      </rPr>
      <t>případně "bez účelu"</t>
    </r>
  </si>
  <si>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 xml:space="preserve">na výdaje státního rozpočtu </t>
    </r>
    <r>
      <rPr>
        <b/>
        <sz val="12"/>
        <color theme="1"/>
        <rFont val="Calibri"/>
        <family val="2"/>
        <charset val="238"/>
        <scheme val="minor"/>
      </rPr>
      <t>v roce 2022 (mil. Kč)</t>
    </r>
  </si>
  <si>
    <t>Ubytování</t>
  </si>
  <si>
    <r>
      <t>Atribut</t>
    </r>
    <r>
      <rPr>
        <sz val="8"/>
        <color theme="1"/>
        <rFont val="Calibri"/>
        <family val="2"/>
        <charset val="238"/>
        <scheme val="minor"/>
      </rPr>
      <t xml:space="preserve">                    </t>
    </r>
    <r>
      <rPr>
        <sz val="7"/>
        <color theme="1"/>
        <rFont val="Calibri"/>
        <family val="2"/>
        <charset val="238"/>
        <scheme val="minor"/>
      </rPr>
      <t>vyberte z rozevíracího seznamu</t>
    </r>
  </si>
  <si>
    <t>Školství</t>
  </si>
  <si>
    <t>Pomoc do zahraničí</t>
  </si>
  <si>
    <t>Sociální dávky</t>
  </si>
  <si>
    <t>Zdravotnictví</t>
  </si>
  <si>
    <t>Materiální pomoc</t>
  </si>
  <si>
    <t>Služby</t>
  </si>
  <si>
    <t>Ostatní</t>
  </si>
  <si>
    <t>301 KPR</t>
  </si>
  <si>
    <t>302 PSP</t>
  </si>
  <si>
    <t>303 SP</t>
  </si>
  <si>
    <t>304 ÚVČR</t>
  </si>
  <si>
    <t>305 BIS</t>
  </si>
  <si>
    <t>306 MZV</t>
  </si>
  <si>
    <t>307 MO</t>
  </si>
  <si>
    <t>308 NBÚ</t>
  </si>
  <si>
    <t>309 KVOP</t>
  </si>
  <si>
    <t>312 MF</t>
  </si>
  <si>
    <t>313 MPSV</t>
  </si>
  <si>
    <t>314 MV</t>
  </si>
  <si>
    <t>315 MŽP</t>
  </si>
  <si>
    <t>317 MMR</t>
  </si>
  <si>
    <t>321 GAČR</t>
  </si>
  <si>
    <t>322 MPO</t>
  </si>
  <si>
    <t>327 MD</t>
  </si>
  <si>
    <t>328 ČTÚ</t>
  </si>
  <si>
    <t>329 MZe</t>
  </si>
  <si>
    <t>333 MŠMT</t>
  </si>
  <si>
    <t>334 MK</t>
  </si>
  <si>
    <t>335 MZd</t>
  </si>
  <si>
    <t>336 MS</t>
  </si>
  <si>
    <t>343 ÚOOÚ</t>
  </si>
  <si>
    <t>344 ÚPV</t>
  </si>
  <si>
    <t>345 ČSÚ</t>
  </si>
  <si>
    <t>346 ČÚZK</t>
  </si>
  <si>
    <t>348 ČBÚ</t>
  </si>
  <si>
    <t>349 ERÚ</t>
  </si>
  <si>
    <t>353 ÚOHS</t>
  </si>
  <si>
    <t>355 ÚSTR</t>
  </si>
  <si>
    <t>358 ÚS</t>
  </si>
  <si>
    <t>359 ÚNRR</t>
  </si>
  <si>
    <t>361 AVČR</t>
  </si>
  <si>
    <t>362 NSA</t>
  </si>
  <si>
    <t>371 ÚDHPSPH</t>
  </si>
  <si>
    <t>372 RRTV</t>
  </si>
  <si>
    <t>373 ÚPDI</t>
  </si>
  <si>
    <t>374 SSHR</t>
  </si>
  <si>
    <t>375 SÚJB</t>
  </si>
  <si>
    <t>376 GIBS</t>
  </si>
  <si>
    <t>377 TAČR</t>
  </si>
  <si>
    <t>378 NÚKIB</t>
  </si>
  <si>
    <t>381 NKÚ</t>
  </si>
  <si>
    <t>396 SD</t>
  </si>
  <si>
    <t>397 OSFA</t>
  </si>
  <si>
    <t>398 VPS</t>
  </si>
  <si>
    <r>
      <t xml:space="preserve">Kapitola                        </t>
    </r>
    <r>
      <rPr>
        <sz val="7"/>
        <color theme="1"/>
        <rFont val="Calibri"/>
        <family val="2"/>
        <charset val="238"/>
        <scheme val="minor"/>
      </rPr>
      <t xml:space="preserve">vyberte z rozevíracího seznamu </t>
    </r>
  </si>
  <si>
    <t>Nápověda:</t>
  </si>
  <si>
    <t>sloupec Kapitola: Správce kapitoly/OSS vybere ke každému vyplněnému řádku z rozevíracího seznamu svou kapitolu</t>
  </si>
  <si>
    <t>sloupec Účel kód: Správce kapitoly/OSS doplní přidělěný kód účelu dle IISSP (např. 223980001). V případě, že výdaj není identifikován účelem, pak uvede "bez účelu"</t>
  </si>
  <si>
    <t xml:space="preserve">sloupec Atribut: Správce kapitol/OSS přidělí výdaji atribut z rozevíracího seznamu. Veškerá pomoc směřující do zahraničí bude označena jako "Pomoc do zahraničí". Ostatní atributy značí pomoc cílenou na území ČR. V případě, že pomoc má povahu odpovídající více atributům, použijte ten, který je v seznamu uvedený výše. </t>
  </si>
  <si>
    <t>sloupec Legislativa: Správce kapitoly/OSS uvede z jakého právního předpisu výdaj vyplývá (např. UV č., zákon č., zákon o SR, apod.)</t>
  </si>
  <si>
    <r>
      <t xml:space="preserve">Účel název                                                                                                                                                                                                                                                                     </t>
    </r>
    <r>
      <rPr>
        <sz val="8"/>
        <color theme="1"/>
        <rFont val="Calibri"/>
        <family val="2"/>
        <charset val="238"/>
        <scheme val="minor"/>
      </rPr>
      <t>pokud není přidělen účel, uveďte věcnou specifikaci pomoci</t>
    </r>
  </si>
  <si>
    <t>Věcná specifikace pomoci</t>
  </si>
  <si>
    <t>Stravování</t>
  </si>
  <si>
    <t>Doprava</t>
  </si>
  <si>
    <t>sloupec Účel název: Správce kapitoly/OSS uvede název účelu dle IISSP, který má vazbu na přidělený kód účelu. V případě, že není účel přidělen, bude uvedena věcná specifikace pomoci</t>
  </si>
  <si>
    <t>Platy a související</t>
  </si>
  <si>
    <t>Transfery ÚSC</t>
  </si>
  <si>
    <r>
      <t xml:space="preserve">Druh výdaje  </t>
    </r>
    <r>
      <rPr>
        <sz val="7"/>
        <color theme="1"/>
        <rFont val="Calibri"/>
        <family val="2"/>
        <charset val="238"/>
        <scheme val="minor"/>
      </rPr>
      <t>vyberte z rozevíracího seznamu</t>
    </r>
  </si>
  <si>
    <t>sloupec Druh výdaje: Správce kapitoly/OSS vybere z rozevíracího seznamu zda se jeddnalo o transfer do rozpočtů územních samosprávných celků či nikoli</t>
  </si>
  <si>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roce 2022 (tis. Kč)</t>
    </r>
  </si>
  <si>
    <t>sloupce měsíce: Správce kapitoly/OSS doplní objem prostředků, které byly na danou pomoc vynaloženy v jednotlivých měsících v tis. Kč (nekumulativně)</t>
  </si>
  <si>
    <t>UV 229/2022</t>
  </si>
  <si>
    <t>AZ - 30 IFA</t>
  </si>
  <si>
    <t>AZ - 30 CAMIVA</t>
  </si>
  <si>
    <t>AP27-S2Z</t>
  </si>
  <si>
    <t>AP27-2 T 815</t>
  </si>
  <si>
    <t>AP-27-2 T 815</t>
  </si>
  <si>
    <t>z.č.151/2010 Sb.</t>
  </si>
  <si>
    <t>poskytnutí ubytování uprchlíkům z Ukrajiny v hotelích a lázeňských domech</t>
  </si>
  <si>
    <t>poskytnutí stravování uprchlíkům z Ukrajiny v hotelích a lázeňských domech</t>
  </si>
  <si>
    <t>výdaje Zdravotnického zařízení MV, léky apod.</t>
  </si>
  <si>
    <t>přeprava - PHM</t>
  </si>
  <si>
    <t>poskytnutí hygienických potřeb, obuv, spotřební zboží, prádlo, kojenecké potřeby, potřeby pro děti, fólie, tašky</t>
  </si>
  <si>
    <t>kapesné</t>
  </si>
  <si>
    <t xml:space="preserve">mzdové a související výdaje </t>
  </si>
  <si>
    <t>konzultační služby, odpady, služby cizincům, elektronické služby</t>
  </si>
  <si>
    <t>nákup drobného majetku</t>
  </si>
  <si>
    <t>UV 131/2022</t>
  </si>
  <si>
    <t>podpora Moldavsko, humunitární pomoc Ukrajina</t>
  </si>
  <si>
    <t>Zahraniční služební cesty k přípravě základny na Slovensku</t>
  </si>
  <si>
    <t>4x pračka a 4x sušička včetně spojovacích kusů, drobná bílá technika</t>
  </si>
  <si>
    <t>Potraviny určené pro uprchlíky ubytované v objektech Celní správy ČR (Miletín, Skočice, Dolní Lomná).</t>
  </si>
  <si>
    <t>Vyslání 4 zaměstnanců Celní správy ČR z důvodu zajištění opatření vnější hranice EU, záloha na cestovné, a to na základě žádosti Finanční správy Slovenska</t>
  </si>
  <si>
    <t>Léky pro uprchlíky z Ukrajiny</t>
  </si>
  <si>
    <t>Pořízení drogistických potřeb pro uprchlíky</t>
  </si>
  <si>
    <t>Nákup spotřebního materiálu (koše, klíče, elektromateriál)</t>
  </si>
  <si>
    <t>Běžné výdaje související se zprovozněním majetku používaného k řešení Ukrajinské krize (zprovoznění objektu Hanáckých kasáren)</t>
  </si>
  <si>
    <t>Doprava humanitární pomoci pro Ukrajinu na území Polska - výdaje za naftu</t>
  </si>
  <si>
    <t>Materiální humanitární pomoc ČR pro Ukrajinu</t>
  </si>
  <si>
    <t>UV 131,/2022, UV 151/2022</t>
  </si>
  <si>
    <t>UV 203/2022</t>
  </si>
  <si>
    <t>Léky</t>
  </si>
  <si>
    <t>Spotřební materiál</t>
  </si>
  <si>
    <t>PHM a dálniční známky</t>
  </si>
  <si>
    <t>Cestovné</t>
  </si>
  <si>
    <t>Balistické vesty</t>
  </si>
  <si>
    <t>UV 190/2022</t>
  </si>
  <si>
    <t>Taktické svítilny</t>
  </si>
  <si>
    <t>§ 14 zák.219/00</t>
  </si>
  <si>
    <t>Balíčky první pomoci IFAK</t>
  </si>
  <si>
    <t>Mezinárodní železniční doprava - převoz materiálu na Ukrajinu</t>
  </si>
  <si>
    <t>munice</t>
  </si>
  <si>
    <t>UV 55/2022</t>
  </si>
  <si>
    <t>ruční zbraně + munice</t>
  </si>
  <si>
    <t>UV 136/2022</t>
  </si>
  <si>
    <t>protiletadlová munice</t>
  </si>
  <si>
    <t>UV 137/2022</t>
  </si>
  <si>
    <t>zdravotnický materiál</t>
  </si>
  <si>
    <t>UV 150/2022</t>
  </si>
  <si>
    <t>vojenský materiál od firem</t>
  </si>
  <si>
    <t>UV 160/2022</t>
  </si>
  <si>
    <t>UV 151/2022</t>
  </si>
  <si>
    <t>Navýšení ostrahy objektů Salvátorská a Velehradská</t>
  </si>
  <si>
    <t>rozhodnutí ministra</t>
  </si>
  <si>
    <t>ubytovna Velehradská 25, Praha 3 (7 pokojů - energie a služby mimo ostrahy celkem)</t>
  </si>
  <si>
    <t>byt 1. patro Salvátorská 6, Praha 1 - energie + poplatky</t>
  </si>
  <si>
    <t>byt 2. patro Salvátorská 6, Praha 1 - energie + poplatky</t>
  </si>
  <si>
    <t>byt 3. patro Salvátorská 6, Praha 1 - energie + poplatky</t>
  </si>
  <si>
    <t>byt 4. patro Salvátorská 6, Praha 1 - energie + poplatky</t>
  </si>
  <si>
    <t>Ubytování, dovybavení ubytovacích prostor, hygienické potřeby, potraviny, PHM, energie, revize, čistící prostředky a další drobný majetek</t>
  </si>
  <si>
    <t>Zákon č. 219/2000 Sb.</t>
  </si>
  <si>
    <t>UV č. 206 /2022</t>
  </si>
  <si>
    <t>Nár.centrum hum.pomoci Olomouc - nákup nábytku a vybyvení z důvodu ubytování řidičů vozicích pomoc na Ukrajinu</t>
  </si>
  <si>
    <t>Materiální humanitární pomoc ČR pro Ukrajinu - potraviny</t>
  </si>
  <si>
    <t>Telefonní poplatky</t>
  </si>
  <si>
    <t>nákup folií se znakem humanitární pomoci</t>
  </si>
  <si>
    <t>cestovní pojištění řidičů</t>
  </si>
  <si>
    <t>cestovné, ubytování řidičů</t>
  </si>
  <si>
    <t>Energie+poplatky za ubytovnu Velehradská25, Praha3 a byty Salvatorská 6, Praha 1</t>
  </si>
  <si>
    <t>Náklady spojené s ubytováním</t>
  </si>
  <si>
    <t>plat zaměstnaného uprchlíka</t>
  </si>
  <si>
    <t>dopočet - oprava</t>
  </si>
  <si>
    <t>Oprava částky za 3/2022 - MF uvadí jiné částky a jiné názvy „Účel název“</t>
  </si>
  <si>
    <t>Převážně pojištění majetku, vybavení (pračky, sušičky), energie.</t>
  </si>
  <si>
    <t xml:space="preserve">Platy a související výdaje zaměstnanců v RZ, které byly předány k bezplatnému užívání MV. </t>
  </si>
  <si>
    <t xml:space="preserve">Pračky a sušičky včetně spojovacích kusů, ledničky, drobná bílá technika </t>
  </si>
  <si>
    <t>Personálních výdaje za březen dle proplacených výkazů práce dotčených zaměstnanců</t>
  </si>
  <si>
    <t>Vodné, stočné, el. energie</t>
  </si>
  <si>
    <t>Odvoz opadů, praní prádla</t>
  </si>
  <si>
    <t>Dělicí příčky pro SŠ Miletín - oddělení kuchyně od jídelny</t>
  </si>
  <si>
    <t>Požární hlásiče pro školicí střediska (178 ks)</t>
  </si>
  <si>
    <t>Nákup materiálu, služeb, energií a oprav nutných k zprovoznění a zajištění chodu KACPU v Olomouci</t>
  </si>
  <si>
    <t>Nákup služeb za účelem zprovoznění bytů k ubytování občanů z Ukrajiny (připojení k el. energii)</t>
  </si>
  <si>
    <t>UO MD - informační letáky</t>
  </si>
  <si>
    <t>Platové prostředky zaměstnanců a související pojistné;</t>
  </si>
  <si>
    <t>Náhrady při tuzemských služebních cestách zaměstnanců MO</t>
  </si>
  <si>
    <t>Potraviny - výcvik a zahraniční operace</t>
  </si>
  <si>
    <t>Léčiva, očkovací látky, zdravotnický materiál a zdravotnické přístroje a nástroje</t>
  </si>
  <si>
    <t>Dílenská zařízení a nářadí</t>
  </si>
  <si>
    <t>výrobky pro zpracování a uchování potravin, technické plyny, dílenské výrobky a obalový materiál</t>
  </si>
  <si>
    <t>bankovní poplatky za účet v zahraničí</t>
  </si>
  <si>
    <t>Nákup služeb k zabezpeční provozu majetku a zabezpečení osob</t>
  </si>
  <si>
    <t>PÚZ Harrachov - hotelová obuv pro ubytované osoby</t>
  </si>
  <si>
    <t>PÚZ Harrachov - léky, drogerie, hygienické potřeby</t>
  </si>
  <si>
    <t>PÚZ Harrachov - stravování ubytovaných osob</t>
  </si>
  <si>
    <t>PÚZ Harrachov - elektrická energie</t>
  </si>
  <si>
    <t>PÚZ Harrachov - výdaje na ubytování</t>
  </si>
  <si>
    <t>PÚZ Harrachov - platy zaměstnanců, vč. příslušenství (SP,ZP,FKSP)</t>
  </si>
  <si>
    <t>PÚZ Lipnice nad Sázavou - stravování ubytovanýczh osob</t>
  </si>
  <si>
    <t>PÚZ Lipnice nad Sázavou - vitamíny, hry, drogerie pro ubytované nezletilé osoby</t>
  </si>
  <si>
    <t>PÚZ Lipnice nad Sázavou - výdaje na ubytování</t>
  </si>
  <si>
    <t>PÚZ Lipnice nad Sázavou - platy zaměstnanců, vč. příslušenství (SP,ZP,FKSP)</t>
  </si>
  <si>
    <t>PÚZ Lipnice nad Sázavou - elektrická energie</t>
  </si>
  <si>
    <t>PÚZ Lipnice nad Sázavou - praní prádla</t>
  </si>
  <si>
    <t>PÚZ Lipnice nad Sázavou - hotelová obuv pro ubytované osoby, žehlící prkno, ubrusy, termosky</t>
  </si>
  <si>
    <t>Příspěvek do Evropského mírového nástroje (EPF)</t>
  </si>
  <si>
    <t>UV</t>
  </si>
  <si>
    <t>Humanitární pomoc pro Ukrajinu poskytnutá MZV</t>
  </si>
  <si>
    <t>Výdaje MZV spojené se zřízením konzulárních jednatelství ČR v Košicích, Přemyšlu a Užhorodu</t>
  </si>
  <si>
    <t>Rozhodnutí MIN</t>
  </si>
  <si>
    <t>Odpuštění nájemného Velvyslanectví Ukrajiny v Praze - dopad do výnosů SPO DS, resp. příjmu SR</t>
  </si>
  <si>
    <t>Rozhodnutí Ř DS</t>
  </si>
  <si>
    <t>Ubytování uprchlíků z Ukrajiny poskytnuté SPO Zámek Štiřín</t>
  </si>
  <si>
    <t>Ubytování uprchlíků z Ukrajiny poskytnuté SPO Česká centra</t>
  </si>
  <si>
    <t>Mimořádné odměny MS na ČC Kyjev v souvislosti s evakuací (SPO Česká centra)</t>
  </si>
  <si>
    <t>Rozhodnutí Ř ČC</t>
  </si>
  <si>
    <t>Výdace spojené s evakuací ČC Moskva v souvislosti s evakuací (SPO Česká centra)</t>
  </si>
  <si>
    <t>Strava</t>
  </si>
  <si>
    <t>Nákup materiálu a majetku do ubytovacích prostor pro ukrajinské občany (spotřební materiál, pračky, sušičky, vybavení prádelny, set-top box apod.)</t>
  </si>
  <si>
    <t>Stěhovací práce, strážní a hlídací služby budovy</t>
  </si>
  <si>
    <t>Tlumočnické a koordinační služby - DPP</t>
  </si>
  <si>
    <t>poskytnutí volných ubytovacích kapacit ŠS Přestavlky cca 60 osob -zvýšené nároky na energie a vodu</t>
  </si>
  <si>
    <t>poskytnutí volných ubytovacích kapacit ŠS Přestavlky cca 60 osob -zajištění stravování do 31.3.</t>
  </si>
  <si>
    <t>dopravní obslužnost (autobus z polských hranic, zajištění nezbytné dopravy)</t>
  </si>
  <si>
    <t>poskytnutí volných ubytovacích kapacit ŠS Přestavlky - zajištění nepřetržitého provozu</t>
  </si>
  <si>
    <t>nákup česko ukrajinských slovníků</t>
  </si>
  <si>
    <t>dovybavení poskytnutých prostorů ( pračka, žejhlička, ložní prádlo…)</t>
  </si>
  <si>
    <t>nákup úklidových, desinfekčních a hygienických prostředků</t>
  </si>
  <si>
    <t>CZVV překlady testů JPZ do ukrajinštiny</t>
  </si>
  <si>
    <t>67/2022 Sb., 561/2004 Sb.</t>
  </si>
  <si>
    <t>NPI ČR - adaptační koordinátoři, tvorba vzdělávacích materiálu</t>
  </si>
  <si>
    <t>67/2022</t>
  </si>
  <si>
    <t>PŘO - vybavení</t>
  </si>
  <si>
    <t>soukromé školy - vzdělávání a školské služby</t>
  </si>
  <si>
    <t>67/2022 Sb., 306/1999 Sb.</t>
  </si>
  <si>
    <t>Moravská galerie v Brně - zřízení centra dobrovolnické pomoci a jeho následné provozní výdaje</t>
  </si>
  <si>
    <t>Muzeum loutkářských kultur v Chrudimi - ubytování - čtyři osoby</t>
  </si>
  <si>
    <t>UV 206/2022</t>
  </si>
  <si>
    <t>Muzeum umění Olomouc - pomoc s převozem uprchlíků ze slovensko-ukrajinských hranic do ČR - náklady na pohonné hmoty a cestovné řidičů</t>
  </si>
  <si>
    <t>Národní divadlo - ušlé tržby za představení LM a worshop Činohra (tréninky), služby spojené s realizací Emergency briefing, Bdění pro Urajinu</t>
  </si>
  <si>
    <t>Národní divadlo - náklady spojené s PR, mediálními aktivitami na podporu Ukrajiny</t>
  </si>
  <si>
    <t>Národní galerie Praha - benefiční koncerty - tisk materiálů pro koncerty, zabezpečení prostor (energie, úklid, ostraha, tech. dozor), překlady z/do ukrajinštiny</t>
  </si>
  <si>
    <t>Národní galerie - odměny z DPP zaměstnaných ukrajinských uprchlíků - 2 restaurátoři</t>
  </si>
  <si>
    <t>Národní knihovna - spotřeba vody, elektrické energie, plynu, úklidové prostředky</t>
  </si>
  <si>
    <t>Národní knihovna - občerstvení (zajištění vstupních  základních potřeb při ubytování uprchlíků - trvanlivé potraviny, voda, apod.)</t>
  </si>
  <si>
    <t>Národní muzeum - ubytování - režijní náklady</t>
  </si>
  <si>
    <t>Národní technické muzeum - nepřímé výdaje na ubytování 7 osob (energie, služby)</t>
  </si>
  <si>
    <t>Památník Terezín - náklady na el. energii, vodu, vytápění, hygienické potřeby, praní prádla, potraviny</t>
  </si>
  <si>
    <t>Národní památkový ústav - Třeboň, Veltrusy - náklady rezervované kapacity na ubytování (spotřeba el. energie, voda, stočné, úklid)</t>
  </si>
  <si>
    <t>Národní památkový ústav - ušlé výnosy z tržeb ze vstupného - vstupné zdarma pro ukrajinské uprchlíky, výpadek výnosů z pronájmu ubytovacích kapacit</t>
  </si>
  <si>
    <t>ústřední orgán - proplacení přepravy humanitární pomoci - léčiva</t>
  </si>
  <si>
    <t>zákon č. 151/2010 Sb.</t>
  </si>
  <si>
    <t xml:space="preserve">poskytnutí lůžek v ubytovacím provozu NCO NZO </t>
  </si>
  <si>
    <t>poskytování celodenní stravy ubytovaným</t>
  </si>
  <si>
    <t xml:space="preserve">koordinace postupů s MMB a FNuSA (zaměstnání, školy pro děti, jazykové kurzy apod.) </t>
  </si>
  <si>
    <t>ubytování Hotel ILF, Budějovická 743/15, Praha 4</t>
  </si>
  <si>
    <t>Hotel ILF - praní prádla</t>
  </si>
  <si>
    <t>HS Praha - Doprava související s pomocí Ukrajině</t>
  </si>
  <si>
    <t>HS Praha - Platy a OON  včetně příslušných odvodů související s pomocí Ukrajině</t>
  </si>
  <si>
    <t>KHS Plzeňského kraje - ubytování uprchlíků a zajištění ochr. pom. a hyg. potřeb  (Domažlice, Školní 111)</t>
  </si>
  <si>
    <t>Mimořádná okamžitá pomoc -újma na zdraví - UA od 1. 3. - 21. 3. 2022 *)</t>
  </si>
  <si>
    <t xml:space="preserve">zák. č. 66/2022 Sb. </t>
  </si>
  <si>
    <t>Humanitární dávka od 21. 3. 2022 *)</t>
  </si>
  <si>
    <t>Příspěvek pro solidární domácnost*)</t>
  </si>
  <si>
    <t>Elektrická energie, teplo, plyn, voda, ostraha, úklid, bankovní poplatky za výběry hotovosti **)</t>
  </si>
  <si>
    <t>Kancelářský papír pro tisk a množení,  tonery, pohonné hmoty, cestovné, ochranné pomůcky, kancelářské potřeby **)</t>
  </si>
  <si>
    <t>Odměny, přesčasy, So/Ne, pracovní pohotovost a ostatní osobní výdaje včetně příslušenství</t>
  </si>
  <si>
    <t>Energie + služby pro ubytované</t>
  </si>
  <si>
    <t>zák. č.  219/2000 Sb. O majetku České republiky, Zápis o bezúplatném užívání movitých a nemovitých věcí.</t>
  </si>
  <si>
    <t>Datové služby pro ubytované</t>
  </si>
  <si>
    <t>zák. č. 219/2000 Sb. O majetku České republiky, Zápis o bezúplatném užívání movitých a nemovitých věcí.</t>
  </si>
  <si>
    <t>Výpomoc zaměstnanců ČSSZ Úřadu práce v KACPU</t>
  </si>
  <si>
    <t>zák. č. 234/2014 Sb., zák č. 262/2006 Sb.</t>
  </si>
  <si>
    <t>zák č. 262/2006 Sb.</t>
  </si>
  <si>
    <t>Drobný nákup (10 ks modem wi-fi)</t>
  </si>
  <si>
    <t>Zvýšené provozní výdaje SÚIP -  ubytování inspektorů v hotelu, kteří by byli ubytováni ve školícím středisku SÚIPu na Zukalove ul.v Opavě (nyní tam jsou ubytovaní uprchlíci z Ukrajiny)</t>
  </si>
  <si>
    <t>Nákup pro uprchlíky Ukrajiny: automat.pračka, instalace pračky, setobox DVBT2, prádlové koše, sušáky na prádlo, koše na odpadky, výroba klíčů</t>
  </si>
  <si>
    <t>Výpomoc zaměstnanců - inspektorů SÚIP v KACPU v ČR</t>
  </si>
  <si>
    <t>ubytování</t>
  </si>
  <si>
    <t>zákon 219/2000 Sb. O majetku České republiky, Smlouva s MV o využívání nepotřebného majetku.</t>
  </si>
  <si>
    <t>Ubytování (6 osob v březnu a 11 osob v dubnu) v apartmánu CPTS Zbůch</t>
  </si>
  <si>
    <t>zákon 219/2000 Sb. O majetku České republiky</t>
  </si>
  <si>
    <t>Celodenní stravování (6 osob v březnu a 11 osob v dubnu) CPTS Zbůch</t>
  </si>
  <si>
    <t>Fakultativní služba od 10. 3. 2022 - Sorokotiaha David</t>
  </si>
  <si>
    <t>Fakultativní služba od 11. 4. 2022 - Pokotylo Kyrylo</t>
  </si>
  <si>
    <t xml:space="preserve">Nákup pračky, hygienických potřeb, sušák, skleničky </t>
  </si>
  <si>
    <t>zákon 219/2000 Sb. O majetku České republiky, Smlouva o bezplatném užívání nemovitých věcí.</t>
  </si>
  <si>
    <t>stravování</t>
  </si>
  <si>
    <t>doprava</t>
  </si>
  <si>
    <t>ostatní (výdaje na dovybavení místností – např. nádobí, lednice, polštáře, přikrývky,…)</t>
  </si>
  <si>
    <t>ubytování (manželský pár)</t>
  </si>
  <si>
    <t>stravování (manželský pár)</t>
  </si>
  <si>
    <t>bez učelu</t>
  </si>
  <si>
    <t xml:space="preserve">Zvýšená platba státu veřejného zdravotního pojištění za válečné uprchlíky (odhad) </t>
  </si>
  <si>
    <t>Oprava zdravotně technických instalací za účelem obnovení funkčnosti vodovodních a vytápěcích okruhů v budově Čechova 2425/26, Plzeň ( majetek převzatý jako nepotřebný od FN Plzeň)  - budova je ve výpůjčce Plzeňskému kraji  s refundací výdajů na energie, je obsazena</t>
  </si>
  <si>
    <t>Pozn.: Údaje neobsahují informace evidované v režimu utajení Důvěrné (spis č. D38/2022, tajná spisovna MF)</t>
  </si>
  <si>
    <t>Údaje neobsahují informace evidované v režimu utajení Důvěrné (spis č. D38/2022, tajná spisovna MF)</t>
  </si>
  <si>
    <t xml:space="preserve">Kapitola       </t>
  </si>
  <si>
    <t>Specifikace pomoci</t>
  </si>
  <si>
    <r>
      <t>Atribut</t>
    </r>
    <r>
      <rPr>
        <sz val="8"/>
        <color theme="1"/>
        <rFont val="Calibri"/>
        <family val="2"/>
        <charset val="238"/>
        <scheme val="minor"/>
      </rPr>
      <t xml:space="preserve">                 </t>
    </r>
  </si>
  <si>
    <r>
      <t xml:space="preserve">Legislativa                        </t>
    </r>
    <r>
      <rPr>
        <sz val="7"/>
        <color theme="1"/>
        <rFont val="Calibri"/>
        <family val="2"/>
        <charset val="238"/>
        <scheme val="minor"/>
      </rPr>
      <t>UV či jiný právní předpis</t>
    </r>
  </si>
  <si>
    <t xml:space="preserve">Kapitola      </t>
  </si>
  <si>
    <r>
      <t>Atribut</t>
    </r>
    <r>
      <rPr>
        <sz val="8"/>
        <color theme="1"/>
        <rFont val="Calibri"/>
        <family val="2"/>
        <charset val="238"/>
        <scheme val="minor"/>
      </rPr>
      <t xml:space="preserve">         </t>
    </r>
  </si>
  <si>
    <t>Kategorie</t>
  </si>
  <si>
    <t>Výdaje SR+ÚSC a Majetek státu</t>
  </si>
  <si>
    <t>Název položky</t>
  </si>
  <si>
    <t>Platy zam. v prac. poměru vyjma zam. na služeb. místech</t>
  </si>
  <si>
    <t>Ostatní platy</t>
  </si>
  <si>
    <t>Ostatní osobní výdaje</t>
  </si>
  <si>
    <t>Povinné poj. na soc. zabezp. a přísp. na stát. pol. zaměstn.</t>
  </si>
  <si>
    <t>Povinné pojistné na veřejné zdravotní pojištění</t>
  </si>
  <si>
    <t>Ostatní povinné pojistné placené zaměstnavatelem</t>
  </si>
  <si>
    <t>Podlimitní technické zhodnocení</t>
  </si>
  <si>
    <t>Potraviny</t>
  </si>
  <si>
    <t>Ochranné pomůcky</t>
  </si>
  <si>
    <t>Léky a zdravotnický materiál</t>
  </si>
  <si>
    <t>Prádlo, oděv a obuv s výjimkou ochranných pomůcek</t>
  </si>
  <si>
    <t>Knihy a obdobné listinné informační prostředky</t>
  </si>
  <si>
    <t>Drobný dlouhodobý hmotný majetek</t>
  </si>
  <si>
    <t>Nákup materiálu jinde nezařazený</t>
  </si>
  <si>
    <t>Úroky vlastní</t>
  </si>
  <si>
    <t>Studená voda včetně stočného a úplaty za odvod dešťových vod</t>
  </si>
  <si>
    <t>Teplo</t>
  </si>
  <si>
    <t>Plyn</t>
  </si>
  <si>
    <t>Elektrická energie</t>
  </si>
  <si>
    <t>Pevná paliva</t>
  </si>
  <si>
    <t>Pohonné hmoty a maziva</t>
  </si>
  <si>
    <t>Poštovní služby</t>
  </si>
  <si>
    <t>Služby elektronických komunikací</t>
  </si>
  <si>
    <t>Služby peněžních ústavů</t>
  </si>
  <si>
    <t>Nájemné</t>
  </si>
  <si>
    <t>Nákup ostatních služeb</t>
  </si>
  <si>
    <t>Opravy a udržování</t>
  </si>
  <si>
    <t>Podlimitní programové vybavení</t>
  </si>
  <si>
    <t>Pohoštění</t>
  </si>
  <si>
    <t>Ostatní nákupy jinde nezařazené</t>
  </si>
  <si>
    <t>Výdaje na věcné dary</t>
  </si>
  <si>
    <t>Ostatní výdaje související s neinvestičními nákupy</t>
  </si>
  <si>
    <t>Neinvest. transfery nefinančním podnikatelům # práv. osobám</t>
  </si>
  <si>
    <t>Ostatní neinvestiční transfery podnikatelům</t>
  </si>
  <si>
    <t>Neinv. transf. fundacím, ústavům a obecně prospěšným společ.</t>
  </si>
  <si>
    <t>Neinvestiční transfery spolkům</t>
  </si>
  <si>
    <t>Neinvestiční transfery církvím a náboženským společnostem</t>
  </si>
  <si>
    <t>Ostatní neinvestiční transfery neziskovým a podobným osobám</t>
  </si>
  <si>
    <t>Ostatní neinvestiční transfery rozpočtům územní úrovně</t>
  </si>
  <si>
    <t>Neinvestiční příspěvky zřízeným příspěvkovým organizacím</t>
  </si>
  <si>
    <t>Neinvestiční transfery zřízeným příspěvkovým organizacím</t>
  </si>
  <si>
    <t>Nákup kolků</t>
  </si>
  <si>
    <t>Platby daní státnímu rozpočtu</t>
  </si>
  <si>
    <t>Dary fyzickým osobám</t>
  </si>
  <si>
    <t>Účelové neinvestiční transfery fyzickým osobám</t>
  </si>
  <si>
    <t>Neinvestiční transfery fyzickým osobám nemající povahu daru</t>
  </si>
  <si>
    <t>Ostatní neinvestiční transfery fyzickým osobám</t>
  </si>
  <si>
    <t>Neinvestiční transfery mezinárodním vládním organizacím</t>
  </si>
  <si>
    <t>Neinvestiční transfery cizím státům</t>
  </si>
  <si>
    <t>Peněžní dary do zahraničí</t>
  </si>
  <si>
    <t>Ostatní neinvestiční transfery do zahraničí</t>
  </si>
  <si>
    <t>Ostatní neinvestiční výdaje jinde nezařazené</t>
  </si>
  <si>
    <t>Stavby</t>
  </si>
  <si>
    <t>Pozn.: Údaje za obce a kraje za daný měsíc jsou k dispozici po uzavření finačních výkazů, tj. cca 20. den po skončení měsíce</t>
  </si>
  <si>
    <t>Kraje</t>
  </si>
  <si>
    <t>Středočeský kraj</t>
  </si>
  <si>
    <t>Jihočeský kraj</t>
  </si>
  <si>
    <t>Plzeňský kraj</t>
  </si>
  <si>
    <t>Karlovarský kraj</t>
  </si>
  <si>
    <t>Ústecký kraj</t>
  </si>
  <si>
    <t>Liberecký kraj</t>
  </si>
  <si>
    <t>Královéhradecký kraj</t>
  </si>
  <si>
    <t>Pardubický kraj</t>
  </si>
  <si>
    <t>Kraj Vysočina</t>
  </si>
  <si>
    <t>Jihomoravský kraj</t>
  </si>
  <si>
    <t>Olomoucký kraj</t>
  </si>
  <si>
    <t>Zlínský kraj</t>
  </si>
  <si>
    <t>Moravskoslezský kraj</t>
  </si>
  <si>
    <t>Kraje celkem</t>
  </si>
  <si>
    <t>Obce v kraji</t>
  </si>
  <si>
    <t>Hlavní město Praha</t>
  </si>
  <si>
    <t>Obce celkem</t>
  </si>
  <si>
    <t>Obce a kraje celkem</t>
  </si>
  <si>
    <t>Obce</t>
  </si>
  <si>
    <t>Ostatní platby za provedenou práci jinde nezařazené</t>
  </si>
  <si>
    <t>Pojistné na poj. zaměstn. za prac. úraz a nemoc. z povol.</t>
  </si>
  <si>
    <t>Konzultační, poradenské a právní služby</t>
  </si>
  <si>
    <t>Služby školení a vzdělávání</t>
  </si>
  <si>
    <t>Zpracování dat a služby související s inf.a komunik.technol.</t>
  </si>
  <si>
    <t>Poskytnuté náhrady</t>
  </si>
  <si>
    <t>Neinvestiční transfery finančním institucím</t>
  </si>
  <si>
    <t>Neinvest. transfery nefinančním podnikatelům # fyz.osobám</t>
  </si>
  <si>
    <t>Neinvestiční transfery cizím příspěvkovým organizacím</t>
  </si>
  <si>
    <t>Stroje, přístroje a zařízení</t>
  </si>
  <si>
    <t>Nákup ostatního dlouhodobého hmotného majetku</t>
  </si>
  <si>
    <t>Neinv. transf. obecním a krajským nemocnicím - obchod. spol.</t>
  </si>
  <si>
    <t>*</t>
  </si>
  <si>
    <t>balistické vesty a ochranné masky</t>
  </si>
  <si>
    <t>UV 252/2022</t>
  </si>
  <si>
    <t>Materiální humanitární pomoc ČR pro ukrajinu (mostní konstrukce)</t>
  </si>
  <si>
    <t>Materiální humanitární pomoc ČR pro Ukrajinu (ochranné obleky, vyšetřovací rukavice)</t>
  </si>
  <si>
    <t>PÚZ Harrachov - léky, drogerie, hygienické potřeby a další drobné výdaje</t>
  </si>
  <si>
    <t>PÚZ Harrachov - vodné</t>
  </si>
  <si>
    <t>PÚZ Lipnice nad Sázavou - vitamíny, hry, drogerie pro ubytované nezletilé osoby a další drobné výdaje</t>
  </si>
  <si>
    <t>PÚZ Harrachov - praní prádla</t>
  </si>
  <si>
    <t>Výdaje MZV spojené se zřízením konzulárních jednatelství ČR v Košicích, Přemyšlu a Užhorodu, evakuace ZÚ Kyjev, GK Lvov, Jekatěrinburg a Sankt Peterburg</t>
  </si>
  <si>
    <t>Náklady DS v souvislosti s předáním ŠaRS Harrachov do správy MV dle příslušného UV</t>
  </si>
  <si>
    <t>Ztráta příjmu DS z ubytování v ŠaRS Harrachov</t>
  </si>
  <si>
    <t>Výdaje související s ubytováním (spotřební materiál, bílá technika, služby, energie, pojištění)</t>
  </si>
  <si>
    <t>Platy a související výdaje zaměstnanců podílejících se na zabezpečení úkolů souvsejících s válečným konfliktem</t>
  </si>
  <si>
    <t>Výdaje související se zabezpečením stravování - nákup potraviny</t>
  </si>
  <si>
    <t>Výdaje související s cestovními náhradami</t>
  </si>
  <si>
    <t>Výdaje související se zajištěním zdravotnického materiálu a léků</t>
  </si>
  <si>
    <t>Výdaje související s materiální pomocí (drogistické potřeby)</t>
  </si>
  <si>
    <t>Výdaje související se zajištěním nutných oprav</t>
  </si>
  <si>
    <t>Výdaje související s výše neuvedenými potřebami (drobné úpravy a vybavení interiérů)</t>
  </si>
  <si>
    <t xml:space="preserve">Úřad práce ČR (OSS) - Mimořádná okamžitá pomoc -újma na zdraví - UA od 1.3.-20.3.2022 </t>
  </si>
  <si>
    <t xml:space="preserve">Zák. č. 66/2022 Sb. </t>
  </si>
  <si>
    <t>ČSSZ - Výpomoc zaměstnanců ČSSZ Úřadu práce v KACPU</t>
  </si>
  <si>
    <t>ČSSZ - Energie + služby pro ubytované</t>
  </si>
  <si>
    <t>ČSSZ - Datové služby pro ubytované</t>
  </si>
  <si>
    <t>zákon 219/2000 Sb. O majetku České republiky, Zápis o bezúplatném užívání movitých a nemovitých věcí</t>
  </si>
  <si>
    <t>ČSSZ - drobný nákup (10 ks modem wi-fi)</t>
  </si>
  <si>
    <t>SÚIP - Zvýšené provozní výdaje SÚIP (5173) na ubytování inspektorů v hotelu, kteří by byli ubytováni ve školícím středisku SÚIPu na Zukalove ul.v Opavě (nyní tam jsou ubytovaní uprchlíci z Ukrajiny)</t>
  </si>
  <si>
    <t>SÚIP - Ubytování 23 uprchlíků z Ukrajiny ve Školícím středisku Zukalova ulice, Opava (voda+energie), zálohy plynu a el.- doplněno zpětně do 4/22,  v 5/22 jsou zálohy plynu a el. a vyúčtování za 4/22</t>
  </si>
  <si>
    <t>z. 219/2000 Sb.</t>
  </si>
  <si>
    <t>SÚIP - platová oblast za výpomoc inspektory SÚIP pro KACPU v ČR</t>
  </si>
  <si>
    <t>CPTS Zbůch - Fakultativní služba od 10. 3. 2022 - Sorokotiaha David</t>
  </si>
  <si>
    <t>CPTS Zbůch - Fakultativní služba od 11. 4. 2022 - Pokotylo Kyrylo</t>
  </si>
  <si>
    <t>KHS Jihočeského kraje - Zaqjištění provozu asistenčního centra pomoci Ukrajině</t>
  </si>
  <si>
    <t>PN v Dobřanech</t>
  </si>
  <si>
    <t>PN v Kroměříži</t>
  </si>
  <si>
    <t>PN Kosmonosy</t>
  </si>
  <si>
    <t>DPN Opařany</t>
  </si>
  <si>
    <t>FNuSA</t>
  </si>
  <si>
    <t>Hamzova odborná léčebna pro děti a dospělé</t>
  </si>
  <si>
    <t>PN Bohnice</t>
  </si>
  <si>
    <t>FN Ostrava</t>
  </si>
  <si>
    <t>LLLK</t>
  </si>
  <si>
    <t>Státní léčebné lázně Janské Lázně, státní podnik</t>
  </si>
  <si>
    <t>Horské Lázně Karlova Studánka, státní podnik</t>
  </si>
  <si>
    <t>Kompenzační příspěvek na nouzové ubytování osob z Ukrajiny</t>
  </si>
  <si>
    <t>Odměny pro příslušníky VS ČR za práci přesčas v nouzovém stavu</t>
  </si>
  <si>
    <t>Zákon č. 130/2002 Sb.</t>
  </si>
  <si>
    <t>Památník národního písemnictví - workshopy pro ukrajinské děti - lektorka s tlumočením</t>
  </si>
  <si>
    <t>Památník národního písemnictví - materiál na workshopy pro ukrajinské děti</t>
  </si>
  <si>
    <t>Krevní vaky</t>
  </si>
  <si>
    <t>Oděvní materiál</t>
  </si>
  <si>
    <t>Přepravní palety</t>
  </si>
  <si>
    <t>Kursové rozdíly ve výdajích</t>
  </si>
  <si>
    <t>Nájemné za nájem s právem koupě</t>
  </si>
  <si>
    <t>Neinvestiční půjčené prostředky fyzickým osobám</t>
  </si>
  <si>
    <t>Neinvestiční transfery obcím</t>
  </si>
  <si>
    <t>Výdaje na náhrady za nezpůsobenou újmu</t>
  </si>
  <si>
    <r>
      <t>Obce a kraje celkem</t>
    </r>
    <r>
      <rPr>
        <b/>
        <vertAlign val="superscript"/>
        <sz val="9"/>
        <color theme="1"/>
        <rFont val="Calibri"/>
        <family val="2"/>
        <charset val="238"/>
        <scheme val="minor"/>
      </rPr>
      <t>1</t>
    </r>
  </si>
  <si>
    <r>
      <t>Celkem ÚSC</t>
    </r>
    <r>
      <rPr>
        <b/>
        <vertAlign val="superscript"/>
        <sz val="11"/>
        <color theme="1"/>
        <rFont val="Calibri"/>
        <family val="2"/>
        <charset val="238"/>
        <scheme val="minor"/>
      </rPr>
      <t>1</t>
    </r>
  </si>
  <si>
    <t>Celkový výsledek bez transferů ÚSC</t>
  </si>
  <si>
    <t>výstroj (kombinézy, košile, svetry, obuv, rukavice, opasky, termoprádlo, pracovní bundy a kalhoty, ponožky)</t>
  </si>
  <si>
    <t>AZ- 30 Mercedes</t>
  </si>
  <si>
    <t>KAROSA  C 934</t>
  </si>
  <si>
    <t>Materiální humanitární pomoc ČR pro ukrajinu (dvoupatrové dvoustěnné zesílené mostovky - 2ks)</t>
  </si>
  <si>
    <r>
      <t>Legislativa</t>
    </r>
    <r>
      <rPr>
        <sz val="7"/>
        <color theme="1"/>
        <rFont val="Calibri"/>
        <family val="2"/>
        <charset val="238"/>
        <scheme val="minor"/>
      </rPr>
      <t xml:space="preserve">                    uveďte UV či jiný právní předpis</t>
    </r>
  </si>
  <si>
    <t>Rozhodnutí GŔ ČC</t>
  </si>
  <si>
    <t>Energie (elektrika, plyn, voda), svoz odpadu, praní prádla, internet</t>
  </si>
  <si>
    <t>Muzeum loutkářských kultur v Chrudimi - hrubá mzda + SP + ZP</t>
  </si>
  <si>
    <t>130/2002</t>
  </si>
  <si>
    <t xml:space="preserve">CPTS Zbůch - Nákup pračky, hygienických potřeb, sušák, skleničky </t>
  </si>
  <si>
    <t>262/2006 Sb.</t>
  </si>
  <si>
    <t xml:space="preserve">Poskytnutí ubytování uprchlíkům z Ukrajiny v hotelích a lázeňských domech, náklady na ubytování (režie) </t>
  </si>
  <si>
    <t>Poskytnutí celodenního stravování uprchlíkům z Ukrajiny v hotelích a lázeňských domech (snídaně, obědy, večeře, svačiny)</t>
  </si>
  <si>
    <t>Kapesné</t>
  </si>
  <si>
    <t>Výdaje Zdravotnického zařízení MV, léky apod.</t>
  </si>
  <si>
    <t>Přeprava - PHM</t>
  </si>
  <si>
    <t xml:space="preserve">Mzdové a související výdaje </t>
  </si>
  <si>
    <t>Konzultační služby, odpady, služby cizincům, elektronické služby, veterinární péče</t>
  </si>
  <si>
    <t>vlečné-obsluha vlečky</t>
  </si>
  <si>
    <t>zhotovení autoplachty včetně potisku na vozidlo určené k rozvozu hum. pomoci</t>
  </si>
  <si>
    <r>
      <rPr>
        <i/>
        <vertAlign val="superscript"/>
        <sz val="9"/>
        <color theme="1"/>
        <rFont val="Calibri"/>
        <family val="2"/>
        <charset val="238"/>
        <scheme val="minor"/>
      </rPr>
      <t xml:space="preserve">1 </t>
    </r>
    <r>
      <rPr>
        <i/>
        <sz val="9"/>
        <color theme="1"/>
        <rFont val="Calibri"/>
        <family val="2"/>
        <charset val="238"/>
        <scheme val="minor"/>
      </rPr>
      <t xml:space="preserve">Hodnota na řádku "Obce a kraje celkem" není prostým součtem řádků "Obce celkem" a "Kraje celkem", kdy řádek "Obce a kraje celkem" je očištěn o transfery mezi obcemi a kraji. Tedy nejsou zde zahrnuty vzájemné platby z titulu transferů mezi obcemi a kraji, které uměle navyšují celkové výdaje ÚSC. </t>
    </r>
  </si>
  <si>
    <t>Invest. transfery nefinančním podnikatelům-právnickým osobám</t>
  </si>
  <si>
    <t>Investiční transfery zřízeným příspěvkovým organizacím</t>
  </si>
  <si>
    <t>Jiné investiční transfery zřízeným příspěvkovým organizacím</t>
  </si>
  <si>
    <t>PÚZ Harrachov - opravy</t>
  </si>
  <si>
    <t>Výdaje spojené s evakuací ČC Moskva v souvislosti s evakuací (SPO Česká centra)</t>
  </si>
  <si>
    <t>Stěhovací práce, strážní a hlídací služby budovy, revize objektového řízení, oprava detekgoru plynu a poruchy na CCTV</t>
  </si>
  <si>
    <t>Příspěvek na podporu ukrajinských studentů v roce 2022</t>
  </si>
  <si>
    <t>Národní muzeum - poskytnutí materiálu k ochraně ukrajinského kulturního dědictví</t>
  </si>
  <si>
    <t>Institut umění - Divadelní ústav - vydávání newsletteru Kulturou za Ukrajinu, webové stránky</t>
  </si>
  <si>
    <t>Institut umění - Divadelní ústav - zaměstnání ukrajinské expertky</t>
  </si>
  <si>
    <t>Platy zaměstnanců v pracovním poměru vyjma zaměstnanců na služebních místech</t>
  </si>
  <si>
    <t>Platy zaměstnanců bezpečnostních sborů a ozbrojených sil ve služebním poměru</t>
  </si>
  <si>
    <t>Kázeňské odměny poskytnuté formou peněžitých darů příslušníkům bezpečnostních sborů</t>
  </si>
  <si>
    <t>Povinné pojistné na sociální zabezpečení a příspěvek na státní politiku zaměstnanosti</t>
  </si>
  <si>
    <t>Projekty pro ÚSC a NNO na integraci držitelů dočasné ochrany, na jejichž území je či zřizují alespoň jedno nouzové ubytování, AMIF</t>
  </si>
  <si>
    <t>UV 207/2022</t>
  </si>
  <si>
    <t>Zahraniční cesty</t>
  </si>
  <si>
    <t>ÚO MD - kompenzace slev jízdného - bezplatná přeprava UA dle cenového výměru MF</t>
  </si>
  <si>
    <t>Úřad práce ČR (OSS) - Humanitární dávka vyplácena od 21. 3. 2022</t>
  </si>
  <si>
    <t>Úřad práce ČR (OSS) - Příspěvek pro solidární domácnost</t>
  </si>
  <si>
    <t xml:space="preserve">Úřad práce ČR (OSS) - Elektrická energie, teplo, plyn, voda, ostraha, úklid, bankovní poplatky za výběry hotovosti </t>
  </si>
  <si>
    <t xml:space="preserve">Úřad práce ČR (OSS) - Kancelářský papír pro tisk a množení,  tonery, pohonné hmoty, cestovné, ochranné pomůcky, kancelářské potřeby </t>
  </si>
  <si>
    <t>** Dopady na majetek státu u kapitoly MO jsou od dubna vedeny v utajovaném režimu.</t>
  </si>
  <si>
    <r>
      <t>Majetek SR</t>
    </r>
    <r>
      <rPr>
        <b/>
        <sz val="8"/>
        <color rgb="FFFF0000"/>
        <rFont val="Calibri"/>
        <family val="2"/>
        <charset val="238"/>
        <scheme val="minor"/>
      </rPr>
      <t xml:space="preserve"> **</t>
    </r>
  </si>
  <si>
    <t>UV č. 288/2022 ze dne 6. dubna 2022</t>
  </si>
  <si>
    <t>DHDM (drobný dlouhodobý hmotný majetek)</t>
  </si>
  <si>
    <t>vyhl. Č. 412/2021 Sb.</t>
  </si>
  <si>
    <t>ostatní včeobecný materiál. Nádobí</t>
  </si>
  <si>
    <t>Pohoštění (příspěvek na stravu ukr. stážistek)</t>
  </si>
  <si>
    <t>Národní technické muzeum - nepřímé výdaje na ubytování osob (energie, služby)</t>
  </si>
  <si>
    <t>navýšení podpory v dotačních programech na zaměstnání ukrajinských vědeckých pracovníků</t>
  </si>
  <si>
    <t xml:space="preserve">služby externího call centra na lince 1221, provolba UA,  </t>
  </si>
  <si>
    <t>FN Plzeň</t>
  </si>
  <si>
    <t>Centrum Kociánka (PO MPSV) - ubytování</t>
  </si>
  <si>
    <t>Centrum Kociánka (PO MPSV) - strava</t>
  </si>
  <si>
    <t>Centrum Kociánka (PO MPSV) - vybavení</t>
  </si>
  <si>
    <t>Centrum sociálních služeb Hrabyně (PO MPSV) - ubytování</t>
  </si>
  <si>
    <t>Centrum sociálních služeb Hrabyně (PO MPSV) - stravování</t>
  </si>
  <si>
    <t>Centrum sociálních služeb Hrabyně (PO MPSV) - doprava</t>
  </si>
  <si>
    <t>Centrum sociálních služeb Hrabyně (PO MPSV) - ostatní</t>
  </si>
  <si>
    <t>Centrum sociálních služeb Tloskov (PO MPSV) - platy a související</t>
  </si>
  <si>
    <t>Centrum sociálních služeb Tloskov (PO MPSV) - ubytování</t>
  </si>
  <si>
    <t>Centrum sociálních služeb pro osoby se zrakovým postižením v Brně-Chrlicích (PO MPSV) - ubytování</t>
  </si>
  <si>
    <t>Centrum sociálních služeb pro osoby se zrakovým postižením v Brně-Chrlicích (PO MPSV) - stravování</t>
  </si>
  <si>
    <t>Nákup ostatních služeb zejména železniční přeprava darovaného materiálu</t>
  </si>
  <si>
    <t>Cestovné zaměstanců (všech kategorií)</t>
  </si>
  <si>
    <t>UV 310/2022 Ukrajina</t>
  </si>
  <si>
    <t>Konzultační služby</t>
  </si>
  <si>
    <t>UV 560/22 Kom. Str. Ukrajina</t>
  </si>
  <si>
    <t xml:space="preserve">únor </t>
  </si>
  <si>
    <t>březen</t>
  </si>
  <si>
    <t xml:space="preserve">duben </t>
  </si>
  <si>
    <t>květen</t>
  </si>
  <si>
    <t>červen</t>
  </si>
  <si>
    <t>červenec+srpen</t>
  </si>
  <si>
    <t>Odměny členů zastupitelstev obcí a krajů</t>
  </si>
  <si>
    <t>Učebnice a školní potřeby</t>
  </si>
  <si>
    <t>Teplá voda</t>
  </si>
  <si>
    <t>Převody vlastním fondům podnikatelské činnosti</t>
  </si>
  <si>
    <t>Náhrady mezd a příspěvky v době nemoci nebo karantény</t>
  </si>
  <si>
    <t>Neinvestiční transfery veřejným vysokým školám</t>
  </si>
  <si>
    <t>Úřad práce ČR (OSS) - Aktivní politika zaměstnanosti - APZ j.n. - POVEZ II</t>
  </si>
  <si>
    <t>Centrum Kociánka (PO MPSV) - odměny</t>
  </si>
  <si>
    <t>Centrum Kociánka (PO MPSV) - odměny - odvody na pojišťovny - SP a ZP</t>
  </si>
  <si>
    <t xml:space="preserve">CPTS Zbůch - Ubytování osob v apartmánu </t>
  </si>
  <si>
    <t xml:space="preserve">CPTS Zbůch - Celodenní stravování osob </t>
  </si>
  <si>
    <t>CPTS Zbůch - Fakultativní služba od 6. 6. 2022 - Allipov Nikita</t>
  </si>
  <si>
    <t>poskytování celodenní stravy ubytovaným NCO ZO</t>
  </si>
  <si>
    <t>FN Hradec Králové</t>
  </si>
  <si>
    <t>Ostatní nákupy</t>
  </si>
  <si>
    <t>UV 285/22 Integr. Ukrajina</t>
  </si>
  <si>
    <t>MPSV - Mimořádné dotační řízení MPSV pro rok 2022 na úhradu výdajů sociálních služeb souvisejících s pomocí osobám z území Ukrajiny</t>
  </si>
  <si>
    <t>Výdaje SR+ÚSC (bez vzájemných převodů)</t>
  </si>
  <si>
    <t>září</t>
  </si>
  <si>
    <t>Náhrady zvýš. nákladů spojených s výkonem fce v zahraničí</t>
  </si>
  <si>
    <t>Nespecifikované rezervy</t>
  </si>
  <si>
    <t>Rezerva na krizová opatření</t>
  </si>
  <si>
    <t>Investiční transfery církvím a náboženským společnostem</t>
  </si>
  <si>
    <t>Účelové investiční transfery nepodnikajícím fyzickým osobám</t>
  </si>
  <si>
    <t>Materiální humanitární pomoc ČR pro Ukrajinu (respirátory FFP3 včetně palet)</t>
  </si>
  <si>
    <t>UV 206/2022 ze dne 16.3.2022</t>
  </si>
  <si>
    <t>Ostatní transfery</t>
  </si>
  <si>
    <t>Úhrada nákladů spojených s poskytováním letových provozních služeb ve vzdušném prostoru ČR osvobozených od zpoplatnění v r. 2022</t>
  </si>
  <si>
    <t>EU 2019/317</t>
  </si>
  <si>
    <t>PÚZ Lipnice nad Sázavou - stravování ubytovaných osob</t>
  </si>
  <si>
    <t>PÚZ Lipnice nad Sázavou - vodné</t>
  </si>
  <si>
    <t>Převoz majetku a hotovosti v souvislosti s uzavřením Českého domu v Moskvě</t>
  </si>
  <si>
    <t xml:space="preserve">velikonoce </t>
  </si>
  <si>
    <t>DZS - Aktivity (materiál, služby a cestovné) zahrnující přípravu, konzultace, propagační a informační aktivity, administrativní zajištění projektů, vyhodnocení, kontraktaci, podporu a monitoring v průběhu realizace, následně vyhodnocení a diseminaci a další dílčí aktivity. Hodnocení žádostí a zpráv souvisejících s projekty vztažených k situaci na Ukrajině.</t>
  </si>
  <si>
    <t>Zákon č. 67/2022 Sb.</t>
  </si>
  <si>
    <t>UV 579/ 29.6.2022</t>
  </si>
  <si>
    <t>Národní divadlo - ubytování v Anenském areálu, náklady spojené s ubytováním externích umělců</t>
  </si>
  <si>
    <t>UV 287/ 6.4.2022</t>
  </si>
  <si>
    <t>Úřad práce ČR (OSS) - Aktivní politika zaměstnanosti - společensky účelná pracovní místa - národní APZ</t>
  </si>
  <si>
    <t>Úřad práce ČR (OSS) - Aktivní politika zaměstnanosti - jazykové kurzy UA a rekvalifikace - projekt OPZ  VDTP II</t>
  </si>
  <si>
    <t>Úřad práce ČR (OSS) - Aktivní politika zaměstnanosti - jazykové kurzy UA - národní APZ</t>
  </si>
  <si>
    <t>Úřad práce ČR (OSS) - Aktivní politika zaměstnanosti - veřejně prospěšné práce - národní APZ</t>
  </si>
  <si>
    <t>Úřad práce ČR (OSS) - Aktivní politika zaměstnanosti - společensky účelná pracovní místa - projekty OPZ</t>
  </si>
  <si>
    <t>UV č. 284/2022</t>
  </si>
  <si>
    <t>říjen</t>
  </si>
  <si>
    <t>Neinvestiční transfery krajům</t>
  </si>
  <si>
    <t>Inv. transf. fundacím, ústavům a obecně prospěšným společn.</t>
  </si>
  <si>
    <t>Nákup elektrických spotřebičů do TS Chřibská - AOPK</t>
  </si>
  <si>
    <t>Postele+matrace 6x, chladnička 1x, pračka 2x - AOPK</t>
  </si>
  <si>
    <t>Materiální humanitární pomoc ČR pro Ukrajinu (dvoupatrové dvoustěnné zesílené mostovky-2ks)</t>
  </si>
  <si>
    <t>UV 770/2022</t>
  </si>
  <si>
    <t>Podpora Moldavsko, humunitární pomoc Ukrajina</t>
  </si>
  <si>
    <t xml:space="preserve">Hygienické potřeby, obuv, spotřební zboží, prádlo, kojenecké potřeby, potřeby pro děti, fólie, tašky,sportovní potřeby,domací potřeby </t>
  </si>
  <si>
    <t>Ostatní  - neinvestriční transfery, transfery spolkům, obcím, krajům, dotace církvím, transfery jiné</t>
  </si>
  <si>
    <t>Nákup služeb</t>
  </si>
  <si>
    <t>Náklady spojené s ubytováním - NP Šumava</t>
  </si>
  <si>
    <t>Nádobí, povlečení, opravy a údržba, čistící prostředky, ručníky, popelnice, vařič, TV</t>
  </si>
  <si>
    <t>OON - NP Šumava</t>
  </si>
  <si>
    <t>Náklady spojené s ubytováním AOPK</t>
  </si>
  <si>
    <t>UO MD - Informační letáky</t>
  </si>
  <si>
    <t>UO MD - Vypravené vlaky mezi Ukrajinou a ČR , fakturace ČD</t>
  </si>
  <si>
    <t>Odpuštění nájemného Velvyslanectví Ukrajiny v Praze 6, a to za období  od března do června 2022 - dopad do výnosů SPO DS, resp. příjmu SR</t>
  </si>
  <si>
    <t>Zahraniční rozvojová spolupráce - malý lokální projekt pro Malynskou městskou nemocnice v Žytomyrské oblasti</t>
  </si>
  <si>
    <r>
      <t xml:space="preserve">Druh výdaje </t>
    </r>
    <r>
      <rPr>
        <sz val="8"/>
        <color theme="1"/>
        <rFont val="Calibri"/>
        <family val="2"/>
        <charset val="238"/>
        <scheme val="minor"/>
      </rPr>
      <t>Transfer ÚSC / Ostatní</t>
    </r>
  </si>
  <si>
    <t>opravy po ukončení pobytu</t>
  </si>
  <si>
    <t>z. č. 66/2022 Sb.</t>
  </si>
  <si>
    <t>SÚIP - Nákup pro uprchlíky Ukrajiny: automat.pračka, instalace pračky, setobox DVBT2, prádlové koše, sušáky na prádlo, koše na odpadky, výroba klíčů, v 5/22:havarij.oprava sprch.koutu, mimořádný výjezd ostrahy</t>
  </si>
  <si>
    <t>listopad</t>
  </si>
  <si>
    <t>Zemědělské pachtovné</t>
  </si>
  <si>
    <t>Ochranné kombinézy</t>
  </si>
  <si>
    <t>Materiální humanitární pomoc pro Ukrajinu (elektrocentrály, kabelové soupravy, palety)</t>
  </si>
  <si>
    <t>Konflikt na Ukrajině (rozšíření kapacit pro nouzové ubytování ve vlastnictví ÚSC)</t>
  </si>
  <si>
    <t>UV 285/2022</t>
  </si>
  <si>
    <t>revize elektrocentrály</t>
  </si>
  <si>
    <t>Příspěvek do svěřeneckého fondu pro Ukrajinu v rámci rozpočtu NATO</t>
  </si>
  <si>
    <t>67/2022 Sb.</t>
  </si>
  <si>
    <t>PŘO - tlumočení pro klienty VÚ Pšov</t>
  </si>
  <si>
    <t>NV č. 199/2021 Sb.</t>
  </si>
  <si>
    <t>CZVV - Překlady a revize ZD JPZ náhradní termín do ukrajinštiny (OON + příslušenství)</t>
  </si>
  <si>
    <t>PŘO - umístění dětí bez doprovodu v ZDC Praha (náklady na tlumočníka, sociální pracovnice a terapeuta)</t>
  </si>
  <si>
    <t>PŘO - pracovní pozice 0,33 úvazku - Konzervatoř J. Deyla</t>
  </si>
  <si>
    <t>PŘO - zajištění výuky Sp. Školy Praha 5, Holečkovu</t>
  </si>
  <si>
    <t>334 MŠMT</t>
  </si>
  <si>
    <t>PŘO - zajištění výuky Sp. školy pro sluchově postižené České Budějovice</t>
  </si>
  <si>
    <t>Prověření technické a fyzické připravenosti ubytovacích kapacit v zařízeních PŘO a OPŘO MŠMT jako dočasné nouzové přístřeší a nouzové ubytování</t>
  </si>
  <si>
    <t>Konflikt na Ukrajině (adaptační aktivity ve školství) - Výzva Jazykové kurzy, Prázdninové JK a Adaptační skupiny 2022</t>
  </si>
  <si>
    <t>67/2022Sb., 111/1998 Sb.</t>
  </si>
  <si>
    <t>Ukrajinský asistent pedagoga (prostředky z VPS)</t>
  </si>
  <si>
    <t xml:space="preserve">Památník národního písemnictví - doprava autobusem </t>
  </si>
  <si>
    <t xml:space="preserve">Památník národního písemnictví - občerstvení </t>
  </si>
  <si>
    <t>Prostředky RVO na pracoviště AV ČR na ukrajinské spolupracovníky</t>
  </si>
  <si>
    <t>UV 285,1007/2022</t>
  </si>
  <si>
    <t>Strategie Ukraina</t>
  </si>
  <si>
    <t>234/2014 Sb. 262/2006 Sb.</t>
  </si>
  <si>
    <t>ostatní</t>
  </si>
  <si>
    <t>zák č. 65/2022 Sb.</t>
  </si>
  <si>
    <t>č. 65/2022 Sb</t>
  </si>
  <si>
    <t>MPSV - Výdaje ICT - modul podpory procesu MOP z důvodu újmy na zdraví občanům Ukrajiny postiženým válečným konfliktem</t>
  </si>
  <si>
    <t xml:space="preserve">MPSV - Výdaje ICT -  modul podpory procesu Příspěvek pro solidární domácnost </t>
  </si>
  <si>
    <t>MPSV - Výdaje ICT - funkcionalita Dávky pěstounské péče  pro osoby pečující o děti z UA</t>
  </si>
  <si>
    <t>MPSV - Výdaje ICT - Úprava aplikace na podporu  dětských skupin podle Lex Ukrajina</t>
  </si>
  <si>
    <t>MPSV - Výdaje ICT - Změny v aplikaci pro podporu solidárních domácností do konce roku</t>
  </si>
  <si>
    <t>MPSV - Výdaje ICT - Humanitární dávka - HuD - Vytvoření podpory procesu zadávání a vyplácení Humanitární dávky</t>
  </si>
  <si>
    <t xml:space="preserve">Exportní garanční a pojišťovací společnost, a.s. - fond na záruky EGAP Plus </t>
  </si>
  <si>
    <t>UV č. 991/2022, NV č.364/2022 Sb.</t>
  </si>
  <si>
    <t>304 ÚV ČR</t>
  </si>
  <si>
    <t>2022+2023</t>
  </si>
  <si>
    <t>2023</t>
  </si>
  <si>
    <t>UV č. 440/2022</t>
  </si>
  <si>
    <t>UV č. 252/2022</t>
  </si>
  <si>
    <t>Náklady spojené s ubytováním - ČIŽP</t>
  </si>
  <si>
    <t>Náklady spojené s ubytováním - NP Podyjí</t>
  </si>
  <si>
    <t>Náklady spojené s ubytováním - Česká geologická služba</t>
  </si>
  <si>
    <t>Náklady spojené s ubytováním - ČHMÚ</t>
  </si>
  <si>
    <t>UO MD - Úhrada příspěvku za ČR do Evropského ATM dobrovolného fondu solidarity ve prospěch Ukrajiny a Moldavska (tj. států, kde je zakázán či omezen letecký provoz v jejich vzdušném prostoru, a to z důvodu agrese Ruské federace) zřízeného směrnicí č. 22/111 Stálé komise EUROCONTROL ze dne 24.11.2022</t>
  </si>
  <si>
    <t>Ubytování uprchlíků</t>
  </si>
  <si>
    <t>Konflikt na Ukrajině (vytvoření a realizace komunikační strategie pro řešení pomoci občanům Ukrajiny a občanům ČR dotčeným ekonomickou krizí a dalšími důsledky invaze Ruské federace na Ukrajině)</t>
  </si>
  <si>
    <t>UV 285/2022 ve znění UV 560/2022</t>
  </si>
  <si>
    <t>Uzavření Českého domu v Moskvě od 1. března 2022 - dopad do výnosů SPO Česká centra (na základě účetních výkazů za IV. čtvrtletí roku 2022 došlo ke korekci finančního dopadu do výnosů, který bude o cca 7 mil. Kč nižší, než byl původní odhad z poloviny roku 2022)</t>
  </si>
  <si>
    <t>Nákup materiálu a majetku do ubytovacích prostor pro ukrajinské občany (spotřební materiál, pračky, sušičky, vybavení prádelny, set-top box. nábytek apod.)</t>
  </si>
  <si>
    <t xml:space="preserve">Národní galerie - odměny z DPP zaměstnaných ukrajinských uprchlíků - restaurátoři </t>
  </si>
  <si>
    <t>Dohoda o provedení práce - činnost: (Koordinátor projektu UNICEF WORKPLAN v rámci aktivit helpdesku pro Ukrajinu a metodik U-linky, Operátor U-linky - odpovídání na dotazy, Správa sociálních sítí MŠMT pro ukrajinskou komunitu) a terénní metodik při začleňování ukrajinských dětí do MŠ a ZŠ</t>
  </si>
  <si>
    <t>ČŠI - Elektrická energie, plyn, voda, topení, základní služby (úklid společných prostor, odvoz odpadu, materiál apod.)</t>
  </si>
  <si>
    <t>DZS Platy, OON, odvody, příspěvek na stravování - Koordinace aktivit spojených s vypsáním speciální výzvy na podporu projektů Erasmus+ Mládež (klíčová akce 1 a klíčová akce 2) a solidárních projektů Evropského sboru solidarity vztažených k situaci na Ukrajině. Aktivity zahrnují mimo jiné přípravu, konzultace, propagační a informační aktivity, administrativní zajištění projektů, vyhodnocení, kontraktaci, podporu a monitoring v průběhu realizace, následně vyhodnocení a diseminaci a další dílčí aktivity. Aktivity TCA a NET spojené s podporou organizací, které jsou zapojené do pomocných aktivit Ukrajinským uprchlíkům.</t>
  </si>
  <si>
    <t>Zákon č. 67/2022 Sb., 306/1999 Sb.</t>
  </si>
  <si>
    <t>RgŠ ÚSC - vzdělávání a školské služby</t>
  </si>
  <si>
    <t>Zákon č. 67/2022 Sb., 561/2004 Sb.</t>
  </si>
  <si>
    <t>NPI  - DPČ/DPP (koordinační činnost v oblasti integrace cizinců, odborná, konzultační a metodická činnost v oblasti ICT, překlady, tlumočení) - OON+příslušenství+OBV</t>
  </si>
  <si>
    <t>MPSV - UNICEF - Mimořád. dotační řízení pro rok 2022 pro dočasné aktivity na podporu rodin z Ukrajiny v rámci center pro rodiny s dětmi (zejména ve věku 0-6 let)</t>
  </si>
  <si>
    <t xml:space="preserve">Ostatní </t>
  </si>
  <si>
    <t>prosinec</t>
  </si>
  <si>
    <t>Neinvestiční transfery zvláštním fondům ústřední úrovně</t>
  </si>
  <si>
    <t>Neinvestiční transfery školským právnickým osobám zřízeným státem, kraji a obcemi</t>
  </si>
  <si>
    <t>Investiční transfery do zahraničí</t>
  </si>
  <si>
    <t>Odměny za užití počítačových programů</t>
  </si>
  <si>
    <t>Materiální humanitární pomoc ČR pro Ukrajinu - pontonová mostová souprava 200m</t>
  </si>
  <si>
    <t>Humanitární pomoc pro Ukrajinu poskytnutá MZV (VPD-modulární ubytovací jednotky Chernivsti)</t>
  </si>
  <si>
    <t>Humanitární pomoc pro Ukrajinu poskytnutá MZV (VPD-kogenerační jednotka Charkovská oblast)</t>
  </si>
  <si>
    <t>Humanitární pomoc pro Ukrajinu poskytnutá MZV (VPD GK Lvov - vybavení Lvovské klin.nemocnice)</t>
  </si>
  <si>
    <t>Humanitární pomoc pro Ukrajinu poskytnutá MZV (Kamna Beta)</t>
  </si>
  <si>
    <t>Humanitární pomoc pro Ukrajinu poskytnutá MZV (VPD GK Lvov - LED žárovky)</t>
  </si>
  <si>
    <t>Humanitární pomoc pro Ukrajinu poskytnutá MZV (doplatek cestovného - pí E. Páleniková)</t>
  </si>
  <si>
    <t>67/2022 Sb., 561/2004 Sb., UV 560/2022</t>
  </si>
  <si>
    <t>* V souladu s platnou legislativou jsou údaje za obce a kraje za měsíce (červenec a srpen) a (leden a únor) vykázány souhrnně. Měsíční údaje za obce a kraje jsou k dispozici po uzavření finačních výkazů, tj. cca 20. den po skončení měsíce.</t>
  </si>
  <si>
    <r>
      <t xml:space="preserve">Výdaje </t>
    </r>
    <r>
      <rPr>
        <b/>
        <sz val="13"/>
        <color rgb="FFC00000"/>
        <rFont val="Calibri"/>
        <family val="2"/>
        <charset val="238"/>
        <scheme val="minor"/>
      </rPr>
      <t>územních samosprávných celků</t>
    </r>
    <r>
      <rPr>
        <b/>
        <sz val="13"/>
        <color theme="1"/>
        <rFont val="Calibri"/>
        <family val="2"/>
        <charset val="238"/>
        <scheme val="minor"/>
      </rPr>
      <t xml:space="preserve"> na humanitární zahraniční pomoc přímou dle položek rozpočtové skladby (tis. Kč)</t>
    </r>
  </si>
  <si>
    <t>Výdaje obcí</t>
  </si>
  <si>
    <t>Celkem 2022</t>
  </si>
  <si>
    <t>leden+únor</t>
  </si>
  <si>
    <t>Celkem 2023</t>
  </si>
  <si>
    <t>Nákup ostatních paliv a energie</t>
  </si>
  <si>
    <t>Neinvestiční půjčené prostředky spolkům</t>
  </si>
  <si>
    <t xml:space="preserve">Výdaje krajů </t>
  </si>
  <si>
    <t>Výdaje obcí a krajů</t>
  </si>
  <si>
    <t xml:space="preserve">leden+únor </t>
  </si>
  <si>
    <t>Bezúpl. převod vlastnického práva ke kovové regálové sestavě z dárce "SOA Praha" na obdarovaného "Ukrajina"</t>
  </si>
  <si>
    <t>Vratky jistot</t>
  </si>
  <si>
    <t>Nákup drobného majetku, poskytnutí dezinfekčních prostředků, nákup hraček, mikrovlnek, žehliček, varných konvic, sušáky na prádlo, kelímky na pití, tisk (hraniční průvodky, přihlašovací tiskopis cizince, poučení pro udělení víza UK, leták UK apod.), razítka, vizitky, přihlašovací lístek, datová schránka  a identita UA</t>
  </si>
  <si>
    <t>UV 285/22 Prv.pr. Ukrajina</t>
  </si>
  <si>
    <t>Úhrada nákladů spojených se zajišťováním provozu Krajského asistenčního centra pomoci uprchlíkům u Ukrajiny (KACPU) - Karlovarský kraj</t>
  </si>
  <si>
    <t>Tisk letáků na téma "Pomoc UA" v anglickém jazyce</t>
  </si>
  <si>
    <t>Služební cesta Ř OED - Tchajwan a Austrálie v souvislosti realizací Programu Ukrajina</t>
  </si>
  <si>
    <t>Účelová dotace na projekt "Podpora inovace výuky obnovitelných zdrojů energie, rozvoje výzkumu krytí energetických potřeb nouzových obydlí pro válečné uprchlíky a meziuniverzitní spolupráce VNTU (UA) a Západočeskou univerzitou v Plzni"</t>
  </si>
  <si>
    <t>Humanitární pomoc pro Ukrajinu poskytnutá MZV (VPD-Omnipol, a.s. - Modulární ubytovací jednotky Znamjanka)</t>
  </si>
  <si>
    <t>Humanitární pomoc pro Ukrajinu poskytnutá MZV (Výjimka ze zákona o zadávání VZ - TESLA Lighting S.R.O. - LED žárovky)</t>
  </si>
  <si>
    <t>Služební cesta Ř OED +1 - USA v souvislosti realizací Programu Ukrajina</t>
  </si>
  <si>
    <t xml:space="preserve">Identifikační mise humanitární pomoci Ukrajině </t>
  </si>
  <si>
    <t>Konferenční poplatek</t>
  </si>
  <si>
    <t>Záloha na PROPED - UA</t>
  </si>
  <si>
    <t>Národní galerie - vybavení ubytovacích prostor</t>
  </si>
  <si>
    <t>Národní galerie - benefiční koncerty - tisk materiálů pro koncerty, zabezpečení prostor (energie, úklid, ostraha, tech. dozor), překlady z/do ukrajinštiny</t>
  </si>
  <si>
    <t>Památník národního písemnictví - honorář za přednášku</t>
  </si>
  <si>
    <t>Úřad pro meziárodně právní ochranu dětí - platové náklady na zaměstnance vyčleněné na agendu související s válečným konfliktem na Ukrajině</t>
  </si>
  <si>
    <t>Úřad pro meziárodně právní ochranu dětí - ostatní náklady na zaměstnance vyčleněné na agendu související s válečným konfliktem na Ukrajině</t>
  </si>
  <si>
    <t>MPSV - projekt UNICEF - personální zajištění</t>
  </si>
  <si>
    <t>MPSV - projekt UNICEF - ostatní aktivity projektu</t>
  </si>
  <si>
    <t>ÚO MD - přeprava dílců pontonového mostu</t>
  </si>
  <si>
    <t>Kulatý stůl "Pováleč.obnova UA"-27.3.23 Brno-pohoš</t>
  </si>
  <si>
    <t>VPD Ukrajina-zdravotnický autobus Kyjev</t>
  </si>
  <si>
    <t>VPD Ukrajina-kogenerační jednotka Čuhujiv</t>
  </si>
  <si>
    <t xml:space="preserve">Národní divadlo - honorář za účinkování ukrajinských umělkyň v inscenaci Bakchantky </t>
  </si>
  <si>
    <t>MPSV - projekt UNICEF Sociální soudržnost (Koordinace a adaptace uprchlíků z Ukrajiny) - personální zajištění</t>
  </si>
  <si>
    <t>MPSV - Krizové telefonické linky na pomoc občanům z Ukrajiny</t>
  </si>
  <si>
    <t>Výdaje státního rozpočtu (vč. transferů ÚSC)</t>
  </si>
  <si>
    <t>Výdaje státního rozpočtu (bez transferů ÚSC)</t>
  </si>
  <si>
    <r>
      <t xml:space="preserve">Výdaje ÚSC </t>
    </r>
    <r>
      <rPr>
        <sz val="8"/>
        <color rgb="FFFF0000"/>
        <rFont val="Calibri"/>
        <family val="2"/>
        <charset val="238"/>
        <scheme val="minor"/>
      </rPr>
      <t>*</t>
    </r>
  </si>
  <si>
    <r>
      <t xml:space="preserve">Výdaje ÚSC (vč. transferů mezi ÚSC) </t>
    </r>
    <r>
      <rPr>
        <b/>
        <sz val="8"/>
        <color rgb="FFFF0000"/>
        <rFont val="Calibri"/>
        <family val="2"/>
        <charset val="238"/>
        <scheme val="minor"/>
      </rPr>
      <t>*</t>
    </r>
  </si>
  <si>
    <r>
      <t xml:space="preserve">Výdaje ÚSC (bez transferů mezi ÚSC) </t>
    </r>
    <r>
      <rPr>
        <b/>
        <sz val="8"/>
        <color rgb="FFFF0000"/>
        <rFont val="Calibri"/>
        <family val="2"/>
        <charset val="238"/>
        <scheme val="minor"/>
      </rPr>
      <t>*</t>
    </r>
  </si>
  <si>
    <t>Materiální humanitární pomoc ČR pro Ukrajinu (dvoupatrové dvoustěnné zesílené mostovky-4ks)</t>
  </si>
  <si>
    <t>Materiální humanitární pomoc ČR pro Ukrajinu (dvoupatrové dvoustěnné zesílené mostovky-10ks) silniční přemostění</t>
  </si>
  <si>
    <t>* Další dopady na majetek státu u kapitoly Ministerstvo obrany jsou vedeny v utajovaném režimu a jsou k nahlédnutí na utajovaném protokolu</t>
  </si>
  <si>
    <t>materiál - visací zámky, zabezpečení autobaterií v EC (UK)</t>
  </si>
  <si>
    <t>hum.pomoc-mosty, elelektrocentrály-doprovodné náklady</t>
  </si>
  <si>
    <t>Na úhradu osob. nákladů žadatele, které jsou určeny pro zaměstnance zařazeného/ných do Programu Researchers at Risk Fellowship (dále jen „nositel“) v roce 2022</t>
  </si>
  <si>
    <t>Dvě dohody o provedení práce pro rok 2023, které budou vyčerpané v 6/2023</t>
  </si>
  <si>
    <t>Dva pracovní poměry na dobu určitou do 3/2024</t>
  </si>
  <si>
    <t>HP dotace 2023 - ADRA - Moldavsko (UA)</t>
  </si>
  <si>
    <t>HP dotace 2023 - Člověk v tísni - Ukrajina (UA)</t>
  </si>
  <si>
    <t>HP dotace 2023 - Romodrom - Ukrajina (UA)</t>
  </si>
  <si>
    <t>HP dotace 2023 - CARE - východní Ukrajina (UA</t>
  </si>
  <si>
    <t>HP dotace 2023 - Charita - Ukrajina (UA)</t>
  </si>
  <si>
    <t>HP dotace 2023 - Diakonie ČCE - Ukrajina (UA)</t>
  </si>
  <si>
    <t>Cestovné a další výdaje spojení s PROPEDEM pro UA</t>
  </si>
  <si>
    <t>SC Katar 22.-26.5.23-M.Pyszko-letenka/Prog.UA</t>
  </si>
  <si>
    <t>VPD Ukrajina (Kyjev) zdravotnický autobus (ambul.)</t>
  </si>
  <si>
    <t>VPD Ukrajina (Kyjev) mobilní stanová klinika</t>
  </si>
  <si>
    <t>VPD Ukrajina (Kyjev) mobilní nemocnice (JIP)</t>
  </si>
  <si>
    <t>VPD Ukrajina (Kyjev) mobilní nemocnice- operač.sál</t>
  </si>
  <si>
    <t>VPD Ukrajina-modulární ubyt. jednotky Vinnycja</t>
  </si>
  <si>
    <t>VPD Ukrajina (Kyjev) Charita Zoločiv - traktor</t>
  </si>
  <si>
    <t>VPD Ukrajina-kogenerační jednotka Charkovská obl</t>
  </si>
  <si>
    <t>Evropský mírový nástroj - Ukrajina</t>
  </si>
  <si>
    <t>Ukrajinský asistent pedagoga (včetně prostředků z VPS)</t>
  </si>
  <si>
    <t>Úhrady sankcí jiným rozpočtům</t>
  </si>
  <si>
    <t>Materiální humanitární pomoc ČR pro Ukrajinu - elektrocentrály  10 ks</t>
  </si>
  <si>
    <t>Materiální humanitární pomoc ČR pro Ukrajinu- plovoucí čerpadlo 50 ks</t>
  </si>
  <si>
    <t>Materiální humanitární pomoc ČR pro Ukrajinu - protipovodňová stěna 30 ks</t>
  </si>
  <si>
    <t>Materiální humanitární pomoc ČR pro Ukrajinu - protipovodňový pytel dvoukomorový 100 000 ks</t>
  </si>
  <si>
    <t>Materiální humanitární pomoc ČR pro Ukrajinu - pláštěnka 800ks</t>
  </si>
  <si>
    <t>Materiální humanitární pomoc ČR pro Ukrajinu - blůza 800 ks</t>
  </si>
  <si>
    <t>Materiální humanitární pomoc ČR pro Ukrajinu - čepice 800 ks</t>
  </si>
  <si>
    <t>Materiální humanitární pomoc ČR pro Ukrajinu - bunda 800 ks</t>
  </si>
  <si>
    <t>Materiální humanitární pomoc ČR pro Ukrajinu - kalhoty 800 ks</t>
  </si>
  <si>
    <t>Materiální humanitární pomoc ČR pro Ukrajinu - spací pytel 800 ks</t>
  </si>
  <si>
    <t>Materiální humanitární pomoc ČR pro Ukrajinu - přikrývka 800 ks</t>
  </si>
  <si>
    <t>Materiální humanitární pomoc ČR pro Ukrajinu - izotermická záchranná folie 800 ks</t>
  </si>
  <si>
    <t>Materiální humanitární pomoc ČR pro Ukrajinu - tuhý líh 7880  ks</t>
  </si>
  <si>
    <t>Materiální humanitární pomoc ČR pro Ukrajinu - vařič na tuhý líh 7880 ks</t>
  </si>
  <si>
    <t>Materiální humanitární pomoc ČR pro Ukrajinu - svíčka 7880 ks</t>
  </si>
  <si>
    <t>Materiální humanitární pomoc ČR pro Ukrajinu - zápalky 7880 ks</t>
  </si>
  <si>
    <t>Materiální humanitární pomoc ČR pro Ukrajinu - palety na materiál</t>
  </si>
  <si>
    <t>Účastnické úplaty na konference</t>
  </si>
  <si>
    <t>Doprava - ost. cestovní náhrady</t>
  </si>
  <si>
    <t>UV 855/2022 Ukrajina</t>
  </si>
  <si>
    <t>TS dotace 2023 - Realizace grantového programu Prague Civil Society</t>
  </si>
  <si>
    <t>TS dotace 2023 - Podpora obnovy školství na Ukrajině - Asociace pro mezinárodní otázky</t>
  </si>
  <si>
    <t>TS dotace 2023 - Zkvalitnění přípravy mladých novinářů na Ukrajině - Asociace pro mezinárodní otázky</t>
  </si>
  <si>
    <t>TS dotace 2023 - Smog alarm Ukrajina: Odbornost a právo v občanských kampaních na ochranu ovzduší - ARNIKA - CPO</t>
  </si>
  <si>
    <t>TS dotace 2023 - Cesta pro Ukrajinu - Nesehnutí Brno</t>
  </si>
  <si>
    <t>Peněžní dar pro OBSE - Support Programme Ukraine</t>
  </si>
  <si>
    <t>HP dotace - Posilování kapacit VVŠ na Ukrajině a Moldavsku - Univerzita Karlova</t>
  </si>
  <si>
    <t>HP dotace - Posilování kapacit VVŠ na Ukrajině a Moldavsku - ČVUT</t>
  </si>
  <si>
    <t>HP dotace - Posilování kapacit VVŠ na Ukrajině a Moldavsku - Ostravská universita</t>
  </si>
  <si>
    <t>HP dotace - Posilování kapacit VVŠ na Ukrajině a Moldavsku - Univerzita Palackého Olomouc</t>
  </si>
  <si>
    <t>HP dotace - Posilování kapacit VVŠ na Ukrajině a Moldavsku - Česká zemědělská univerzita</t>
  </si>
  <si>
    <t>HP dotace - Posilování kapacit VVŠ na Ukrajině a Moldavsku - Mendelova univerzita Brno</t>
  </si>
  <si>
    <t>HP dotace - Posilování kapacit VVŠ na Ukrajině a Moldavsku - Západočeská  univerzita</t>
  </si>
  <si>
    <t>HP dotace - Posilování kapacit VVŠ na Ukrajině a Moldavsku - Masarykova univerzita</t>
  </si>
  <si>
    <t>HP dotace - Posilování kapacit VVŠ na Ukrajině a Moldavsku - Univerzita Tomáše Bati ve Zlíně</t>
  </si>
  <si>
    <t>Úřad práce ČR (OSS) - Humanitární dávka vyplácena od 21. 3. 2022 do 30. 6. 2023</t>
  </si>
  <si>
    <t>Úřad práce ČR (OSS) - Humanitární dávka vyplácena od 1. 7. 2023 (novela "LEX Ukrajina V")</t>
  </si>
  <si>
    <t>Úřad práce ČR (OSS) - Mimoř.odměny, odměny, přesčasy, So/Ne, prac.pohotovost a ost.osob.výdaje vč. přísluš. za zabezpeč. služeb KACPu a výplat human.dávek</t>
  </si>
  <si>
    <t>Úřad práce ČR (OSS) - Aktivní politika zaměstnanosti - rekvalifikace - projekty Národního plánu obnovy</t>
  </si>
  <si>
    <t>MPSV - Výdaje na horizontální spolupráci (osobní náklady koordinátorů)</t>
  </si>
  <si>
    <t>MPSV - Cestovné zamětnanců MPSV v souvislosti s uzavřenými smlouvami o horiontální spolupráci</t>
  </si>
  <si>
    <t>Ubytování VZÚ-R.Matuly v CITYHOTELU za 11/2022, 12/2022 a 01/2023</t>
  </si>
  <si>
    <t>PROPED - cestovné</t>
  </si>
  <si>
    <t>Ubytování VZÚ R.Matuly v CITYHOTELU za 2/2023</t>
  </si>
  <si>
    <t>SC USA-M.Svoboda,M.Pyszko-cestov./Program UA</t>
  </si>
  <si>
    <t>Identifikační mise humanitár. projektů-večeře 29/1</t>
  </si>
  <si>
    <t>účast čs firem na stav. veletrhu -přeprava osob</t>
  </si>
  <si>
    <t>PROPED- catering-účast čs. firem na veletrhu</t>
  </si>
  <si>
    <t>M.Chrtová/OED-Konferenč.popl.,15-16.3.2023 Londýn</t>
  </si>
  <si>
    <t>Ubytování VZÚ R.Matuly v CITYHOTELU za 3/2023</t>
  </si>
  <si>
    <t>Výplata EE MS L.Hrytsai za 3/2023</t>
  </si>
  <si>
    <t>Daně EE MS L.Hrytsai hrazené ZÚ za 3/2023</t>
  </si>
  <si>
    <t>EE MS L.Hrytsai PDFO(daň z příjmu FO) za 3/2023</t>
  </si>
  <si>
    <t>EE MS L.Hrytsai - vojenský poplatek za 3/2023</t>
  </si>
  <si>
    <t>Penzij. poj. I. Svanidze OED</t>
  </si>
  <si>
    <t>Daň ze mzdy I. Svanidze OED</t>
  </si>
  <si>
    <t>PROPED "Mise těžařs. společností" - pronáj. Busu + parkovné</t>
  </si>
  <si>
    <t>Kulatý stůl "Poválečná obnova UA"-27.3.23-Brno</t>
  </si>
  <si>
    <t>PROPED - pohoštění</t>
  </si>
  <si>
    <t>Výplata EE MS L.Hrytsai za 4/2023</t>
  </si>
  <si>
    <t>Daně EE MS L.Hrytsai hrazené ZÚ za 4/2023</t>
  </si>
  <si>
    <t>EE MS L.Hrytsai PDFO(daň z příjmu FO) za 4/2023</t>
  </si>
  <si>
    <t>EE MS L.Hrytsai vojenský poplatek za 4/2023</t>
  </si>
  <si>
    <t>Mzdy MS 04/2023 I. Svanidze OED</t>
  </si>
  <si>
    <t>PROPED36E413-006 - SIM karty pro delegaci</t>
  </si>
  <si>
    <t>Ubytování VZÚ R.Matuly v CITYHOTELU za 4/2023</t>
  </si>
  <si>
    <t>PROPED36E413-006-pronájem mikrobusu pro delegaci</t>
  </si>
  <si>
    <t>PROPED36E413-006-POHOČTĚNÍ</t>
  </si>
  <si>
    <t>Ubytování VZÚ R.Matuly v CITYHOTELU za 5/2023</t>
  </si>
  <si>
    <t>Výplata EE MS L.Hrytsai za 5/2023</t>
  </si>
  <si>
    <t>Výplata MS MZe J.Rešetnyk za 5/2023</t>
  </si>
  <si>
    <t>Daně MS EE L.Hrytsai hrazené ZÚ za 5/2023</t>
  </si>
  <si>
    <t>MS EE L.Hrytsai-PDFO(daň z příjmu FO) za 5/2023</t>
  </si>
  <si>
    <t>MS EE L.Hrytsai - vojenský poplatek za 5/2023</t>
  </si>
  <si>
    <t>Mzdy MS 05/2023 I.Svanidze OED</t>
  </si>
  <si>
    <t>Penzij. poj. I.Svanidze OED</t>
  </si>
  <si>
    <t>Daň ze mzdy I.Svanidze OED</t>
  </si>
  <si>
    <t>Proped - Chytrá města a regiony - ubytování deleg.</t>
  </si>
  <si>
    <t>Proped - Chytrá města a regiony - minibus</t>
  </si>
  <si>
    <t>Proped - Chytrá města a regiony - komunikační sl.</t>
  </si>
  <si>
    <t>Proped - Chytrá města a regiony - pronájem sálu</t>
  </si>
  <si>
    <t>Proped - Chytrá města a regiony - audio tech.</t>
  </si>
  <si>
    <t>Proped - Chytrá města a regiony - obsluha video t.</t>
  </si>
  <si>
    <t>Proped - Chytrá města a regiony - webové str.</t>
  </si>
  <si>
    <t>Proped - Chytrá města a regiony - grafické práce</t>
  </si>
  <si>
    <t>Proped - Chytrá města a regiony - moderace prog.</t>
  </si>
  <si>
    <t>Proped - cestovné</t>
  </si>
  <si>
    <t>Proped - pohoštění</t>
  </si>
  <si>
    <t>VPD Ukrajina-modulární ubyt. jednotky</t>
  </si>
  <si>
    <t>Ubytování VZÚ R.Matuly v CITYHOTELU za 6/2023</t>
  </si>
  <si>
    <t>MAAE dobrovolný příspěvek ČR na UA 2023</t>
  </si>
  <si>
    <t>Příspěvek do EPF</t>
  </si>
  <si>
    <t>Peněžní dar do NATO Trust Funds</t>
  </si>
  <si>
    <t>Peněžní dar CEB dle UV č.281 z 26.4.2023</t>
  </si>
  <si>
    <t>Výplata MS EE L.Hrytsai za 06/2023</t>
  </si>
  <si>
    <t>Daně MS EE L.Hrytsai hrazené ZÚ za 6/2023</t>
  </si>
  <si>
    <t>MS EE L.Hrytsai  PDFO (daň u příjmu FO) za 6/2023</t>
  </si>
  <si>
    <t>MS EE L.Hrytsai - vojenský poplatek za 6/2023</t>
  </si>
  <si>
    <t>Vyplacení zálohy CP č.  KRAUSOVÁ</t>
  </si>
  <si>
    <t>Vyplacení zálohy CP č.  KALLUS</t>
  </si>
  <si>
    <t>Vyplacení zálohy CP č.  KOPEČNÝ</t>
  </si>
  <si>
    <t>Vyplacení zálohy CP č.  SVOBODA</t>
  </si>
  <si>
    <t>Peněžní dar Moldavsku-stabil. pomoc UK</t>
  </si>
  <si>
    <t>Dotisk letáků na téma "pomoc AU" v AJ</t>
  </si>
  <si>
    <t>Ř OED-SC Ukrajina 12.-13.7.23-cestovné+pohoštění</t>
  </si>
  <si>
    <t>Vyplacení zálohy CP č.  HORÁK</t>
  </si>
  <si>
    <t>Peněžní dar UA - příspěvek na krajanský tábor</t>
  </si>
  <si>
    <t>HP dotace 2023 navýšení - CARE - Ukrajina</t>
  </si>
  <si>
    <t>HP dotace 2023 navýšení - Diakonie - Ukrajina</t>
  </si>
  <si>
    <t>Dar ČR - podpora odminování na UKR, IOM - podpora návratilců v Dnětropetrovské oblasti, ICMPD -dar ČR-podpora moldavské pohraniční policie</t>
  </si>
  <si>
    <t>UV85/2022</t>
  </si>
  <si>
    <t>Exportní garanční a pojišťovací společnost, a.s. - kapitálové posílení za účelem pojištění vývozních úvěrových rizik na Ukrajinu</t>
  </si>
  <si>
    <t>UV č. 525/2023</t>
  </si>
  <si>
    <t>Humanitární pomoc pro Ukrajinu poskytnutá MZV - VPD Ukrajina-modulární ubyt.jednotky Hostomel (Omnipol, a.s.)</t>
  </si>
  <si>
    <t>Humanitární pomoc pro Ukrajinu poskytnutá MZV - VPD Ukrajina-obytné stany Charkovská oblast (Comedeq s.r.o.)</t>
  </si>
  <si>
    <t>Humanitární pomoc pro Ukrajinu poskytnutá MZV - VPD Ukrajina-kogenerační jednotka Charkov (TEDOM a.s.)</t>
  </si>
  <si>
    <t>Humanitární pomoc pro Ukrajinu poskytnutá MZV - VPD Ukrajina-kogenerační jednotky Chark.obl. (TEDOM a.s.)</t>
  </si>
  <si>
    <t>Výroba letáků - nabídka pro Ukrajinu (HATcom s.r.o.)</t>
  </si>
  <si>
    <t>HP dotace navýšení - Charita Česká republika</t>
  </si>
  <si>
    <t>9202304 - Podpora obnovy 2. splátka (Asociace pro mezinárodní otázky)</t>
  </si>
  <si>
    <t>9202209 - Zkvalitnění přípravy  2. splátka (Asociace pro mezinárodní otázky)</t>
  </si>
  <si>
    <t>Úřad práce ČR (OSS) - Aktivní politika zaměstnanosti - veřejně prospěšné práce - projekty OPZ</t>
  </si>
  <si>
    <t>UV 1007/2022</t>
  </si>
  <si>
    <t>MPSV - Výzva 101 OPZ+ (Podpora sociálního bydlení zejména osob z Ukrajiny) - evr. podíl</t>
  </si>
  <si>
    <t>MPSV - Výzva 101 OPZ+ (Podpora sociálního bydlení zejména osob z Ukrajiny) - nár. podíl</t>
  </si>
  <si>
    <t>Peněžní dar na společný projekt FAO/WFP - humanitární odminování UA venkovských komunit a revitalizace zemědělské plochy</t>
  </si>
  <si>
    <t>TS dotace 2023 - Smog alarm Ukrajina: Odbornost a právo v občanských kampaních na ochranu ovzduší - ARNIKA - CPO - 2. splátka</t>
  </si>
  <si>
    <t>TS dotace 2023 - Cesta pro Ukrajinu - Nesehnutí Brno - 2. splátka</t>
  </si>
  <si>
    <t>Pavel Vrága - propagační materiál k projektu 36E413-006 - identifikační mise vládního zmocněnce pro rekonstrukci Ukrajiny</t>
  </si>
  <si>
    <t>dovybavení poskytnutých prostorů ( pračka, žehlička, ložní prádlo…)</t>
  </si>
  <si>
    <t>obalový materiál</t>
  </si>
  <si>
    <t>osobní automobil Volkswagen Caravelle</t>
  </si>
  <si>
    <t>UV 626</t>
  </si>
  <si>
    <t>elektrocentrála AGADOS</t>
  </si>
  <si>
    <t>RYCHLÍK CATERING s.r.o. - MSV Brno 2023-Contact Ukraine-pohoštění</t>
  </si>
  <si>
    <t>HATcom s.r.o. - pronájem partyboxu v O2 aréně v rámci PROPEDu č. 36E540-006</t>
  </si>
  <si>
    <t>Peněžní dar OECD - Program UA</t>
  </si>
  <si>
    <t>F AIR spol. s r.o. - Peněžní dar UA - výcvik doprav. pilotů NAU</t>
  </si>
  <si>
    <t>ICT vybavení</t>
  </si>
  <si>
    <t>UV 812/2023</t>
  </si>
  <si>
    <t>Zpracování dat a služeb související s informačními a komunikačními technologiemi</t>
  </si>
  <si>
    <t>SC J.Korea-P.Ježek-6.-10.11.23-letenka</t>
  </si>
  <si>
    <t>WPF-fin.přísp.ČR pro UA iniciativu Grain from UA</t>
  </si>
  <si>
    <t>Peněžní dar UA - školní busy pro Rivnenskou oblast</t>
  </si>
  <si>
    <t>Peněžní dar UA - školní busy pro Ternopil.oblast</t>
  </si>
  <si>
    <t>Peněžní dar SOS Autism Moldavsko</t>
  </si>
  <si>
    <t>OPCW Trust Fund - dobrovolný příspěvek ČR 2023</t>
  </si>
  <si>
    <t>Rozvojová banka Rady Evropy (CEB) - navýšení kapitálu ČR v CEB</t>
  </si>
  <si>
    <t>UV č. 717/2023</t>
  </si>
  <si>
    <t>HP dotace - Posilování kapacit VVŠ na Ukrajině a Moldavsku - Univerzita Karlova - vratka dotace</t>
  </si>
  <si>
    <t>Příspěvek ČR do Evropského mírového nástroje</t>
  </si>
  <si>
    <t xml:space="preserve">Příspěvek ČR do Evropského mírového nástroje  - financování potřeb Asistenční mise EU na podporu Ukrajiny (EUMAM) </t>
  </si>
  <si>
    <t>Příspěvek ČR do Ústavu EU pro studium bezpečnosti r. 2024</t>
  </si>
  <si>
    <t>Příspěvek ČR do Svěřeneckého fondu NATO "Komplexní balíček pomoci pro Ukrajinu"</t>
  </si>
  <si>
    <t>JRWN s.r.o. - Tvorba virtuálního katalogu e-farma</t>
  </si>
  <si>
    <t>Projekt ekonomické diplomacie - 36E587-006-pronájem, pohoštění, ubyt., technické zajištění akce: úhrada faktur</t>
  </si>
  <si>
    <t>Projekt ekonomické diplomacie - 36E585-006-pohoštění a služební cesta ředitele OED na Tchaj-wan: úhrada faktur</t>
  </si>
  <si>
    <t>Projekt ekonomické diplomacie - 36E593-006-pohoštění a služební cesta ředitele OED do Soulu: úhrada faktur</t>
  </si>
  <si>
    <t>Projekt ekonomické diplomacie - 36E594-006-pohoštění a služební cesta ředitele OED do Kyjeva: úhrada faktur</t>
  </si>
  <si>
    <t>Finanční příspěvek UNEP - podpora Ukrajiny</t>
  </si>
  <si>
    <t>Finanční příspěvek UNFPA - podpora Ukrajiny</t>
  </si>
  <si>
    <t>Peněžní příspěvek Moldavsko - MF Moldavska</t>
  </si>
  <si>
    <t>PS UA - školící centrum Dnipro</t>
  </si>
  <si>
    <t>Peněžní dar UA - přeprava tramv. do Konotop</t>
  </si>
  <si>
    <t>Peněžní dar UA - výcvik doprav. pilotů NAU</t>
  </si>
  <si>
    <t>HP-Peněžní dar Ukrajina - výcvik pilotů NAU</t>
  </si>
  <si>
    <t>Výdaje ICT - Lex Ukrajina 5</t>
  </si>
  <si>
    <t>Lex Ukrajina</t>
  </si>
  <si>
    <t>2022-2024</t>
  </si>
  <si>
    <t>Výdaje související s válečným konfliktem na Ukrajině a věcná pomoc Ukrajině - souhrn 2022 až 2024 (tis. Kč)</t>
  </si>
  <si>
    <r>
      <rPr>
        <b/>
        <sz val="12"/>
        <color rgb="FFC00000"/>
        <rFont val="Calibri"/>
        <family val="2"/>
        <charset val="238"/>
        <scheme val="minor"/>
      </rPr>
      <t>Dopady</t>
    </r>
    <r>
      <rPr>
        <b/>
        <sz val="12"/>
        <color theme="1"/>
        <rFont val="Calibri"/>
        <family val="2"/>
        <charset val="238"/>
        <scheme val="minor"/>
      </rPr>
      <t xml:space="preserve"> válečného konfliktu na Ukrajině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letech 2022 až 2024 (tis. Kč) - dle kapitol</t>
    </r>
  </si>
  <si>
    <r>
      <rPr>
        <b/>
        <sz val="12"/>
        <color rgb="FFC00000"/>
        <rFont val="Calibri"/>
        <family val="2"/>
        <charset val="238"/>
        <scheme val="minor"/>
      </rPr>
      <t>Dopady</t>
    </r>
    <r>
      <rPr>
        <b/>
        <sz val="12"/>
        <color theme="1"/>
        <rFont val="Calibri"/>
        <family val="2"/>
        <charset val="238"/>
        <scheme val="minor"/>
      </rPr>
      <t xml:space="preserve"> válečného konfliktu na Ukrajině </t>
    </r>
    <r>
      <rPr>
        <b/>
        <sz val="12"/>
        <color rgb="FFC00000"/>
        <rFont val="Calibri"/>
        <family val="2"/>
        <charset val="238"/>
        <scheme val="minor"/>
      </rPr>
      <t xml:space="preserve">na výdaje státního rozpočtu (včetně státních fondů a příspěvkových organizací) </t>
    </r>
    <r>
      <rPr>
        <b/>
        <sz val="12"/>
        <color theme="1"/>
        <rFont val="Calibri"/>
        <family val="2"/>
        <charset val="238"/>
        <scheme val="minor"/>
      </rPr>
      <t>v letech 2022 až 2024 (tis. Kč) - dle atributů</t>
    </r>
  </si>
  <si>
    <r>
      <t xml:space="preserve">Věcná pomoc Ukrajině a </t>
    </r>
    <r>
      <rPr>
        <b/>
        <sz val="12"/>
        <color rgb="FFC00000"/>
        <rFont val="Calibri"/>
        <family val="2"/>
        <charset val="238"/>
        <scheme val="minor"/>
      </rPr>
      <t>dopady</t>
    </r>
    <r>
      <rPr>
        <b/>
        <sz val="12"/>
        <color theme="1"/>
        <rFont val="Calibri"/>
        <family val="2"/>
        <charset val="238"/>
        <scheme val="minor"/>
      </rPr>
      <t xml:space="preserve"> válečného konfliktu </t>
    </r>
    <r>
      <rPr>
        <b/>
        <sz val="12"/>
        <color rgb="FFC00000"/>
        <rFont val="Calibri"/>
        <family val="2"/>
        <charset val="238"/>
        <scheme val="minor"/>
      </rPr>
      <t>na majetek</t>
    </r>
    <r>
      <rPr>
        <b/>
        <sz val="12"/>
        <color theme="1"/>
        <rFont val="Calibri"/>
        <family val="2"/>
        <charset val="238"/>
        <scheme val="minor"/>
      </rPr>
      <t xml:space="preserve"> </t>
    </r>
    <r>
      <rPr>
        <b/>
        <sz val="12"/>
        <color rgb="FFC00000"/>
        <rFont val="Calibri"/>
        <family val="2"/>
        <charset val="238"/>
        <scheme val="minor"/>
      </rPr>
      <t xml:space="preserve">státu (včetně státních fondů a příspěvkových organizací) </t>
    </r>
    <r>
      <rPr>
        <b/>
        <sz val="12"/>
        <color theme="1"/>
        <rFont val="Calibri"/>
        <family val="2"/>
        <charset val="238"/>
        <scheme val="minor"/>
      </rPr>
      <t>v letech 2022 až 2024 (tis. Kč)</t>
    </r>
  </si>
  <si>
    <t>2024</t>
  </si>
  <si>
    <t>ÚO MD - Vytvoření a provoz informačního systému pro evidenci provozovatelů vozidel s ukrajinskou registrační značkou</t>
  </si>
  <si>
    <t>sněmovní tisk 387</t>
  </si>
  <si>
    <t xml:space="preserve">Mzdy MS 11+12/2023 I.Svanidze,daň ze mzdy, 'Penzij. poj. </t>
  </si>
  <si>
    <t>Služby firmy Market Connect s.r.o. překladatel</t>
  </si>
  <si>
    <t>PROPED - ubytování</t>
  </si>
  <si>
    <t>PROPED 36E418-006</t>
  </si>
  <si>
    <t>PROPED 36E567</t>
  </si>
  <si>
    <t>PROPED 36E370-003</t>
  </si>
  <si>
    <t>PROPED - Rebuild Ukraine 2.0</t>
  </si>
  <si>
    <t>Odměny za užití duševního vlastnictví</t>
  </si>
  <si>
    <t>Zaplacené sankce a odstupné</t>
  </si>
  <si>
    <r>
      <t xml:space="preserve">Výdaje </t>
    </r>
    <r>
      <rPr>
        <b/>
        <sz val="12"/>
        <color rgb="FFC00000"/>
        <rFont val="Calibri"/>
        <family val="2"/>
        <charset val="238"/>
        <scheme val="minor"/>
      </rPr>
      <t>obcí a krajů</t>
    </r>
    <r>
      <rPr>
        <b/>
        <sz val="12"/>
        <color theme="1"/>
        <rFont val="Calibri"/>
        <family val="2"/>
        <charset val="238"/>
        <scheme val="minor"/>
      </rPr>
      <t xml:space="preserve"> na humanitární zahraniční pomoc přímou v letech 2022 až 2024 (tis. Kč)</t>
    </r>
  </si>
  <si>
    <t>Celkem 2024</t>
  </si>
  <si>
    <t>Pomoc Ukrajině (Program humanitární, stabilizační, rekonstrukční a hospodářské asistence Ukrajině)</t>
  </si>
  <si>
    <t>„Jazyk jako brána: Soustavné jazykové vzdělávání pro Ukrajince – migranty směřující k jejich terciárnímu vzdělávání v českém jazyce“</t>
  </si>
  <si>
    <t>UV č. 855/2022</t>
  </si>
  <si>
    <t>Ubytování VZÚ R.Pecha v CITYHOTELU za 02/2024</t>
  </si>
  <si>
    <t>SC vlád.zmocněnce+2 - na UA-10.-17.2.24-cestovné</t>
  </si>
  <si>
    <t>Výplata MS EE Andrieieva N. - Dnipro za 02/2024</t>
  </si>
  <si>
    <t>Výplata MS EE Smahliuk V. za 02/2024</t>
  </si>
  <si>
    <t>Daně MS EE Andrieieva N.-Dnipro hrazené ZÚ za 02/2</t>
  </si>
  <si>
    <t>Daně MS EE Smahliuk V. hrazené ZÚ za 02/2024</t>
  </si>
  <si>
    <t>MS EE Andrieieva N. PDFO(daň z příjmu FO) 02/2024</t>
  </si>
  <si>
    <t>MS EE Smahliuk V. PDFO(daň z příjmu FO) za 02/2024</t>
  </si>
  <si>
    <t>MS EE Andrieieva N. vojenský poplatek za 02/2024</t>
  </si>
  <si>
    <t>MS EE Smahliuk V. vojenský poplatek za 02/2024</t>
  </si>
  <si>
    <t>Místní síly -výplaty za 2/2024 symbol 28 K. Baranowska</t>
  </si>
  <si>
    <t>MS - pojištění 2/2024 symbol 28 - K. Baranowska</t>
  </si>
  <si>
    <t>Mzdy MS 02/2024 I.Svanidze OED</t>
  </si>
  <si>
    <t>PROPED 36F296-006-ukr.-české podnikatelské fórum</t>
  </si>
  <si>
    <t>VPD UA - Komplex ordinace Marhanec</t>
  </si>
  <si>
    <t>VPD Ukrajina-vybavení Lvovské nemocnice veteránů</t>
  </si>
  <si>
    <t>PROPED č.36F291-006, vlaková jízdenka Praha - Kyjev - Praha pro DEK OED</t>
  </si>
  <si>
    <t>VPD UA (Lvov)-bezp.útoč.pro nov.-nahr., LINET spol. s.r.o.</t>
  </si>
  <si>
    <t>Kamna BETA, Karma Český Brod a.s.</t>
  </si>
  <si>
    <t xml:space="preserve">Dotace na projekt č. 9/2024/12 Green Restoration of UA - 1. splátka, </t>
  </si>
  <si>
    <t>Vyplacení zálohy CP č.  Řeháková</t>
  </si>
  <si>
    <t>Letenka 1FVL-18627/2024, Petr Gandalovič</t>
  </si>
  <si>
    <t>308 MZV</t>
  </si>
  <si>
    <t xml:space="preserve">Vratky CP Janíček, Charanza, </t>
  </si>
  <si>
    <t xml:space="preserve">Trans 20-23UA119 - Support for an independent multi-platform media “First Kryvorizkyi”                                                                           </t>
  </si>
  <si>
    <t>TRANS20-23UA104- nevládní org. CUKR</t>
  </si>
  <si>
    <t>TRANS20-23UA122 - Nová občanská iniciativa</t>
  </si>
  <si>
    <t>TRANS 20-23UA201 - NO Almenda</t>
  </si>
  <si>
    <t>TRANS 20-23UA204 - NO Krymská lidskoprávní skupina</t>
  </si>
  <si>
    <t>TRANS 20-23UA133 - NO Ukrainer</t>
  </si>
  <si>
    <t>TRANS 20-23UA04 -No Krymská lidskoprávní skupina</t>
  </si>
  <si>
    <t>TRANS 20-23UA03 - rymský dům ve Lvově</t>
  </si>
  <si>
    <t>TRANS 20-23UA304 - Beneficiar</t>
  </si>
  <si>
    <t>TRANS 0-23UA01 -Vzdělávací dům lidských práv</t>
  </si>
  <si>
    <t>TRANS 20-23UA02 -NO Frontier</t>
  </si>
  <si>
    <t>Oprava 10 kolektivních center UA</t>
  </si>
  <si>
    <t>Výstavba modulových domů</t>
  </si>
  <si>
    <t>Zmírňování dopadů energ. Krize - PD</t>
  </si>
  <si>
    <t>Moldavsko - instalace solárních panelů</t>
  </si>
  <si>
    <t>Přeúčtování NNV</t>
  </si>
  <si>
    <t>Doplatky CP p. Pyzsko a p. Svoboda</t>
  </si>
  <si>
    <t>SC Tchaj-wan p. Svoboda</t>
  </si>
  <si>
    <t>SC Canberra - p. Svoboda</t>
  </si>
  <si>
    <t>PROPED36E413-006-tlumočení pro delegaci T.Kopečného</t>
  </si>
  <si>
    <t>Medevac Kyjev</t>
  </si>
  <si>
    <t>Proped - 36E062-003</t>
  </si>
  <si>
    <t>Výplata MS I. Svanitze 6/23</t>
  </si>
  <si>
    <t>PROPED oběd 9.6.</t>
  </si>
  <si>
    <t>ZÚ Kyjev PED 36E413-006 Jízdenky zástupců MZV</t>
  </si>
  <si>
    <t>Ubytování VZÚ R. Matuly v Cityhotelu 7/2023</t>
  </si>
  <si>
    <t>Výplata MS EE 7/2023</t>
  </si>
  <si>
    <t>PROPED 36E413-006 Identifikační cesta vládního zmocněnce Kyjev</t>
  </si>
  <si>
    <t>TRANS 20-23UA411-nevl.org.Ukrajinská skup.ochr.pří</t>
  </si>
  <si>
    <t>TRANS 20-23UA208 - NO Reg.centrum pro lidská práva</t>
  </si>
  <si>
    <t>TRANS 20-23UA211 - NO ZMINA</t>
  </si>
  <si>
    <t>Výplata MS EE 8/2023</t>
  </si>
  <si>
    <t>Ubytování VZÚ R.Matuly v CITYHOTELU za 08/2023</t>
  </si>
  <si>
    <t>Media projekt - Kyjev</t>
  </si>
  <si>
    <t>PROPED 36E413-006 - vratky</t>
  </si>
  <si>
    <t>PROPED 36E523-006</t>
  </si>
  <si>
    <t>TRANS 20-23UA404 - nevládní organizace FLORA</t>
  </si>
  <si>
    <t>TRANS 20-23UA202</t>
  </si>
  <si>
    <t>Výplata MS EE 9/2023</t>
  </si>
  <si>
    <t>MEDIA 20-23ME10 - NO Buča je nejlepší město</t>
  </si>
  <si>
    <t>MEDIA 20-23ME11 - NO Médium jsme z Ukrajiny</t>
  </si>
  <si>
    <t>MEDIA 20-23ME09 - Dobročinná org. ČERVENOHRAD</t>
  </si>
  <si>
    <t>Ubytování VZÚ R.Matuly v CITYHOTELU za 09/2023</t>
  </si>
  <si>
    <t>TRANS 20-23UA208 - NO Reg.centr. pro lidská práva</t>
  </si>
  <si>
    <t>TRANS 20-23UA411 - NO Ukr.skup.ochrany přírody</t>
  </si>
  <si>
    <t>TRANS 20-23UA202- dobročinná organizace SAVED</t>
  </si>
  <si>
    <t>Výplata MS EE 10/2023</t>
  </si>
  <si>
    <t>PROPED 36E540-006</t>
  </si>
  <si>
    <t>PROPED 36E369-003</t>
  </si>
  <si>
    <t>PROPED 36E507-003</t>
  </si>
  <si>
    <t>Ubytování VZÚ R.Matuly v CITYHOTELU za 10/2023</t>
  </si>
  <si>
    <t>Krajská hospodářská komora - 'Kulatý stůl "Obnova UA"-7.11.23-Plzeň-pohoš.,prost</t>
  </si>
  <si>
    <t>CATERING STORY - '"Kulatý stůl-obnova UA"-13.11.23 Brno-pohoštění</t>
  </si>
  <si>
    <t>Ministerstvo zahraničních věcí - 'ZÚ Tchaj-wan PED 36E585-006 - cesta Ř OED</t>
  </si>
  <si>
    <t>Projekt ekonomické diplomacie - 'ZÚ Kyjev PED 36E571-003: úhrada faktur</t>
  </si>
  <si>
    <t>Peněžní dar UV č. 810/2023 - 2. tranše</t>
  </si>
  <si>
    <t>Úřad vysokého komisaře pro lidská práva PD</t>
  </si>
  <si>
    <t>ITU PD</t>
  </si>
  <si>
    <t>OBSE - zvláštní představitel Cio UA</t>
  </si>
  <si>
    <t>RE Akční plán pro Ukrajinu - svěřenecký fond</t>
  </si>
  <si>
    <t>OBSE - Úřad pro demokratické instituce a lidská práva</t>
  </si>
  <si>
    <t>OECD - podpora Ukrajiny PD</t>
  </si>
  <si>
    <t>OECD - Mezinárodní energetická agentura - PD</t>
  </si>
  <si>
    <t>Mezinárodní agentura pro atomovou energii - PD</t>
  </si>
  <si>
    <t>MPSV - Výdaje ICT - Lex Ukrajina 5</t>
  </si>
  <si>
    <t>MPSV - Mimořádné dotačaní řízení pro sociální služby - oblast A  (Poskytnutí služby sociální péče občanům Ukrajiny)</t>
  </si>
  <si>
    <t>Prádlo, oděv a obuv s vyjímkou ochranných pomůcek</t>
  </si>
  <si>
    <t>Konflikt na Ukrajině (adaptační aktivity ve školství) - adaptační a integrační aktivity cizinců s dočasnou ochranou ve školách</t>
  </si>
  <si>
    <t>Výplata MS EE Andrieieva N.-Dnipro + daň z příjmu</t>
  </si>
  <si>
    <t xml:space="preserve">PROPED 36F295-006 </t>
  </si>
  <si>
    <t>Výplata MS EE Smahliuk V + daň z příjmu</t>
  </si>
  <si>
    <t>Mzdy MS I.Svanidze OED</t>
  </si>
  <si>
    <t xml:space="preserve">Výplata MS EE Malyshev K. </t>
  </si>
  <si>
    <t>Výplata MS EE Levchenko I.</t>
  </si>
  <si>
    <t>PROPED 36F313-003</t>
  </si>
  <si>
    <t>Člověk v tísni - HP dotace UA</t>
  </si>
  <si>
    <t>ADRA - HP dotace UA</t>
  </si>
  <si>
    <t>CARE - HP dotace UA</t>
  </si>
  <si>
    <t>Č.zemědělská univ. PKVV dotce UA</t>
  </si>
  <si>
    <t>Diakonie - HP dotace UA</t>
  </si>
  <si>
    <t>Charita - HP dotace UA</t>
  </si>
  <si>
    <t>TRANS 20-24UAD01 - NO ZMINA</t>
  </si>
  <si>
    <t>TRANS 20-24UAD02 - NO ALMENDA</t>
  </si>
  <si>
    <t>LTP 20-24UA03 - NO STATE WATCH</t>
  </si>
  <si>
    <t>PROPED 36F291-006</t>
  </si>
  <si>
    <t>Západočeská univ. - PKVV dotace UA</t>
  </si>
  <si>
    <t>Univ. Palackého - PKVV dotace UA</t>
  </si>
  <si>
    <t>Masarykova univ. - PKVV dotace UA</t>
  </si>
  <si>
    <t>Ostravská univ. - PKVV dotace UA</t>
  </si>
  <si>
    <t>Mendelova univ. - PKVV dotace UA</t>
  </si>
  <si>
    <t>Romodrom - HP dotace UA</t>
  </si>
  <si>
    <t>ViZa - PD Užhorodská nemocnice - peněžní dar</t>
  </si>
  <si>
    <t>LTP 20- 24UA01 - NO CYFROLABA</t>
  </si>
  <si>
    <t>9/2024/08 Strážkyně paměti</t>
  </si>
  <si>
    <t>UK - PKVV dotace UA</t>
  </si>
  <si>
    <t>ZÚ Kyjev - zdravotnický autobus</t>
  </si>
  <si>
    <t>VPD Ukrajina - obytné stany 3 ks</t>
  </si>
  <si>
    <t xml:space="preserve">Ubytování VZÚ R.Pecha v CITYHOTELU </t>
  </si>
  <si>
    <t>MS - výplaty - OEU - SY 28</t>
  </si>
  <si>
    <t>Letenky 1FVL-20271/2024</t>
  </si>
  <si>
    <t>Letenky 1FVL-23981 2024</t>
  </si>
  <si>
    <t>PROPED 36F293</t>
  </si>
  <si>
    <t>PROPED 36F316-003</t>
  </si>
  <si>
    <t>Letenky 1FVL-25816/2024</t>
  </si>
  <si>
    <t>Letenky 1FVL-27763/2024</t>
  </si>
  <si>
    <t>VPD UA - Comedeq - Marganets</t>
  </si>
  <si>
    <t>VPD UA (Lvov)-bezp.útoč.pro nov.-nahr.SP1123-98</t>
  </si>
  <si>
    <t>Ubytování prac. cesta VZÚ 27.-30.5.2024 - T.R.</t>
  </si>
  <si>
    <t>e-farma - údržba a správa virtuálního katalogu</t>
  </si>
  <si>
    <t>Letenky 1FVL-33693/2024</t>
  </si>
  <si>
    <t>9/2024/40 Cesta pro UA 1. splátka</t>
  </si>
  <si>
    <t>9/2024/28 Podpora obnovy školství  UA 1.splátka</t>
  </si>
  <si>
    <t>PROPED 36E585-006</t>
  </si>
  <si>
    <t>PROPED 36E594-006</t>
  </si>
  <si>
    <t>MS - výplaty K. Baranowska sy 28</t>
  </si>
  <si>
    <t>MS EE L.Hrytsai</t>
  </si>
  <si>
    <t xml:space="preserve">Výplata MS EE V.Smahliuk </t>
  </si>
  <si>
    <t>PROPED 36E593-006</t>
  </si>
  <si>
    <t>Ubytování VZÚ R.Pecha v CITYHOTELU za 11 a 12/2023 a 1/24</t>
  </si>
  <si>
    <t>MEDEVAC - GK Lvov po provizorium</t>
  </si>
  <si>
    <t>Úhrada ubyt. prac. MZV/SEV (Taipiei 18.-19.3.2024)</t>
  </si>
  <si>
    <t>Příspěvek na úroky za makrofinanční pomoc Ukrajině (MFA+)</t>
  </si>
  <si>
    <t>UV č. 207/2022, z.č. 65/2022 Sb.</t>
  </si>
  <si>
    <t>dovybavení poskytnutých prostorů (pračka, žehlička, ložní prádlo…)</t>
  </si>
  <si>
    <t xml:space="preserve">Aktivní politika zaměstnanosti - příspěvek na dojížďku </t>
  </si>
  <si>
    <t>Strategie Ukrajina</t>
  </si>
  <si>
    <t>Aktivní politika zaměstnanosti - příspěvek na dojížďku  - projekty OPZ+</t>
  </si>
  <si>
    <t>PROPED 36E195-003 - vratka DPH</t>
  </si>
  <si>
    <t xml:space="preserve">PROPED 36F370-006 </t>
  </si>
  <si>
    <t>Úhrada ubytování parac. MZV/ODOS 4.-6.6.24</t>
  </si>
  <si>
    <t>PROPED 36F158-003</t>
  </si>
  <si>
    <t>9/2024/25 inovativní přístupy UA - 1.splátka</t>
  </si>
  <si>
    <t>PROPED 36F079-003</t>
  </si>
  <si>
    <t>PROPED 36F371-006</t>
  </si>
  <si>
    <t>VPD UA - Charkov - Gynekologické a porodní pokoje</t>
  </si>
  <si>
    <t>VPD UA (Lutsk) - vybavení operačního sálu Volyn H.</t>
  </si>
  <si>
    <t>PD UA - Vynnyky - Rekonstrukce nemocnice</t>
  </si>
  <si>
    <t xml:space="preserve">Letenky </t>
  </si>
  <si>
    <t>Mediální projekt Kyjev 20-24MED10</t>
  </si>
  <si>
    <t>Mediální projekt Kyjev 20-24MED13-ZMIST POLTAVA</t>
  </si>
  <si>
    <t>Dary dle UV č. 316/2024</t>
  </si>
  <si>
    <t>Peněžní dar IEA dle UV 316/2024</t>
  </si>
  <si>
    <t>MAAE dobrovolný příspěvek ČR 2024 na UA</t>
  </si>
  <si>
    <t>VPD UA - Lvov - bezp.úložiště pro novorozence</t>
  </si>
  <si>
    <t>VPD UA - Charkov - operační sály</t>
  </si>
  <si>
    <t>VPD UA -Charkov - Comedeq -Gynekolog. a porodn</t>
  </si>
  <si>
    <t>PD UA - BIRN - letní univerzita</t>
  </si>
  <si>
    <t>VPD Ukrajina (Kyjev) obytné stany 3 ks</t>
  </si>
  <si>
    <t>Překlady textů/ukraj.do katalogu CzechAgro/e-farma</t>
  </si>
  <si>
    <t>LTP 20-24UAD04 -NO MEDIA DEVELOPMENT FOUNDATION</t>
  </si>
  <si>
    <t>Úhrada ubyt. prac. MZV/SEV (Brusel 6.-7.8.2024)</t>
  </si>
  <si>
    <t>SC Lvov - Bělecká 9.-20.9.</t>
  </si>
  <si>
    <t>Předání EC 60 kW motogenerátor</t>
  </si>
  <si>
    <t>Ostatní výdaje - fotografie dokument. s příběhem</t>
  </si>
  <si>
    <t xml:space="preserve">Sociální a zdravotní poj., o FKSP výše uvedených platů </t>
  </si>
  <si>
    <t>PROPED 36F403-003</t>
  </si>
  <si>
    <t xml:space="preserve">PROPED 36F314-003 </t>
  </si>
  <si>
    <t>Ubytování ZZ L.Veselého v hotelu</t>
  </si>
  <si>
    <t>Úhrada ubyt. prac. MZV/SEV (Tokio 11.-15.8.2024)</t>
  </si>
  <si>
    <t>PROPED 36F436-003</t>
  </si>
  <si>
    <t xml:space="preserve">9/2024/41 PCSC </t>
  </si>
  <si>
    <t>HP UA-Program na integritu a dodržování předpisů</t>
  </si>
  <si>
    <t>HP UA-zajištění lepších protikorupčních standardů</t>
  </si>
  <si>
    <t>Peněžní dar OBSE_zmocněnec UA</t>
  </si>
  <si>
    <t>Letenky 1FVL-54684/2024</t>
  </si>
  <si>
    <t>Letenky 1FVL-58062/2024</t>
  </si>
  <si>
    <t>VPD UA - zmrazovač krve a plazmy</t>
  </si>
  <si>
    <t>VPD UA - rehabilitační centrum nem.Krivy Roh</t>
  </si>
  <si>
    <t>VPD UA - modul.venkov.ordinace</t>
  </si>
  <si>
    <t>VPD UA 2023 - mobilní úpravna vody</t>
  </si>
  <si>
    <t>P UA - HP UA uprchlíkům v Moldavsku SOS Autism</t>
  </si>
  <si>
    <t>Letenky, jízdenky 29.10.-1.11.2024</t>
  </si>
  <si>
    <t>Peněžní dar OECD dle UV 315/2024</t>
  </si>
  <si>
    <t>PROPED 36F457-006</t>
  </si>
  <si>
    <t>NRB - Nástroj pro Ukrajinu - kofinancování</t>
  </si>
  <si>
    <t>PD - Moldavsko - fond pro snižování en.zranit</t>
  </si>
  <si>
    <t>PD UA - Homecare Association</t>
  </si>
  <si>
    <t>Dar dle UV č.867/2024_CAP UA</t>
  </si>
  <si>
    <t>Dar dle UV č.908/2024_SPU_pohřešované děti</t>
  </si>
  <si>
    <t>Dar dle UV č.908/2024_SPU_DCiP</t>
  </si>
  <si>
    <t>Dar dle UV č.908/2024_zvláštní zmocněnec na UA</t>
  </si>
  <si>
    <t>Dar dle UV č.908/2024_SPU_odminování</t>
  </si>
  <si>
    <t>Arnika - Identifikace a prioritizace ekologických zátěží v Dněpropetrovské obl.</t>
  </si>
  <si>
    <t>Arnika . Posílení ochrany ŽP v době ozbrojeného konfliktu</t>
  </si>
  <si>
    <t>Člověk v Tísni - podpora místních komunit pro udržitelnou obnovu</t>
  </si>
  <si>
    <t>Charita ČR - podpora v obl. Zdravotnictví a rehabilitační péče</t>
  </si>
  <si>
    <t>Experti - posuzování projektů  a administrátoři výzev, monitoring</t>
  </si>
  <si>
    <t>Letenky 1FVL-66873/2024</t>
  </si>
  <si>
    <t>ČVUT - PKVV dotace UA</t>
  </si>
  <si>
    <t>Dopravní prostředky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</si>
</sst>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52">
    <font>
      <sz val="11"/>
      <color theme="1"/>
      <name val="Calibri"/>
      <family val="2"/>
      <charset val="238"/>
      <scheme val="minor"/>
    </font>
    <font>
      <sz val="10"/>
      <name val="Arial"/>
      <family val="2"/>
    </font>
    <font>
      <b/>
      <sz val="11"/>
      <color theme="1"/>
      <name val="Calibri"/>
      <family val="2"/>
      <charset val="238"/>
      <scheme val="minor"/>
    </font>
    <font>
      <b/>
      <sz val="12"/>
      <color theme="1"/>
      <name val="Calibri"/>
      <family val="2"/>
      <charset val="238"/>
      <scheme val="minor"/>
    </font>
    <font>
      <sz val="8"/>
      <color theme="1"/>
      <name val="Calibri"/>
      <family val="2"/>
      <charset val="238"/>
      <scheme val="minor"/>
    </font>
    <font>
      <sz val="7"/>
      <color theme="1"/>
      <name val="Calibri"/>
      <family val="2"/>
      <charset val="238"/>
      <scheme val="minor"/>
    </font>
    <font>
      <i/>
      <sz val="8"/>
      <color theme="1"/>
      <name val="Calibri"/>
      <family val="2"/>
      <charset val="238"/>
      <scheme val="minor"/>
    </font>
    <font>
      <b/>
      <sz val="8"/>
      <color theme="1"/>
      <name val="Calibri"/>
      <family val="2"/>
      <charset val="238"/>
      <scheme val="minor"/>
    </font>
    <font>
      <b/>
      <sz val="7"/>
      <color theme="1"/>
      <name val="Calibri"/>
      <family val="2"/>
      <charset val="238"/>
      <scheme val="minor"/>
    </font>
    <font>
      <b/>
      <sz val="12"/>
      <color rgb="FFC00000"/>
      <name val="Calibri"/>
      <family val="2"/>
      <charset val="238"/>
      <scheme val="minor"/>
    </font>
    <font>
      <sz val="11"/>
      <color rgb="FFC00000"/>
      <name val="Calibri"/>
      <family val="2"/>
      <charset val="238"/>
      <scheme val="minor"/>
    </font>
    <font>
      <sz val="11"/>
      <color rgb="FFFF0000"/>
      <name val="Calibri"/>
      <family val="2"/>
      <charset val="238"/>
      <scheme val="minor"/>
    </font>
    <font>
      <sz val="9"/>
      <color theme="1"/>
      <name val="Calibri"/>
      <family val="2"/>
      <charset val="238"/>
      <scheme val="minor"/>
    </font>
    <font>
      <b/>
      <sz val="10"/>
      <color theme="1"/>
      <name val="Calibri"/>
      <family val="2"/>
      <charset val="238"/>
      <scheme val="minor"/>
    </font>
    <font>
      <i/>
      <sz val="10"/>
      <color theme="1"/>
      <name val="Calibri"/>
      <family val="2"/>
      <charset val="238"/>
      <scheme val="minor"/>
    </font>
    <font>
      <b/>
      <i/>
      <sz val="9"/>
      <color rgb="FFFF0000"/>
      <name val="Calibri"/>
      <family val="2"/>
      <charset val="238"/>
      <scheme val="minor"/>
    </font>
    <font>
      <i/>
      <sz val="9"/>
      <color rgb="FFFF0000"/>
      <name val="Calibri"/>
      <family val="2"/>
      <charset val="238"/>
      <scheme val="minor"/>
    </font>
    <font>
      <sz val="8"/>
      <color rgb="FFFF0000"/>
      <name val="Calibri"/>
      <family val="2"/>
      <charset val="238"/>
      <scheme val="minor"/>
    </font>
    <font>
      <b/>
      <sz val="8"/>
      <color theme="0"/>
      <name val="Calibri"/>
      <family val="2"/>
      <charset val="238"/>
      <scheme val="minor"/>
    </font>
    <font>
      <b/>
      <sz val="13"/>
      <color rgb="FFC00000"/>
      <name val="Calibri"/>
      <family val="2"/>
      <charset val="238"/>
      <scheme val="minor"/>
    </font>
    <font>
      <i/>
      <sz val="11"/>
      <color rgb="FFFF0000"/>
      <name val="Calibri"/>
      <family val="2"/>
      <charset val="238"/>
      <scheme val="minor"/>
    </font>
    <font>
      <b/>
      <sz val="9"/>
      <color theme="1"/>
      <name val="Calibri"/>
      <family val="2"/>
      <charset val="238"/>
      <scheme val="minor"/>
    </font>
    <font>
      <i/>
      <sz val="9"/>
      <color theme="1"/>
      <name val="Calibri"/>
      <family val="2"/>
      <charset val="238"/>
      <scheme val="minor"/>
    </font>
    <font>
      <sz val="8"/>
      <name val="Calibri"/>
      <family val="2"/>
      <charset val="238"/>
      <scheme val="minor"/>
    </font>
    <font>
      <b/>
      <sz val="8"/>
      <color rgb="FFFF0000"/>
      <name val="Calibri"/>
      <family val="2"/>
      <charset val="238"/>
      <scheme val="minor"/>
    </font>
    <font>
      <b/>
      <vertAlign val="superscript"/>
      <sz val="11"/>
      <color theme="1"/>
      <name val="Calibri"/>
      <family val="2"/>
      <charset val="238"/>
      <scheme val="minor"/>
    </font>
    <font>
      <i/>
      <sz val="11"/>
      <name val="Calibri"/>
      <family val="2"/>
      <charset val="238"/>
      <scheme val="minor"/>
    </font>
    <font>
      <i/>
      <vertAlign val="superscript"/>
      <sz val="9"/>
      <color theme="1"/>
      <name val="Calibri"/>
      <family val="2"/>
      <charset val="238"/>
      <scheme val="minor"/>
    </font>
    <font>
      <b/>
      <vertAlign val="superscript"/>
      <sz val="9"/>
      <color theme="1"/>
      <name val="Calibri"/>
      <family val="2"/>
      <charset val="238"/>
      <scheme val="minor"/>
    </font>
    <font>
      <sz val="8"/>
      <color rgb="FFC00000"/>
      <name val="Calibri"/>
      <family val="2"/>
      <charset val="238"/>
      <scheme val="minor"/>
    </font>
    <font>
      <sz val="7"/>
      <color rgb="FFC00000"/>
      <name val="Calibri"/>
      <family val="2"/>
      <charset val="238"/>
      <scheme val="minor"/>
    </font>
    <font>
      <b/>
      <sz val="8"/>
      <color rgb="FFC00000"/>
      <name val="Calibri"/>
      <family val="2"/>
      <charset val="238"/>
      <scheme val="minor"/>
    </font>
    <font>
      <b/>
      <sz val="7"/>
      <color rgb="FFC00000"/>
      <name val="Calibri"/>
      <family val="2"/>
      <charset val="238"/>
      <scheme val="minor"/>
    </font>
    <font>
      <sz val="7"/>
      <name val="Calibri"/>
      <family val="2"/>
      <charset val="238"/>
      <scheme val="minor"/>
    </font>
    <font>
      <b/>
      <sz val="8"/>
      <name val="Calibri"/>
      <family val="2"/>
      <charset val="238"/>
      <scheme val="minor"/>
    </font>
    <font>
      <sz val="11"/>
      <color indexed="8"/>
      <name val="Calibri"/>
      <family val="2"/>
    </font>
    <font>
      <sz val="11"/>
      <color indexed="9"/>
      <name val="Calibri"/>
      <family val="2"/>
    </font>
    <font>
      <b/>
      <sz val="11"/>
      <color indexed="8"/>
      <name val="Calibri"/>
      <family val="2"/>
    </font>
    <font>
      <sz val="8"/>
      <name val="Arial"/>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name val="Calibri"/>
      <family val="2"/>
      <charset val="238"/>
      <scheme val="minor"/>
    </font>
    <font>
      <b/>
      <sz val="11"/>
      <name val="Calibri"/>
      <family val="2"/>
      <charset val="238"/>
      <scheme val="minor"/>
    </font>
    <font>
      <sz val="11"/>
      <color theme="0"/>
      <name val="Calibri"/>
      <family val="2"/>
      <charset val="238"/>
      <scheme val="minor"/>
    </font>
    <font>
      <b/>
      <i/>
      <sz val="10"/>
      <color theme="1"/>
      <name val="Calibri"/>
      <family val="2"/>
      <charset val="238"/>
      <scheme val="minor"/>
    </font>
    <font>
      <b/>
      <sz val="13"/>
      <color theme="1"/>
      <name val="Calibri"/>
      <family val="2"/>
      <charset val="238"/>
      <scheme val="minor"/>
    </font>
  </fonts>
  <fills count="52">
    <fill>
      <patternFill/>
    </fill>
    <fill>
      <patternFill patternType="gray125"/>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bgColor indexed="64"/>
      </patternFill>
    </fill>
    <fill>
      <patternFill patternType="solid">
        <fgColor indexed="45"/>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58"/>
        <bgColor indexed="64"/>
      </patternFill>
    </fill>
    <fill>
      <patternFill patternType="solid">
        <fgColor indexed="54"/>
        <bgColor indexed="64"/>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15"/>
        <bgColor indexed="64"/>
      </patternFill>
    </fill>
    <fill>
      <patternFill patternType="solid">
        <fgColor indexed="20"/>
        <bgColor indexed="64"/>
      </patternFill>
    </fill>
    <fill>
      <patternFill patternType="solid">
        <fgColor theme="0" tint="-0.0499799996614456"/>
        <bgColor indexed="64"/>
      </patternFill>
    </fill>
    <fill>
      <patternFill patternType="solid">
        <fgColor theme="9" tint="0.599990010261536"/>
        <bgColor indexed="64"/>
      </patternFill>
    </fill>
    <fill>
      <patternFill patternType="solid">
        <fgColor theme="9" tint="0.799979984760284"/>
        <bgColor indexed="64"/>
      </patternFill>
    </fill>
    <fill>
      <patternFill patternType="solid">
        <fgColor theme="9" tint="-0.249970003962517"/>
        <bgColor indexed="64"/>
      </patternFill>
    </fill>
    <fill>
      <patternFill patternType="solid">
        <fgColor theme="5" tint="0.799979984760284"/>
        <bgColor indexed="64"/>
      </patternFill>
    </fill>
    <fill>
      <patternFill patternType="solid">
        <fgColor theme="6" tint="0.799979984760284"/>
        <bgColor indexed="64"/>
      </patternFill>
    </fill>
    <fill>
      <patternFill patternType="solid">
        <fgColor theme="4" tint="0.799979984760284"/>
        <bgColor indexed="64"/>
      </patternFill>
    </fill>
    <fill>
      <patternFill patternType="solid">
        <fgColor theme="0"/>
        <bgColor indexed="64"/>
      </patternFill>
    </fill>
  </fills>
  <borders count="65">
    <border>
      <left/>
      <right/>
      <top/>
      <bottom/>
      <diagonal/>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style="thin">
        <color auto="1"/>
      </left>
      <right style="thin">
        <color auto="1"/>
      </right>
      <top style="hair">
        <color auto="1"/>
      </top>
      <bottom style="hair">
        <color auto="1"/>
      </bottom>
    </border>
    <border>
      <left/>
      <right style="thin">
        <color auto="1"/>
      </right>
      <top style="hair">
        <color auto="1"/>
      </top>
      <bottom style="hair">
        <color auto="1"/>
      </bottom>
    </border>
    <border>
      <left style="thin">
        <color auto="1"/>
      </left>
      <right/>
      <top style="hair">
        <color auto="1"/>
      </top>
      <bottom style="hair">
        <color auto="1"/>
      </bottom>
    </border>
    <border>
      <left/>
      <right style="thin">
        <color auto="1"/>
      </right>
      <top style="thin">
        <color auto="1"/>
      </top>
      <bottom style="thin">
        <color auto="1"/>
      </bottom>
    </border>
    <border>
      <left/>
      <right/>
      <top style="thin">
        <color auto="1"/>
      </top>
      <bottom/>
    </border>
    <border>
      <left style="thin">
        <color auto="1"/>
      </left>
      <right style="thin">
        <color auto="1"/>
      </right>
      <top style="thin">
        <color auto="1"/>
      </top>
      <bottom style="hair">
        <color auto="1"/>
      </bottom>
    </border>
    <border>
      <left/>
      <right style="thin">
        <color auto="1"/>
      </right>
      <top style="thin">
        <color auto="1"/>
      </top>
      <bottom style="hair">
        <color auto="1"/>
      </bottom>
    </border>
    <border>
      <left style="thin">
        <color auto="1"/>
      </left>
      <right/>
      <top style="thin">
        <color auto="1"/>
      </top>
      <bottom style="hair">
        <color auto="1"/>
      </bottom>
    </border>
    <border>
      <left style="thin">
        <color auto="1"/>
      </left>
      <right/>
      <top style="hair">
        <color auto="1"/>
      </top>
      <bottom style="thin">
        <color auto="1"/>
      </bottom>
    </border>
    <border>
      <left/>
      <right style="thin">
        <color auto="1"/>
      </right>
      <top style="hair">
        <color auto="1"/>
      </top>
      <bottom style="thin">
        <color auto="1"/>
      </bottom>
    </border>
    <border>
      <left/>
      <right/>
      <top style="thin">
        <color auto="1"/>
      </top>
      <bottom style="hair">
        <color auto="1"/>
      </bottom>
    </border>
    <border>
      <left/>
      <right/>
      <top style="hair">
        <color auto="1"/>
      </top>
      <bottom style="hair">
        <color auto="1"/>
      </bottom>
    </border>
    <border>
      <left/>
      <right/>
      <top style="hair">
        <color auto="1"/>
      </top>
      <bottom style="thin">
        <color auto="1"/>
      </bottom>
    </border>
    <border>
      <left style="thin">
        <color auto="1"/>
      </left>
      <right style="thin">
        <color auto="1"/>
      </right>
      <top/>
      <bottom style="hair">
        <color auto="1"/>
      </bottom>
    </border>
    <border>
      <left/>
      <right style="thin">
        <color auto="1"/>
      </right>
      <top/>
      <bottom/>
    </border>
    <border>
      <left style="thin">
        <color auto="1"/>
      </left>
      <right style="thin">
        <color auto="1"/>
      </right>
      <top/>
      <bottom/>
    </border>
    <border>
      <left style="thin">
        <color auto="1"/>
      </left>
      <right style="thin">
        <color auto="1"/>
      </right>
      <top style="hair">
        <color auto="1"/>
      </top>
      <bottom/>
    </border>
    <border>
      <left style="thin">
        <color auto="1"/>
      </left>
      <right style="thin">
        <color auto="1"/>
      </right>
      <top/>
      <bottom style="thin">
        <color auto="1"/>
      </bottom>
    </border>
    <border>
      <left style="medium">
        <color auto="1"/>
      </left>
      <right style="medium">
        <color auto="1"/>
      </right>
      <top style="medium">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border>
    <border>
      <left/>
      <right/>
      <top style="medium">
        <color auto="1"/>
      </top>
      <bottom style="medium">
        <color auto="1"/>
      </bottom>
    </border>
    <border>
      <left style="medium">
        <color auto="1"/>
      </left>
      <right style="medium">
        <color auto="1"/>
      </right>
      <top style="thin">
        <color auto="1"/>
      </top>
      <bottom style="medium">
        <color auto="1"/>
      </bottom>
    </border>
    <border>
      <left style="medium">
        <color auto="1"/>
      </left>
      <right style="medium">
        <color auto="1"/>
      </right>
      <top style="medium">
        <color auto="1"/>
      </top>
      <bottom style="thin">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thin">
        <color auto="1"/>
      </right>
      <top/>
      <bottom style="thin">
        <color auto="1"/>
      </bottom>
    </border>
    <border>
      <left style="thin">
        <color auto="1"/>
      </left>
      <right style="medium">
        <color auto="1"/>
      </right>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border>
    <border>
      <left style="medium">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thin">
        <color auto="1"/>
      </left>
      <right/>
      <top style="medium">
        <color auto="1"/>
      </top>
      <bottom style="medium">
        <color auto="1"/>
      </bottom>
    </border>
    <border>
      <left style="thin">
        <color auto="1"/>
      </left>
      <right/>
      <top/>
      <bottom style="thin">
        <color auto="1"/>
      </bottom>
    </border>
    <border>
      <left style="thin">
        <color auto="1"/>
      </left>
      <right/>
      <top/>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border>
    <border>
      <left/>
      <right style="thin">
        <color auto="1"/>
      </right>
      <top style="medium">
        <color auto="1"/>
      </top>
      <bottom style="medium">
        <color auto="1"/>
      </bottom>
    </border>
    <border>
      <left style="thin">
        <color auto="1"/>
      </left>
      <right style="thin">
        <color auto="1"/>
      </right>
      <top style="hair">
        <color auto="1"/>
      </top>
      <bottom style="thin">
        <color auto="1"/>
      </bottom>
    </border>
    <border>
      <left/>
      <right/>
      <top style="thin">
        <color auto="1"/>
      </top>
      <bottom style="thin">
        <color auto="1"/>
      </bottom>
    </border>
    <border>
      <left style="thin">
        <color auto="1"/>
      </left>
      <right style="thin">
        <color auto="1"/>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s>
  <cellStyleXfs count="8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5"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6" fillId="10" borderId="0" applyNumberFormat="0" applyBorder="0" applyAlignment="0" applyProtection="0"/>
    <xf numFmtId="0" fontId="35" fillId="5" borderId="0" applyNumberFormat="0" applyBorder="0" applyAlignment="0" applyProtection="0"/>
    <xf numFmtId="0" fontId="35" fillId="11" borderId="0" applyNumberFormat="0" applyBorder="0" applyAlignment="0" applyProtection="0"/>
    <xf numFmtId="0" fontId="36" fillId="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6" fillId="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9" fillId="20" borderId="1" applyNumberFormat="0" applyProtection="0">
      <alignment vertical="center"/>
    </xf>
    <xf numFmtId="0" fontId="39" fillId="20" borderId="1" applyNumberFormat="0" applyProtection="0">
      <alignment vertical="center"/>
    </xf>
    <xf numFmtId="0" fontId="39" fillId="20" borderId="1" applyNumberFormat="0" applyProtection="0">
      <alignment horizontal="left" vertical="center" indent="1"/>
    </xf>
    <xf numFmtId="0" fontId="40" fillId="20" borderId="2" applyNumberFormat="0" applyProtection="0">
      <alignment horizontal="left" vertical="top" indent="1"/>
    </xf>
    <xf numFmtId="0" fontId="38" fillId="21" borderId="1" applyNumberFormat="0" applyProtection="0">
      <alignment horizontal="right" vertical="center"/>
    </xf>
    <xf numFmtId="0" fontId="38" fillId="22" borderId="1" applyNumberFormat="0" applyProtection="0">
      <alignment horizontal="right" vertical="center"/>
    </xf>
    <xf numFmtId="0" fontId="38" fillId="23" borderId="3" applyNumberFormat="0" applyProtection="0">
      <alignment horizontal="right" vertical="center"/>
    </xf>
    <xf numFmtId="0" fontId="38" fillId="24" borderId="1" applyNumberFormat="0" applyProtection="0">
      <alignment horizontal="right" vertical="center"/>
    </xf>
    <xf numFmtId="0" fontId="38" fillId="25" borderId="1" applyNumberFormat="0" applyProtection="0">
      <alignment horizontal="right" vertical="center"/>
    </xf>
    <xf numFmtId="0" fontId="38" fillId="26" borderId="1" applyNumberFormat="0" applyProtection="0">
      <alignment horizontal="right" vertical="center"/>
    </xf>
    <xf numFmtId="0" fontId="38" fillId="27" borderId="1" applyNumberFormat="0" applyProtection="0">
      <alignment horizontal="right" vertical="center"/>
    </xf>
    <xf numFmtId="0" fontId="38" fillId="28" borderId="1" applyNumberFormat="0" applyProtection="0">
      <alignment horizontal="right" vertical="center"/>
    </xf>
    <xf numFmtId="0" fontId="38" fillId="29" borderId="1" applyNumberFormat="0" applyProtection="0">
      <alignment horizontal="right" vertical="center"/>
    </xf>
    <xf numFmtId="0" fontId="38" fillId="30" borderId="3" applyNumberFormat="0" applyProtection="0">
      <alignment horizontal="left" vertical="center" indent="1"/>
    </xf>
    <xf numFmtId="0" fontId="39" fillId="0" borderId="0">
      <alignment/>
      <protection/>
    </xf>
    <xf numFmtId="0" fontId="38" fillId="0" borderId="0">
      <alignment horizontal="left"/>
      <protection/>
    </xf>
    <xf numFmtId="0" fontId="41" fillId="31" borderId="0">
      <alignment/>
      <protection/>
    </xf>
    <xf numFmtId="0" fontId="1" fillId="32" borderId="3" applyNumberFormat="0" applyProtection="0">
      <alignment horizontal="left" vertical="center" indent="1"/>
    </xf>
    <xf numFmtId="0" fontId="1" fillId="32" borderId="3" applyNumberFormat="0" applyProtection="0">
      <alignment horizontal="left" vertical="center" indent="1"/>
    </xf>
    <xf numFmtId="0" fontId="38" fillId="33" borderId="1" applyNumberFormat="0" applyProtection="0">
      <alignment horizontal="right" vertical="center"/>
    </xf>
    <xf numFmtId="0" fontId="38" fillId="34" borderId="3" applyNumberFormat="0" applyProtection="0">
      <alignment horizontal="left" vertical="center" indent="1"/>
    </xf>
    <xf numFmtId="0" fontId="38" fillId="35" borderId="3" applyNumberFormat="0" applyProtection="0">
      <alignment horizontal="left" vertical="center" indent="1"/>
    </xf>
    <xf numFmtId="0" fontId="38" fillId="36" borderId="1" applyNumberFormat="0" applyProtection="0">
      <alignment horizontal="left" vertical="center" indent="1"/>
    </xf>
    <xf numFmtId="0" fontId="38" fillId="32" borderId="2" applyNumberFormat="0" applyProtection="0">
      <alignment horizontal="left" vertical="top" indent="1"/>
    </xf>
    <xf numFmtId="0" fontId="38" fillId="37" borderId="1" applyNumberFormat="0" applyProtection="0">
      <alignment horizontal="left" vertical="center" indent="1"/>
    </xf>
    <xf numFmtId="0" fontId="38" fillId="35" borderId="2" applyNumberFormat="0" applyProtection="0">
      <alignment horizontal="left" vertical="top" indent="1"/>
    </xf>
    <xf numFmtId="0" fontId="38" fillId="38" borderId="1" applyNumberFormat="0" applyProtection="0">
      <alignment horizontal="left" vertical="center" indent="1"/>
    </xf>
    <xf numFmtId="0" fontId="38" fillId="38" borderId="2" applyNumberFormat="0" applyProtection="0">
      <alignment horizontal="left" vertical="top" indent="1"/>
    </xf>
    <xf numFmtId="0" fontId="38" fillId="34" borderId="1" applyNumberFormat="0" applyProtection="0">
      <alignment horizontal="left" vertical="center" indent="1"/>
    </xf>
    <xf numFmtId="0" fontId="38" fillId="34" borderId="2" applyNumberFormat="0" applyProtection="0">
      <alignment horizontal="left" vertical="top" indent="1"/>
    </xf>
    <xf numFmtId="0" fontId="38" fillId="39" borderId="1" applyNumberFormat="0" applyProtection="0">
      <alignment horizontal="left" vertical="center" indent="1"/>
    </xf>
    <xf numFmtId="0" fontId="38" fillId="40" borderId="4" applyNumberFormat="0">
      <alignment/>
      <protection locked="0"/>
    </xf>
    <xf numFmtId="0" fontId="39" fillId="32" borderId="5" applyBorder="0">
      <alignment/>
      <protection/>
    </xf>
    <xf numFmtId="0" fontId="42" fillId="41" borderId="2" applyNumberFormat="0" applyProtection="0">
      <alignment vertical="center"/>
    </xf>
    <xf numFmtId="0" fontId="43" fillId="41" borderId="6" applyNumberFormat="0" applyProtection="0">
      <alignment vertical="center"/>
    </xf>
    <xf numFmtId="0" fontId="42" fillId="36" borderId="2" applyNumberFormat="0" applyProtection="0">
      <alignment horizontal="left" vertical="center" indent="1"/>
    </xf>
    <xf numFmtId="0" fontId="42" fillId="41" borderId="2" applyNumberFormat="0" applyProtection="0">
      <alignment horizontal="left" vertical="top" indent="1"/>
    </xf>
    <xf numFmtId="0" fontId="38" fillId="0" borderId="1" applyNumberFormat="0" applyProtection="0">
      <alignment horizontal="right" vertical="center"/>
    </xf>
    <xf numFmtId="0" fontId="39" fillId="0" borderId="1" applyNumberFormat="0" applyProtection="0">
      <alignment horizontal="right" vertical="center"/>
    </xf>
    <xf numFmtId="0" fontId="38" fillId="39" borderId="1" applyNumberFormat="0" applyProtection="0">
      <alignment horizontal="left" vertical="center" indent="1"/>
    </xf>
    <xf numFmtId="0" fontId="42" fillId="35" borderId="2" applyNumberFormat="0" applyProtection="0">
      <alignment horizontal="left" vertical="top" indent="1"/>
    </xf>
    <xf numFmtId="0" fontId="44" fillId="42" borderId="3" applyNumberFormat="0" applyProtection="0">
      <alignment horizontal="left" vertical="center" indent="1"/>
    </xf>
    <xf numFmtId="0" fontId="38" fillId="43" borderId="6">
      <alignment/>
      <protection/>
    </xf>
    <xf numFmtId="0" fontId="45" fillId="40" borderId="1" applyNumberFormat="0" applyProtection="0">
      <alignment horizontal="right" vertical="center"/>
    </xf>
    <xf numFmtId="0" fontId="46" fillId="0" borderId="0" applyNumberFormat="0" applyFill="0" applyBorder="0" applyAlignment="0" applyProtection="0"/>
  </cellStyleXfs>
  <cellXfs count="425">
    <xf numFmtId="0" fontId="0" fillId="0" borderId="0" xfId="0"/>
    <xf numFmtId="0" fontId="3" fillId="0" borderId="0" xfId="0" applyFont="1"/>
    <xf numFmtId="0" fontId="0" fillId="0" borderId="0" xfId="0" applyFont="1"/>
    <xf numFmtId="0" fontId="7" fillId="0" borderId="6" xfId="0" applyFont="1" applyBorder="1" applyAlignment="1">
      <alignment horizontal="left" vertical="center"/>
    </xf>
    <xf numFmtId="0" fontId="7" fillId="0" borderId="6" xfId="0" applyFont="1" applyBorder="1"/>
    <xf numFmtId="0" fontId="2" fillId="0" borderId="0" xfId="0" applyFont="1"/>
    <xf numFmtId="0" fontId="4" fillId="0" borderId="7" xfId="0" applyFont="1" applyBorder="1" applyAlignment="1">
      <alignment horizontal="center" vertical="center"/>
    </xf>
    <xf numFmtId="0" fontId="4" fillId="0" borderId="7" xfId="0" applyFont="1" applyBorder="1"/>
    <xf numFmtId="0" fontId="4" fillId="0" borderId="8" xfId="0" applyFont="1" applyBorder="1"/>
    <xf numFmtId="0" fontId="4" fillId="0" borderId="9" xfId="0" applyFont="1" applyBorder="1" applyAlignment="1">
      <alignment horizontal="right" vertical="center"/>
    </xf>
    <xf numFmtId="0" fontId="7" fillId="0" borderId="6" xfId="0" applyFont="1" applyBorder="1" applyAlignment="1">
      <alignment horizontal="center"/>
    </xf>
    <xf numFmtId="164" fontId="7" fillId="0" borderId="7" xfId="0" applyNumberFormat="1" applyFont="1" applyBorder="1"/>
    <xf numFmtId="164" fontId="7" fillId="0" borderId="6" xfId="0" applyNumberFormat="1" applyFont="1" applyBorder="1"/>
    <xf numFmtId="0" fontId="7" fillId="0" borderId="6" xfId="0" applyFont="1" applyBorder="1" applyAlignment="1">
      <alignment horizontal="center" vertical="center"/>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xf>
    <xf numFmtId="0" fontId="6" fillId="0" borderId="11" xfId="0" applyFont="1" applyFill="1" applyBorder="1" applyAlignment="1">
      <alignment vertical="center"/>
    </xf>
    <xf numFmtId="0" fontId="4" fillId="0" borderId="7" xfId="0" applyFont="1" applyBorder="1" applyAlignment="1">
      <alignment horizontal="left"/>
    </xf>
    <xf numFmtId="0" fontId="7" fillId="0" borderId="6" xfId="0" applyFont="1" applyBorder="1" applyAlignment="1">
      <alignment horizontal="left"/>
    </xf>
    <xf numFmtId="164" fontId="4" fillId="0" borderId="7"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5" fillId="0" borderId="12" xfId="0" applyFont="1" applyBorder="1"/>
    <xf numFmtId="0" fontId="5" fillId="0" borderId="7" xfId="0" applyFont="1" applyBorder="1"/>
    <xf numFmtId="0" fontId="5" fillId="0" borderId="7" xfId="0" applyFont="1" applyBorder="1" applyAlignment="1">
      <alignment horizontal="center" vertical="center"/>
    </xf>
    <xf numFmtId="0" fontId="8"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64" fontId="4" fillId="44" borderId="12" xfId="0" applyNumberFormat="1" applyFont="1" applyFill="1" applyBorder="1"/>
    <xf numFmtId="164" fontId="4" fillId="44" borderId="7" xfId="0" applyNumberFormat="1" applyFont="1" applyFill="1" applyBorder="1"/>
    <xf numFmtId="0" fontId="10" fillId="0" borderId="0" xfId="0" applyFont="1"/>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2" fillId="0" borderId="14" xfId="0" applyFont="1" applyBorder="1" applyAlignment="1">
      <alignment horizontal="center" vertical="center"/>
    </xf>
    <xf numFmtId="0" fontId="12" fillId="0" borderId="13" xfId="0" applyFont="1" applyBorder="1" applyAlignment="1">
      <alignment horizontal="center"/>
    </xf>
    <xf numFmtId="0" fontId="12" fillId="0" borderId="0" xfId="0" applyFont="1"/>
    <xf numFmtId="0" fontId="12" fillId="0" borderId="9" xfId="0" applyFont="1" applyBorder="1" applyAlignment="1">
      <alignment horizontal="center" vertical="center"/>
    </xf>
    <xf numFmtId="0" fontId="12" fillId="0" borderId="8" xfId="0" applyFont="1" applyBorder="1" applyAlignment="1">
      <alignment horizontal="center"/>
    </xf>
    <xf numFmtId="0" fontId="12" fillId="0" borderId="15" xfId="0" applyFont="1" applyBorder="1" applyAlignment="1">
      <alignment horizontal="center" vertical="center"/>
    </xf>
    <xf numFmtId="0" fontId="12" fillId="0" borderId="16" xfId="0" applyFont="1" applyBorder="1" applyAlignment="1">
      <alignment horizont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1" fillId="0" borderId="0" xfId="0" applyFont="1" applyFill="1"/>
    <xf numFmtId="0" fontId="0" fillId="0" borderId="0" xfId="0" applyFont="1" applyFill="1"/>
    <xf numFmtId="0" fontId="13"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4" fillId="0" borderId="12" xfId="0" applyFont="1" applyBorder="1" applyAlignment="1">
      <alignment horizontal="left"/>
    </xf>
    <xf numFmtId="0" fontId="4" fillId="0" borderId="20" xfId="0" applyFont="1" applyBorder="1" applyAlignment="1">
      <alignment horizontal="left"/>
    </xf>
    <xf numFmtId="164" fontId="4" fillId="44" borderId="20" xfId="0" applyNumberFormat="1" applyFont="1" applyFill="1" applyBorder="1"/>
    <xf numFmtId="0" fontId="4" fillId="0" borderId="12" xfId="0" applyFont="1" applyBorder="1" applyAlignment="1">
      <alignment horizontal="center" vertical="center"/>
    </xf>
    <xf numFmtId="0" fontId="5" fillId="0" borderId="7" xfId="0" applyFont="1" applyBorder="1" applyAlignment="1">
      <alignment vertical="center"/>
    </xf>
    <xf numFmtId="164" fontId="4" fillId="44" borderId="7" xfId="0" applyNumberFormat="1" applyFont="1" applyFill="1" applyBorder="1" applyAlignment="1">
      <alignment vertical="center"/>
    </xf>
    <xf numFmtId="0" fontId="4" fillId="0" borderId="20" xfId="0" applyFont="1" applyBorder="1" applyAlignment="1">
      <alignment horizontal="center" vertical="center"/>
    </xf>
    <xf numFmtId="0" fontId="5" fillId="0" borderId="7" xfId="0" applyFont="1" applyBorder="1" applyAlignment="1">
      <alignment horizontal="left"/>
    </xf>
    <xf numFmtId="0" fontId="5" fillId="0" borderId="7" xfId="0" applyFont="1" applyBorder="1" applyAlignment="1">
      <alignment horizontal="left" vertical="center"/>
    </xf>
    <xf numFmtId="0" fontId="5" fillId="0" borderId="7" xfId="0" applyFont="1" applyBorder="1" applyAlignment="1">
      <alignment horizontal="left" vertical="center" wrapText="1"/>
    </xf>
    <xf numFmtId="0" fontId="4" fillId="0" borderId="7" xfId="0" applyFont="1" applyBorder="1" applyAlignment="1">
      <alignment horizontal="left" wrapText="1"/>
    </xf>
    <xf numFmtId="0" fontId="0" fillId="0" borderId="0" xfId="0" applyFont="1"/>
    <xf numFmtId="0" fontId="4" fillId="0" borderId="7" xfId="0" applyFont="1" applyBorder="1" applyAlignment="1">
      <alignment horizontal="center" vertical="center"/>
    </xf>
    <xf numFmtId="164" fontId="7" fillId="0" borderId="7" xfId="0" applyNumberFormat="1" applyFont="1" applyBorder="1"/>
    <xf numFmtId="0" fontId="4" fillId="0" borderId="7" xfId="0" applyFont="1" applyBorder="1" applyAlignment="1">
      <alignment horizontal="left"/>
    </xf>
    <xf numFmtId="0" fontId="4" fillId="0" borderId="8" xfId="0" applyFont="1" applyBorder="1" applyAlignment="1">
      <alignment horizontal="center" vertical="center"/>
    </xf>
    <xf numFmtId="164" fontId="4" fillId="44" borderId="7" xfId="0" applyNumberFormat="1" applyFont="1" applyFill="1" applyBorder="1"/>
    <xf numFmtId="0" fontId="4" fillId="0" borderId="7" xfId="0" applyFont="1" applyBorder="1" applyAlignment="1">
      <alignment horizontal="left" vertical="center"/>
    </xf>
    <xf numFmtId="0" fontId="4" fillId="0" borderId="20" xfId="0" applyFont="1" applyBorder="1" applyAlignment="1">
      <alignment horizontal="left" vertical="center"/>
    </xf>
    <xf numFmtId="0" fontId="4" fillId="0" borderId="0" xfId="0" applyFont="1"/>
    <xf numFmtId="0" fontId="4" fillId="0" borderId="21" xfId="0" applyFont="1" applyBorder="1" applyAlignment="1">
      <alignment horizontal="center" vertical="center"/>
    </xf>
    <xf numFmtId="164" fontId="4" fillId="44" borderId="22" xfId="0" applyNumberFormat="1" applyFont="1" applyFill="1" applyBorder="1"/>
    <xf numFmtId="0" fontId="0" fillId="0" borderId="0" xfId="0" applyFont="1" applyAlignment="1">
      <alignment/>
    </xf>
    <xf numFmtId="0" fontId="5" fillId="0" borderId="20" xfId="0" applyFont="1" applyBorder="1" applyAlignment="1">
      <alignment horizontal="center" vertical="center"/>
    </xf>
    <xf numFmtId="164" fontId="4" fillId="0" borderId="7" xfId="0" applyNumberFormat="1" applyFont="1" applyFill="1" applyBorder="1" applyAlignment="1">
      <alignment vertical="center"/>
    </xf>
    <xf numFmtId="164" fontId="4" fillId="0" borderId="12" xfId="0" applyNumberFormat="1" applyFont="1" applyFill="1" applyBorder="1"/>
    <xf numFmtId="164" fontId="4" fillId="0" borderId="7" xfId="0" applyNumberFormat="1" applyFont="1" applyFill="1" applyBorder="1"/>
    <xf numFmtId="164" fontId="4" fillId="0" borderId="20" xfId="0" applyNumberFormat="1" applyFont="1" applyFill="1" applyBorder="1" applyAlignment="1">
      <alignment vertical="center"/>
    </xf>
    <xf numFmtId="164" fontId="4" fillId="0" borderId="7" xfId="0" applyNumberFormat="1" applyFont="1" applyFill="1" applyBorder="1" applyAlignment="1">
      <alignment/>
    </xf>
    <xf numFmtId="0" fontId="4" fillId="0" borderId="23" xfId="0" applyFont="1" applyBorder="1" applyAlignment="1">
      <alignment vertical="center" wrapText="1" shrinkToFit="1"/>
    </xf>
    <xf numFmtId="0" fontId="4" fillId="0" borderId="23" xfId="0" applyFont="1" applyBorder="1" applyAlignment="1">
      <alignment vertical="center" wrapText="1"/>
    </xf>
    <xf numFmtId="0" fontId="6" fillId="0" borderId="23" xfId="0" applyFont="1" applyBorder="1" applyAlignment="1">
      <alignment vertical="center" wrapText="1" shrinkToFit="1"/>
    </xf>
    <xf numFmtId="0" fontId="5" fillId="0" borderId="20" xfId="0" applyFont="1" applyBorder="1"/>
    <xf numFmtId="0" fontId="5" fillId="0" borderId="22" xfId="0" applyFont="1" applyBorder="1"/>
    <xf numFmtId="164" fontId="4" fillId="0" borderId="12" xfId="0" applyNumberFormat="1" applyFont="1" applyFill="1" applyBorder="1" applyAlignment="1">
      <alignment vertical="center"/>
    </xf>
    <xf numFmtId="164" fontId="4" fillId="0" borderId="22" xfId="0" applyNumberFormat="1" applyFont="1" applyFill="1" applyBorder="1" applyAlignment="1">
      <alignment vertical="center"/>
    </xf>
    <xf numFmtId="164" fontId="4" fillId="44" borderId="7" xfId="0" applyNumberFormat="1" applyFont="1" applyFill="1" applyBorder="1" applyAlignment="1">
      <alignment horizontal="center" vertical="center"/>
    </xf>
    <xf numFmtId="0" fontId="4" fillId="0" borderId="7" xfId="0" applyFont="1" applyBorder="1" applyAlignment="1">
      <alignment vertical="center"/>
    </xf>
    <xf numFmtId="164" fontId="7" fillId="0" borderId="7" xfId="0" applyNumberFormat="1" applyFont="1" applyBorder="1" applyAlignment="1">
      <alignment vertical="center"/>
    </xf>
    <xf numFmtId="0" fontId="14" fillId="0" borderId="0" xfId="0" applyFont="1" applyAlignment="1">
      <alignment vertical="top" wrapText="1"/>
    </xf>
    <xf numFmtId="0" fontId="0" fillId="0" borderId="0" xfId="0" applyFont="1" applyAlignment="1">
      <alignment vertical="center"/>
    </xf>
    <xf numFmtId="0" fontId="4" fillId="0" borderId="7" xfId="0" applyFont="1" applyBorder="1" applyAlignment="1">
      <alignment horizontal="left" vertical="center" wrapText="1"/>
    </xf>
    <xf numFmtId="0" fontId="14" fillId="0" borderId="0" xfId="0" applyFont="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23" xfId="0" applyFont="1" applyFill="1" applyBorder="1" applyAlignment="1">
      <alignment vertical="center" wrapText="1"/>
    </xf>
    <xf numFmtId="0" fontId="4" fillId="0" borderId="20" xfId="0" applyFont="1" applyBorder="1" applyAlignment="1">
      <alignment vertical="center" wrapText="1"/>
    </xf>
    <xf numFmtId="0" fontId="4" fillId="0" borderId="22" xfId="0" applyFont="1" applyBorder="1" applyAlignment="1">
      <alignment vertical="center" wrapText="1"/>
    </xf>
    <xf numFmtId="164" fontId="7" fillId="0" borderId="6" xfId="0" applyNumberFormat="1" applyFont="1" applyFill="1" applyBorder="1"/>
    <xf numFmtId="0" fontId="7" fillId="45" borderId="6" xfId="0" applyFont="1" applyFill="1" applyBorder="1" applyAlignment="1">
      <alignment horizontal="left"/>
    </xf>
    <xf numFmtId="0" fontId="7" fillId="46" borderId="6" xfId="0" applyFont="1" applyFill="1" applyBorder="1" applyAlignment="1">
      <alignment horizontal="left"/>
    </xf>
    <xf numFmtId="0" fontId="15" fillId="0" borderId="0" xfId="0" applyFont="1"/>
    <xf numFmtId="0" fontId="16" fillId="0" borderId="0" xfId="0" applyFont="1"/>
    <xf numFmtId="164" fontId="4" fillId="0" borderId="22" xfId="0" applyNumberFormat="1" applyFont="1" applyFill="1" applyBorder="1" applyAlignment="1">
      <alignment/>
    </xf>
    <xf numFmtId="164" fontId="4" fillId="0" borderId="23" xfId="0" applyNumberFormat="1" applyFont="1" applyFill="1" applyBorder="1" applyAlignment="1">
      <alignment vertical="center"/>
    </xf>
    <xf numFmtId="164" fontId="4" fillId="0" borderId="23" xfId="0" applyNumberFormat="1" applyFont="1" applyFill="1" applyBorder="1"/>
    <xf numFmtId="0" fontId="7" fillId="46" borderId="24" xfId="0" applyFont="1" applyFill="1" applyBorder="1" applyAlignment="1">
      <alignment horizontal="left" vertical="center"/>
    </xf>
    <xf numFmtId="0" fontId="7" fillId="46" borderId="24" xfId="0" applyFont="1" applyFill="1" applyBorder="1" applyAlignment="1">
      <alignment horizontal="left"/>
    </xf>
    <xf numFmtId="0" fontId="8" fillId="46" borderId="24" xfId="0" applyFont="1" applyFill="1" applyBorder="1" applyAlignment="1">
      <alignment horizontal="center" vertical="center"/>
    </xf>
    <xf numFmtId="164" fontId="7" fillId="46" borderId="24" xfId="0" applyNumberFormat="1" applyFont="1" applyFill="1" applyBorder="1"/>
    <xf numFmtId="164" fontId="4" fillId="0" borderId="20" xfId="0" applyNumberFormat="1" applyFont="1" applyFill="1" applyBorder="1"/>
    <xf numFmtId="164" fontId="7" fillId="0" borderId="6" xfId="0" applyNumberFormat="1" applyFont="1" applyFill="1" applyBorder="1" applyAlignment="1">
      <alignment vertical="center"/>
    </xf>
    <xf numFmtId="164" fontId="4" fillId="0" borderId="22" xfId="0" applyNumberFormat="1" applyFont="1" applyFill="1" applyBorder="1"/>
    <xf numFmtId="0" fontId="7" fillId="0" borderId="6" xfId="0" applyFont="1" applyFill="1" applyBorder="1" applyAlignment="1">
      <alignment horizontal="left" vertical="center"/>
    </xf>
    <xf numFmtId="0" fontId="7" fillId="0" borderId="6" xfId="0" applyFont="1" applyFill="1" applyBorder="1" applyAlignment="1">
      <alignment vertical="center" wrapText="1"/>
    </xf>
    <xf numFmtId="0" fontId="7" fillId="0" borderId="6" xfId="0" applyFont="1" applyFill="1" applyBorder="1" applyAlignment="1">
      <alignment horizontal="left"/>
    </xf>
    <xf numFmtId="0" fontId="8" fillId="0" borderId="6" xfId="0" applyFont="1" applyFill="1" applyBorder="1" applyAlignment="1">
      <alignment horizontal="center" vertical="center"/>
    </xf>
    <xf numFmtId="0" fontId="8" fillId="0" borderId="6" xfId="0" applyFont="1" applyFill="1" applyBorder="1"/>
    <xf numFmtId="164" fontId="7" fillId="46" borderId="24" xfId="0" applyNumberFormat="1" applyFont="1" applyFill="1" applyBorder="1" applyAlignment="1">
      <alignment vertical="center"/>
    </xf>
    <xf numFmtId="0" fontId="4" fillId="0" borderId="6" xfId="0" applyFont="1" applyFill="1" applyBorder="1" applyAlignment="1">
      <alignment/>
    </xf>
    <xf numFmtId="3" fontId="4" fillId="0" borderId="6" xfId="0" applyNumberFormat="1" applyFont="1" applyFill="1" applyBorder="1" applyAlignment="1">
      <alignment horizontal="right"/>
    </xf>
    <xf numFmtId="3" fontId="7" fillId="0" borderId="6" xfId="0" applyNumberFormat="1" applyFont="1" applyFill="1" applyBorder="1" applyAlignment="1">
      <alignment horizontal="right"/>
    </xf>
    <xf numFmtId="3" fontId="7" fillId="46" borderId="6" xfId="0" applyNumberFormat="1" applyFont="1" applyFill="1" applyBorder="1"/>
    <xf numFmtId="3" fontId="7" fillId="45" borderId="6" xfId="0" applyNumberFormat="1" applyFont="1" applyFill="1" applyBorder="1"/>
    <xf numFmtId="0" fontId="18" fillId="47" borderId="6" xfId="0" applyFont="1" applyFill="1" applyBorder="1" applyAlignment="1">
      <alignment horizontal="left"/>
    </xf>
    <xf numFmtId="3" fontId="18" fillId="47" borderId="6" xfId="0" applyNumberFormat="1" applyFont="1" applyFill="1" applyBorder="1"/>
    <xf numFmtId="49" fontId="2" fillId="48" borderId="25" xfId="0" applyNumberFormat="1" applyFont="1" applyFill="1" applyBorder="1" applyAlignment="1">
      <alignment horizontal="center" vertical="center"/>
    </xf>
    <xf numFmtId="0" fontId="2" fillId="48" borderId="26" xfId="0" applyFont="1" applyFill="1" applyBorder="1" applyAlignment="1">
      <alignment/>
    </xf>
    <xf numFmtId="164" fontId="2" fillId="48" borderId="26" xfId="0" applyNumberFormat="1" applyFont="1" applyFill="1" applyBorder="1"/>
    <xf numFmtId="49" fontId="2" fillId="48" borderId="26" xfId="0" applyNumberFormat="1" applyFont="1" applyFill="1" applyBorder="1" applyAlignment="1">
      <alignment horizontal="center" vertical="center"/>
    </xf>
    <xf numFmtId="0" fontId="12" fillId="48" borderId="26" xfId="0" applyFont="1" applyFill="1" applyBorder="1" applyAlignment="1">
      <alignment horizontal="center" vertical="center"/>
    </xf>
    <xf numFmtId="0" fontId="12" fillId="0" borderId="27" xfId="0" applyFont="1" applyBorder="1"/>
    <xf numFmtId="0" fontId="12" fillId="0" borderId="28" xfId="0" applyFont="1" applyBorder="1"/>
    <xf numFmtId="0" fontId="12" fillId="0" borderId="29" xfId="0" applyFont="1" applyBorder="1"/>
    <xf numFmtId="0" fontId="21" fillId="48" borderId="26" xfId="0" applyFont="1" applyFill="1" applyBorder="1"/>
    <xf numFmtId="0" fontId="12" fillId="0" borderId="30" xfId="0" applyFont="1" applyBorder="1"/>
    <xf numFmtId="0" fontId="12" fillId="0" borderId="31" xfId="0" applyFont="1" applyBorder="1"/>
    <xf numFmtId="0" fontId="12" fillId="0" borderId="32" xfId="0" applyFont="1" applyBorder="1"/>
    <xf numFmtId="0" fontId="21" fillId="48" borderId="26" xfId="0" applyFont="1" applyFill="1" applyBorder="1" applyAlignment="1">
      <alignment horizontal="left" vertical="center"/>
    </xf>
    <xf numFmtId="0" fontId="4" fillId="0" borderId="6" xfId="0" applyFont="1" applyFill="1" applyBorder="1" applyAlignment="1">
      <alignment vertical="center"/>
    </xf>
    <xf numFmtId="0" fontId="7" fillId="46" borderId="6" xfId="0" applyFont="1" applyFill="1" applyBorder="1" applyAlignment="1">
      <alignment vertical="center"/>
    </xf>
    <xf numFmtId="0" fontId="7" fillId="45" borderId="6" xfId="0" applyFont="1" applyFill="1" applyBorder="1" applyAlignment="1">
      <alignment vertical="center"/>
    </xf>
    <xf numFmtId="0" fontId="18" fillId="47" borderId="6" xfId="0" applyFont="1" applyFill="1" applyBorder="1" applyAlignment="1">
      <alignment vertical="center"/>
    </xf>
    <xf numFmtId="0" fontId="2" fillId="0" borderId="0" xfId="0" applyFont="1" applyFill="1" applyBorder="1" applyAlignment="1">
      <alignment/>
    </xf>
    <xf numFmtId="164" fontId="2" fillId="0" borderId="0" xfId="0" applyNumberFormat="1" applyFont="1" applyFill="1" applyBorder="1"/>
    <xf numFmtId="0" fontId="22" fillId="0" borderId="0" xfId="0" applyFont="1" applyAlignment="1">
      <alignment horizontal="right"/>
    </xf>
    <xf numFmtId="49" fontId="12" fillId="48" borderId="33" xfId="0" applyNumberFormat="1" applyFont="1" applyFill="1" applyBorder="1" applyAlignment="1">
      <alignment horizontal="center" vertical="center"/>
    </xf>
    <xf numFmtId="49" fontId="12" fillId="48" borderId="34" xfId="0" applyNumberFormat="1" applyFont="1" applyFill="1" applyBorder="1" applyAlignment="1">
      <alignment horizontal="center" vertical="center"/>
    </xf>
    <xf numFmtId="49" fontId="21" fillId="48" borderId="35" xfId="0" applyNumberFormat="1" applyFont="1" applyFill="1" applyBorder="1" applyAlignment="1">
      <alignment horizontal="center" vertical="center"/>
    </xf>
    <xf numFmtId="164" fontId="12" fillId="0" borderId="36" xfId="0" applyNumberFormat="1" applyFont="1" applyBorder="1"/>
    <xf numFmtId="164" fontId="12" fillId="0" borderId="24" xfId="0" applyNumberFormat="1" applyFont="1" applyBorder="1"/>
    <xf numFmtId="164" fontId="21" fillId="0" borderId="37" xfId="0" applyNumberFormat="1" applyFont="1" applyBorder="1"/>
    <xf numFmtId="164" fontId="12" fillId="0" borderId="38" xfId="0" applyNumberFormat="1" applyFont="1" applyBorder="1"/>
    <xf numFmtId="164" fontId="21" fillId="0" borderId="39" xfId="0" applyNumberFormat="1" applyFont="1" applyBorder="1"/>
    <xf numFmtId="164" fontId="12" fillId="0" borderId="40" xfId="0" applyNumberFormat="1" applyFont="1" applyBorder="1"/>
    <xf numFmtId="164" fontId="12" fillId="0" borderId="22" xfId="0" applyNumberFormat="1" applyFont="1" applyBorder="1"/>
    <xf numFmtId="164" fontId="21" fillId="48" borderId="33" xfId="0" applyNumberFormat="1" applyFont="1" applyFill="1" applyBorder="1"/>
    <xf numFmtId="164" fontId="21" fillId="48" borderId="34" xfId="0" applyNumberFormat="1" applyFont="1" applyFill="1" applyBorder="1"/>
    <xf numFmtId="164" fontId="21" fillId="48" borderId="35" xfId="0" applyNumberFormat="1" applyFont="1" applyFill="1" applyBorder="1"/>
    <xf numFmtId="164" fontId="12" fillId="0" borderId="41" xfId="0" applyNumberFormat="1" applyFont="1" applyBorder="1"/>
    <xf numFmtId="164" fontId="12" fillId="0" borderId="42" xfId="0" applyNumberFormat="1" applyFont="1" applyBorder="1"/>
    <xf numFmtId="164" fontId="12" fillId="0" borderId="43" xfId="0" applyNumberFormat="1" applyFont="1" applyBorder="1"/>
    <xf numFmtId="164" fontId="21" fillId="0" borderId="44" xfId="0" applyNumberFormat="1" applyFont="1" applyBorder="1"/>
    <xf numFmtId="164" fontId="12" fillId="0" borderId="6" xfId="0" applyNumberFormat="1" applyFont="1" applyBorder="1"/>
    <xf numFmtId="164" fontId="12" fillId="0" borderId="45" xfId="0" applyNumberFormat="1" applyFont="1" applyBorder="1"/>
    <xf numFmtId="164" fontId="21" fillId="0" borderId="46" xfId="0" applyNumberFormat="1" applyFont="1" applyBorder="1"/>
    <xf numFmtId="164" fontId="17" fillId="0" borderId="12" xfId="0" applyNumberFormat="1" applyFont="1" applyFill="1" applyBorder="1" applyAlignment="1">
      <alignment horizontal="right"/>
    </xf>
    <xf numFmtId="164" fontId="17" fillId="0" borderId="7" xfId="0" applyNumberFormat="1" applyFont="1" applyFill="1" applyBorder="1" applyAlignment="1">
      <alignment horizontal="right"/>
    </xf>
    <xf numFmtId="0" fontId="4" fillId="0" borderId="20" xfId="0" applyFont="1" applyFill="1" applyBorder="1" applyAlignment="1">
      <alignment horizontal="left" vertical="center"/>
    </xf>
    <xf numFmtId="0" fontId="4" fillId="0" borderId="22" xfId="0" applyFont="1" applyFill="1" applyBorder="1" applyAlignment="1">
      <alignment vertical="center" wrapText="1"/>
    </xf>
    <xf numFmtId="0" fontId="4" fillId="0" borderId="20" xfId="0" applyFont="1" applyFill="1" applyBorder="1" applyAlignment="1">
      <alignment horizontal="left"/>
    </xf>
    <xf numFmtId="0" fontId="5" fillId="0" borderId="20" xfId="0" applyFont="1" applyFill="1" applyBorder="1" applyAlignment="1">
      <alignment horizontal="center" vertical="center"/>
    </xf>
    <xf numFmtId="0" fontId="5" fillId="0" borderId="20" xfId="0" applyFont="1" applyFill="1" applyBorder="1"/>
    <xf numFmtId="164" fontId="7" fillId="0" borderId="20" xfId="0" applyNumberFormat="1" applyFont="1" applyFill="1" applyBorder="1"/>
    <xf numFmtId="0" fontId="5" fillId="0" borderId="7" xfId="0" applyFont="1" applyFill="1" applyBorder="1"/>
    <xf numFmtId="164" fontId="7" fillId="0" borderId="7" xfId="0" applyNumberFormat="1" applyFont="1" applyFill="1" applyBorder="1"/>
    <xf numFmtId="0" fontId="4" fillId="0" borderId="22" xfId="0" applyFont="1" applyFill="1" applyBorder="1" applyAlignment="1">
      <alignment horizontal="left" vertical="center"/>
    </xf>
    <xf numFmtId="0" fontId="4" fillId="0" borderId="22" xfId="0" applyFont="1" applyFill="1" applyBorder="1" applyAlignment="1">
      <alignment horizontal="left"/>
    </xf>
    <xf numFmtId="0" fontId="5" fillId="0" borderId="22" xfId="0" applyFont="1" applyFill="1" applyBorder="1" applyAlignment="1">
      <alignment horizontal="center" vertical="center"/>
    </xf>
    <xf numFmtId="0" fontId="5" fillId="0" borderId="23" xfId="0" applyFont="1" applyFill="1" applyBorder="1"/>
    <xf numFmtId="164" fontId="7" fillId="0" borderId="23" xfId="0" applyNumberFormat="1" applyFont="1" applyFill="1" applyBorder="1"/>
    <xf numFmtId="0" fontId="5" fillId="0" borderId="20" xfId="0" applyFont="1" applyFill="1" applyBorder="1" applyAlignment="1">
      <alignment vertical="center"/>
    </xf>
    <xf numFmtId="0" fontId="5" fillId="0" borderId="7" xfId="0" applyFont="1" applyFill="1" applyBorder="1" applyAlignment="1">
      <alignment vertical="center"/>
    </xf>
    <xf numFmtId="0" fontId="4" fillId="0" borderId="23" xfId="0" applyFont="1" applyFill="1" applyBorder="1" applyAlignment="1">
      <alignment vertical="center" wrapText="1" shrinkToFit="1"/>
    </xf>
    <xf numFmtId="0" fontId="5" fillId="0" borderId="20" xfId="0" applyFont="1" applyFill="1" applyBorder="1" applyAlignment="1">
      <alignment horizontal="left"/>
    </xf>
    <xf numFmtId="0" fontId="5" fillId="0" borderId="7" xfId="0" applyFont="1" applyFill="1" applyBorder="1" applyAlignment="1">
      <alignment horizontal="left"/>
    </xf>
    <xf numFmtId="0" fontId="5" fillId="0" borderId="23" xfId="0" applyFont="1" applyFill="1" applyBorder="1" applyAlignment="1">
      <alignment horizontal="left"/>
    </xf>
    <xf numFmtId="0" fontId="5" fillId="0" borderId="22" xfId="0" applyFont="1" applyFill="1" applyBorder="1" applyAlignment="1">
      <alignment horizontal="left"/>
    </xf>
    <xf numFmtId="164" fontId="7" fillId="0" borderId="22" xfId="0" applyNumberFormat="1" applyFont="1" applyFill="1" applyBorder="1"/>
    <xf numFmtId="0" fontId="4" fillId="0" borderId="7" xfId="0" applyFont="1" applyFill="1" applyBorder="1" applyAlignment="1">
      <alignment vertical="center" wrapText="1"/>
    </xf>
    <xf numFmtId="0" fontId="4" fillId="0" borderId="7" xfId="0" applyFont="1" applyFill="1" applyBorder="1" applyAlignment="1">
      <alignment horizontal="left"/>
    </xf>
    <xf numFmtId="0" fontId="4" fillId="0" borderId="20" xfId="0" applyFont="1" applyFill="1" applyBorder="1" applyAlignment="1">
      <alignment vertical="center" wrapText="1"/>
    </xf>
    <xf numFmtId="0" fontId="4" fillId="0" borderId="7" xfId="0" applyFont="1" applyFill="1" applyBorder="1" applyAlignment="1">
      <alignment horizontal="left" vertical="center"/>
    </xf>
    <xf numFmtId="0" fontId="5" fillId="0" borderId="7"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3" xfId="0" applyFont="1" applyFill="1" applyBorder="1" applyAlignment="1">
      <alignment horizontal="left"/>
    </xf>
    <xf numFmtId="0" fontId="5" fillId="0" borderId="23" xfId="0" applyFont="1" applyFill="1" applyBorder="1" applyAlignment="1">
      <alignment horizontal="center" vertical="center"/>
    </xf>
    <xf numFmtId="0" fontId="5" fillId="0" borderId="22" xfId="0" applyFont="1" applyFill="1" applyBorder="1"/>
    <xf numFmtId="0" fontId="4" fillId="0" borderId="20" xfId="0" applyFont="1" applyFill="1" applyBorder="1" applyAlignment="1">
      <alignment horizontal="left" vertical="center" wrapText="1"/>
    </xf>
    <xf numFmtId="164" fontId="7" fillId="0" borderId="7" xfId="0" applyNumberFormat="1" applyFont="1" applyFill="1" applyBorder="1" applyAlignment="1">
      <alignment vertical="center"/>
    </xf>
    <xf numFmtId="0" fontId="5" fillId="0" borderId="2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5" fillId="0" borderId="23" xfId="0" applyFont="1" applyFill="1" applyBorder="1" applyAlignment="1">
      <alignment horizontal="left" vertical="center" wrapText="1"/>
    </xf>
    <xf numFmtId="164" fontId="7" fillId="0" borderId="20" xfId="0" applyNumberFormat="1" applyFont="1" applyFill="1" applyBorder="1" applyAlignment="1">
      <alignment vertical="center"/>
    </xf>
    <xf numFmtId="164" fontId="7" fillId="0" borderId="23" xfId="0" applyNumberFormat="1" applyFont="1" applyFill="1" applyBorder="1" applyAlignment="1">
      <alignment vertical="center"/>
    </xf>
    <xf numFmtId="0" fontId="8" fillId="0" borderId="6" xfId="0" applyFont="1" applyFill="1" applyBorder="1" applyAlignment="1">
      <alignment horizontal="left"/>
    </xf>
    <xf numFmtId="164" fontId="23" fillId="0" borderId="20" xfId="0" applyNumberFormat="1" applyFont="1" applyFill="1" applyBorder="1" applyAlignment="1">
      <alignment horizontal="right"/>
    </xf>
    <xf numFmtId="164" fontId="23" fillId="0" borderId="7" xfId="0" applyNumberFormat="1" applyFont="1" applyFill="1" applyBorder="1" applyAlignment="1">
      <alignment horizontal="right"/>
    </xf>
    <xf numFmtId="164" fontId="23" fillId="0" borderId="22" xfId="0" applyNumberFormat="1" applyFont="1" applyFill="1" applyBorder="1" applyAlignment="1">
      <alignment horizontal="right"/>
    </xf>
    <xf numFmtId="164" fontId="23" fillId="0" borderId="7" xfId="0" applyNumberFormat="1" applyFont="1" applyFill="1" applyBorder="1" applyAlignment="1">
      <alignment horizontal="right" vertical="center"/>
    </xf>
    <xf numFmtId="164" fontId="12" fillId="0" borderId="24" xfId="0" applyNumberFormat="1" applyFont="1" applyFill="1" applyBorder="1"/>
    <xf numFmtId="164" fontId="12" fillId="0" borderId="22" xfId="0" applyNumberFormat="1" applyFont="1" applyFill="1" applyBorder="1"/>
    <xf numFmtId="0" fontId="0" fillId="0" borderId="32" xfId="0" applyFill="1" applyBorder="1"/>
    <xf numFmtId="0" fontId="0" fillId="0" borderId="27" xfId="0" applyFill="1" applyBorder="1"/>
    <xf numFmtId="0" fontId="0" fillId="0" borderId="28" xfId="0" applyFill="1" applyBorder="1"/>
    <xf numFmtId="164" fontId="0" fillId="0" borderId="0" xfId="0" applyNumberFormat="1"/>
    <xf numFmtId="0" fontId="20" fillId="0" borderId="0" xfId="0" applyFont="1"/>
    <xf numFmtId="0" fontId="29" fillId="0" borderId="7" xfId="0" applyFont="1" applyFill="1" applyBorder="1" applyAlignment="1">
      <alignment horizontal="left" vertical="center"/>
    </xf>
    <xf numFmtId="0" fontId="29" fillId="0" borderId="7" xfId="0" applyFont="1" applyFill="1" applyBorder="1" applyAlignment="1">
      <alignment vertical="center" wrapText="1"/>
    </xf>
    <xf numFmtId="0" fontId="29" fillId="0" borderId="7" xfId="0" applyFont="1" applyFill="1" applyBorder="1" applyAlignment="1">
      <alignment horizontal="left"/>
    </xf>
    <xf numFmtId="0" fontId="30" fillId="0" borderId="7" xfId="0" applyFont="1" applyFill="1" applyBorder="1" applyAlignment="1">
      <alignment horizontal="center" vertical="center"/>
    </xf>
    <xf numFmtId="0" fontId="30" fillId="0" borderId="7" xfId="0" applyFont="1" applyFill="1" applyBorder="1"/>
    <xf numFmtId="164" fontId="29" fillId="0" borderId="7" xfId="0" applyNumberFormat="1" applyFont="1" applyFill="1" applyBorder="1"/>
    <xf numFmtId="164" fontId="29" fillId="0" borderId="7" xfId="0" applyNumberFormat="1" applyFont="1" applyFill="1" applyBorder="1" applyAlignment="1">
      <alignment vertical="center"/>
    </xf>
    <xf numFmtId="164" fontId="31" fillId="0" borderId="7" xfId="0" applyNumberFormat="1" applyFont="1" applyFill="1" applyBorder="1"/>
    <xf numFmtId="0" fontId="31" fillId="45" borderId="24" xfId="0" applyFont="1" applyFill="1" applyBorder="1" applyAlignment="1">
      <alignment horizontal="left" vertical="center"/>
    </xf>
    <xf numFmtId="0" fontId="31" fillId="45" borderId="24" xfId="0" applyFont="1" applyFill="1" applyBorder="1" applyAlignment="1">
      <alignment horizontal="left"/>
    </xf>
    <xf numFmtId="0" fontId="32" fillId="45" borderId="24" xfId="0" applyFont="1" applyFill="1" applyBorder="1" applyAlignment="1">
      <alignment horizontal="center" vertical="center"/>
    </xf>
    <xf numFmtId="164" fontId="31" fillId="45" borderId="24" xfId="0" applyNumberFormat="1" applyFont="1" applyFill="1" applyBorder="1"/>
    <xf numFmtId="164" fontId="31" fillId="45" borderId="24" xfId="0" applyNumberFormat="1" applyFont="1" applyFill="1" applyBorder="1" applyAlignment="1">
      <alignment vertical="center"/>
    </xf>
    <xf numFmtId="0" fontId="29" fillId="0" borderId="20" xfId="0" applyFont="1" applyFill="1" applyBorder="1" applyAlignment="1">
      <alignment horizontal="left" vertical="center"/>
    </xf>
    <xf numFmtId="0" fontId="30" fillId="0" borderId="20" xfId="0" applyFont="1" applyFill="1" applyBorder="1" applyAlignment="1">
      <alignment horizontal="center" vertical="center"/>
    </xf>
    <xf numFmtId="0" fontId="30" fillId="0" borderId="20" xfId="0" applyFont="1" applyFill="1" applyBorder="1"/>
    <xf numFmtId="164" fontId="29" fillId="0" borderId="20" xfId="0" applyNumberFormat="1" applyFont="1" applyFill="1" applyBorder="1"/>
    <xf numFmtId="164" fontId="29" fillId="0" borderId="20" xfId="0" applyNumberFormat="1" applyFont="1" applyFill="1" applyBorder="1" applyAlignment="1">
      <alignment vertical="center"/>
    </xf>
    <xf numFmtId="0" fontId="29" fillId="0" borderId="23" xfId="0" applyFont="1" applyFill="1" applyBorder="1" applyAlignment="1">
      <alignment vertical="center" wrapText="1"/>
    </xf>
    <xf numFmtId="164" fontId="23" fillId="0" borderId="7" xfId="0" applyNumberFormat="1" applyFont="1" applyFill="1" applyBorder="1"/>
    <xf numFmtId="0" fontId="2" fillId="0" borderId="0" xfId="0" applyFont="1" applyFill="1"/>
    <xf numFmtId="0" fontId="4" fillId="0" borderId="12" xfId="0" applyFont="1" applyFill="1" applyBorder="1" applyAlignment="1">
      <alignment vertical="center" wrapText="1"/>
    </xf>
    <xf numFmtId="0" fontId="4" fillId="0" borderId="12" xfId="0" applyFont="1" applyFill="1" applyBorder="1" applyAlignment="1">
      <alignment horizontal="left"/>
    </xf>
    <xf numFmtId="0" fontId="5" fillId="0" borderId="12" xfId="0" applyFont="1" applyFill="1" applyBorder="1"/>
    <xf numFmtId="0" fontId="23" fillId="0" borderId="20" xfId="0" applyFont="1" applyFill="1" applyBorder="1" applyAlignment="1">
      <alignment horizontal="left" vertical="center"/>
    </xf>
    <xf numFmtId="0" fontId="23" fillId="0" borderId="20" xfId="0" applyFont="1" applyFill="1" applyBorder="1" applyAlignment="1">
      <alignment vertical="center" wrapText="1"/>
    </xf>
    <xf numFmtId="0" fontId="23" fillId="0" borderId="20" xfId="0" applyFont="1" applyFill="1" applyBorder="1" applyAlignment="1">
      <alignment horizontal="left"/>
    </xf>
    <xf numFmtId="0" fontId="33" fillId="0" borderId="20" xfId="0" applyFont="1" applyFill="1" applyBorder="1" applyAlignment="1">
      <alignment horizontal="center" vertical="center"/>
    </xf>
    <xf numFmtId="0" fontId="33" fillId="0" borderId="20" xfId="0" applyFont="1" applyFill="1" applyBorder="1"/>
    <xf numFmtId="164" fontId="23" fillId="0" borderId="20" xfId="0" applyNumberFormat="1" applyFont="1" applyFill="1" applyBorder="1" applyAlignment="1">
      <alignment vertical="center"/>
    </xf>
    <xf numFmtId="164" fontId="23" fillId="0" borderId="20" xfId="0" applyNumberFormat="1" applyFont="1" applyFill="1" applyBorder="1"/>
    <xf numFmtId="164" fontId="34" fillId="0" borderId="7" xfId="0" applyNumberFormat="1" applyFont="1" applyFill="1" applyBorder="1"/>
    <xf numFmtId="0" fontId="29" fillId="0" borderId="20" xfId="0" applyFont="1" applyFill="1" applyBorder="1" applyAlignment="1">
      <alignment vertical="center" wrapText="1"/>
    </xf>
    <xf numFmtId="0" fontId="29" fillId="0" borderId="20" xfId="0" applyFont="1" applyFill="1" applyBorder="1" applyAlignment="1">
      <alignment horizontal="left"/>
    </xf>
    <xf numFmtId="0" fontId="23" fillId="0" borderId="7" xfId="0" applyFont="1" applyFill="1" applyBorder="1" applyAlignment="1">
      <alignment vertical="center" wrapText="1"/>
    </xf>
    <xf numFmtId="0" fontId="23" fillId="0" borderId="7" xfId="0" applyFont="1" applyFill="1" applyBorder="1" applyAlignment="1">
      <alignment horizontal="left"/>
    </xf>
    <xf numFmtId="0" fontId="33" fillId="0" borderId="7" xfId="0" applyFont="1" applyFill="1" applyBorder="1"/>
    <xf numFmtId="164" fontId="23" fillId="0" borderId="7" xfId="0" applyNumberFormat="1" applyFont="1" applyFill="1" applyBorder="1" applyAlignment="1">
      <alignment vertical="center"/>
    </xf>
    <xf numFmtId="164" fontId="31" fillId="0" borderId="23" xfId="0" applyNumberFormat="1" applyFont="1" applyFill="1" applyBorder="1"/>
    <xf numFmtId="0" fontId="5" fillId="0" borderId="20" xfId="0" applyFont="1" applyFill="1" applyBorder="1" applyAlignment="1">
      <alignment horizontal="left" vertical="center"/>
    </xf>
    <xf numFmtId="0" fontId="4" fillId="0" borderId="7" xfId="0" applyFont="1" applyFill="1" applyBorder="1" applyAlignment="1">
      <alignment vertical="center"/>
    </xf>
    <xf numFmtId="164" fontId="31" fillId="0" borderId="7" xfId="0" applyNumberFormat="1" applyFont="1" applyFill="1" applyBorder="1" applyAlignment="1">
      <alignment vertical="center"/>
    </xf>
    <xf numFmtId="0" fontId="23" fillId="0" borderId="23" xfId="0" applyFont="1" applyFill="1" applyBorder="1" applyAlignment="1">
      <alignment vertical="center" wrapText="1"/>
    </xf>
    <xf numFmtId="0" fontId="4" fillId="0" borderId="12" xfId="0" applyFont="1" applyFill="1" applyBorder="1" applyAlignment="1">
      <alignment horizontal="left" vertical="center"/>
    </xf>
    <xf numFmtId="0" fontId="5" fillId="0" borderId="7" xfId="0" applyFont="1" applyFill="1" applyBorder="1" applyAlignment="1">
      <alignment horizontal="left" vertical="center"/>
    </xf>
    <xf numFmtId="49" fontId="12" fillId="48" borderId="47" xfId="0" applyNumberFormat="1" applyFont="1" applyFill="1" applyBorder="1" applyAlignment="1">
      <alignment horizontal="center" vertical="center"/>
    </xf>
    <xf numFmtId="164" fontId="12" fillId="0" borderId="48" xfId="0" applyNumberFormat="1" applyFont="1" applyFill="1" applyBorder="1"/>
    <xf numFmtId="164" fontId="12" fillId="0" borderId="49" xfId="0" applyNumberFormat="1" applyFont="1" applyFill="1" applyBorder="1"/>
    <xf numFmtId="0" fontId="2" fillId="48" borderId="26" xfId="0" applyFont="1" applyFill="1" applyBorder="1" applyAlignment="1">
      <alignment vertical="center"/>
    </xf>
    <xf numFmtId="164" fontId="2" fillId="48" borderId="26" xfId="0" applyNumberFormat="1" applyFont="1" applyFill="1" applyBorder="1" applyAlignment="1">
      <alignment vertical="center"/>
    </xf>
    <xf numFmtId="164" fontId="12" fillId="0" borderId="50" xfId="0" applyNumberFormat="1" applyFont="1" applyFill="1" applyBorder="1"/>
    <xf numFmtId="164" fontId="12" fillId="0" borderId="51" xfId="0" applyNumberFormat="1" applyFont="1" applyFill="1" applyBorder="1"/>
    <xf numFmtId="164" fontId="12" fillId="0" borderId="52" xfId="0" applyNumberFormat="1" applyFont="1" applyFill="1" applyBorder="1"/>
    <xf numFmtId="0" fontId="7" fillId="49" borderId="6" xfId="0" applyFont="1" applyFill="1" applyBorder="1" applyAlignment="1">
      <alignment vertical="center"/>
    </xf>
    <xf numFmtId="0" fontId="7" fillId="49" borderId="6" xfId="0" applyFont="1" applyFill="1" applyBorder="1" applyAlignment="1">
      <alignment horizontal="left"/>
    </xf>
    <xf numFmtId="3" fontId="7" fillId="49" borderId="6" xfId="0" applyNumberFormat="1" applyFont="1" applyFill="1" applyBorder="1"/>
    <xf numFmtId="0" fontId="7" fillId="48" borderId="6" xfId="0" applyFont="1" applyFill="1" applyBorder="1" applyAlignment="1">
      <alignment vertical="center"/>
    </xf>
    <xf numFmtId="0" fontId="7" fillId="48" borderId="6" xfId="0" applyFont="1" applyFill="1" applyBorder="1" applyAlignment="1">
      <alignment horizontal="left"/>
    </xf>
    <xf numFmtId="3" fontId="7" fillId="48" borderId="6" xfId="0" applyNumberFormat="1" applyFont="1" applyFill="1" applyBorder="1"/>
    <xf numFmtId="164" fontId="0" fillId="0" borderId="0" xfId="0" applyNumberFormat="1" applyFont="1"/>
    <xf numFmtId="164" fontId="4" fillId="0" borderId="0" xfId="0" applyNumberFormat="1" applyFont="1"/>
    <xf numFmtId="0" fontId="26" fillId="0" borderId="0" xfId="0" applyFont="1" applyAlignment="1">
      <alignment wrapText="1"/>
    </xf>
    <xf numFmtId="0" fontId="5" fillId="0" borderId="23" xfId="0" applyFont="1" applyFill="1" applyBorder="1" applyAlignment="1">
      <alignment horizontal="left" vertical="center"/>
    </xf>
    <xf numFmtId="0" fontId="30" fillId="0" borderId="7" xfId="0" applyFont="1" applyFill="1" applyBorder="1" applyAlignment="1">
      <alignment horizontal="left"/>
    </xf>
    <xf numFmtId="164" fontId="34" fillId="0" borderId="7" xfId="0" applyNumberFormat="1" applyFont="1" applyFill="1" applyBorder="1" applyAlignment="1">
      <alignment vertical="center"/>
    </xf>
    <xf numFmtId="0" fontId="10" fillId="0" borderId="0" xfId="0" applyFont="1" applyFill="1"/>
    <xf numFmtId="0" fontId="47" fillId="0" borderId="28" xfId="0" applyFont="1" applyFill="1" applyBorder="1"/>
    <xf numFmtId="164" fontId="2" fillId="0" borderId="32" xfId="0" applyNumberFormat="1" applyFont="1" applyFill="1" applyBorder="1"/>
    <xf numFmtId="164" fontId="2" fillId="0" borderId="27" xfId="0" applyNumberFormat="1" applyFont="1" applyFill="1" applyBorder="1"/>
    <xf numFmtId="164" fontId="2" fillId="0" borderId="28" xfId="0" applyNumberFormat="1" applyFont="1" applyFill="1" applyBorder="1"/>
    <xf numFmtId="164" fontId="48" fillId="0" borderId="28" xfId="0" applyNumberFormat="1" applyFont="1" applyFill="1" applyBorder="1"/>
    <xf numFmtId="0" fontId="47" fillId="0" borderId="27" xfId="0" applyFont="1" applyFill="1" applyBorder="1"/>
    <xf numFmtId="164" fontId="29" fillId="0" borderId="22" xfId="0" applyNumberFormat="1" applyFont="1" applyFill="1" applyBorder="1" applyAlignment="1">
      <alignment vertical="center"/>
    </xf>
    <xf numFmtId="164" fontId="29" fillId="0" borderId="22" xfId="0" applyNumberFormat="1" applyFont="1" applyFill="1" applyBorder="1"/>
    <xf numFmtId="164" fontId="7" fillId="0" borderId="0" xfId="0" applyNumberFormat="1" applyFont="1"/>
    <xf numFmtId="164" fontId="48" fillId="0" borderId="27" xfId="0" applyNumberFormat="1" applyFont="1" applyFill="1" applyBorder="1"/>
    <xf numFmtId="0" fontId="23" fillId="0" borderId="7" xfId="0" applyFont="1" applyFill="1" applyBorder="1" applyAlignment="1">
      <alignment horizontal="left" vertical="center"/>
    </xf>
    <xf numFmtId="0" fontId="33" fillId="0" borderId="7" xfId="0" applyFont="1" applyFill="1" applyBorder="1" applyAlignment="1">
      <alignment vertical="center"/>
    </xf>
    <xf numFmtId="0" fontId="30" fillId="0" borderId="7" xfId="0" applyFont="1" applyFill="1" applyBorder="1" applyAlignment="1">
      <alignment vertical="center"/>
    </xf>
    <xf numFmtId="0" fontId="14" fillId="0" borderId="0" xfId="0" applyFont="1" applyAlignment="1">
      <alignment vertical="top" wrapText="1"/>
    </xf>
    <xf numFmtId="49" fontId="7" fillId="0" borderId="6" xfId="0" applyNumberFormat="1" applyFont="1" applyBorder="1" applyAlignment="1">
      <alignment horizontal="center" vertical="center"/>
    </xf>
    <xf numFmtId="0" fontId="0" fillId="0" borderId="51" xfId="0" applyFont="1" applyBorder="1"/>
    <xf numFmtId="0" fontId="14" fillId="0" borderId="0" xfId="0" applyFont="1" applyAlignment="1">
      <alignment vertical="top" wrapText="1"/>
    </xf>
    <xf numFmtId="164" fontId="31" fillId="0" borderId="22" xfId="0" applyNumberFormat="1" applyFont="1" applyFill="1" applyBorder="1" applyAlignment="1">
      <alignment vertical="center"/>
    </xf>
    <xf numFmtId="164" fontId="34" fillId="0" borderId="20" xfId="0" applyNumberFormat="1" applyFont="1" applyFill="1" applyBorder="1" applyAlignment="1">
      <alignment vertical="center"/>
    </xf>
    <xf numFmtId="164" fontId="31" fillId="0" borderId="20" xfId="0" applyNumberFormat="1" applyFont="1" applyFill="1" applyBorder="1" applyAlignment="1">
      <alignment vertical="center"/>
    </xf>
    <xf numFmtId="164" fontId="7" fillId="0" borderId="22" xfId="0" applyNumberFormat="1" applyFont="1" applyFill="1" applyBorder="1" applyAlignment="1">
      <alignment vertical="center"/>
    </xf>
    <xf numFmtId="0" fontId="50" fillId="0" borderId="0" xfId="0" applyFont="1" applyAlignment="1">
      <alignment vertical="top" wrapText="1"/>
    </xf>
    <xf numFmtId="0" fontId="47" fillId="0" borderId="0" xfId="0" applyFont="1"/>
    <xf numFmtId="0" fontId="47" fillId="0" borderId="0" xfId="0" applyFont="1" applyFill="1"/>
    <xf numFmtId="0" fontId="33" fillId="0" borderId="7" xfId="0" applyFont="1" applyFill="1" applyBorder="1" applyAlignment="1">
      <alignment horizontal="left"/>
    </xf>
    <xf numFmtId="0" fontId="23" fillId="0" borderId="23" xfId="0" applyFont="1" applyFill="1" applyBorder="1" applyAlignment="1">
      <alignment vertical="center" wrapText="1" shrinkToFit="1"/>
    </xf>
    <xf numFmtId="0" fontId="23" fillId="0" borderId="23"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4" fillId="0" borderId="6" xfId="0" applyFont="1" applyBorder="1" applyAlignment="1">
      <alignment horizontal="center" vertical="center"/>
    </xf>
    <xf numFmtId="49" fontId="4" fillId="0" borderId="6" xfId="0" applyNumberFormat="1" applyFont="1" applyBorder="1" applyAlignment="1">
      <alignment horizontal="center" vertical="center"/>
    </xf>
    <xf numFmtId="0" fontId="51" fillId="0" borderId="0" xfId="0" applyFont="1" applyBorder="1" applyAlignment="1">
      <alignment vertical="center"/>
    </xf>
    <xf numFmtId="0" fontId="48" fillId="50" borderId="53" xfId="0" applyFont="1" applyFill="1" applyBorder="1" applyAlignment="1">
      <alignment vertical="center"/>
    </xf>
    <xf numFmtId="0" fontId="2" fillId="0" borderId="54" xfId="0" applyFont="1" applyBorder="1" applyAlignment="1">
      <alignment horizontal="center" vertical="center"/>
    </xf>
    <xf numFmtId="0" fontId="0" fillId="48" borderId="25" xfId="0" applyFont="1" applyFill="1" applyBorder="1" applyAlignment="1">
      <alignment horizontal="center" vertical="center"/>
    </xf>
    <xf numFmtId="49" fontId="0" fillId="48" borderId="55" xfId="0" applyNumberFormat="1" applyFont="1" applyFill="1" applyBorder="1" applyAlignment="1">
      <alignment horizontal="center" vertical="center" wrapText="1"/>
    </xf>
    <xf numFmtId="49" fontId="0" fillId="48" borderId="56" xfId="0" applyNumberFormat="1" applyFont="1" applyFill="1" applyBorder="1" applyAlignment="1">
      <alignment horizontal="center" vertical="center"/>
    </xf>
    <xf numFmtId="49" fontId="0" fillId="48" borderId="34" xfId="0" applyNumberFormat="1" applyFont="1" applyFill="1" applyBorder="1" applyAlignment="1">
      <alignment horizontal="center" vertical="center"/>
    </xf>
    <xf numFmtId="49" fontId="0" fillId="48" borderId="57" xfId="0" applyNumberFormat="1" applyFont="1" applyFill="1" applyBorder="1" applyAlignment="1">
      <alignment horizontal="center" vertical="center"/>
    </xf>
    <xf numFmtId="49" fontId="0" fillId="48" borderId="55" xfId="0" applyNumberFormat="1" applyFont="1" applyFill="1" applyBorder="1" applyAlignment="1">
      <alignment horizontal="center" vertical="center"/>
    </xf>
    <xf numFmtId="164" fontId="0" fillId="0" borderId="42" xfId="0" applyNumberFormat="1" applyFill="1" applyBorder="1"/>
    <xf numFmtId="164" fontId="0" fillId="0" borderId="43" xfId="0" applyNumberFormat="1" applyFill="1" applyBorder="1"/>
    <xf numFmtId="164" fontId="0" fillId="0" borderId="44" xfId="0" applyNumberFormat="1" applyFill="1" applyBorder="1"/>
    <xf numFmtId="164" fontId="0" fillId="0" borderId="36" xfId="0" applyNumberFormat="1" applyFill="1" applyBorder="1"/>
    <xf numFmtId="164" fontId="0" fillId="0" borderId="24" xfId="0" applyNumberFormat="1" applyFill="1" applyBorder="1"/>
    <xf numFmtId="164" fontId="0" fillId="0" borderId="37" xfId="0" applyNumberFormat="1" applyFill="1" applyBorder="1"/>
    <xf numFmtId="164" fontId="47" fillId="0" borderId="38" xfId="0" applyNumberFormat="1" applyFont="1" applyFill="1" applyBorder="1"/>
    <xf numFmtId="164" fontId="47" fillId="0" borderId="6" xfId="0" applyNumberFormat="1" applyFont="1" applyFill="1" applyBorder="1"/>
    <xf numFmtId="164" fontId="47" fillId="0" borderId="39" xfId="0" applyNumberFormat="1" applyFont="1" applyFill="1" applyBorder="1"/>
    <xf numFmtId="164" fontId="0" fillId="0" borderId="38" xfId="0" applyNumberFormat="1" applyFill="1" applyBorder="1"/>
    <xf numFmtId="164" fontId="0" fillId="0" borderId="6" xfId="0" applyNumberFormat="1" applyFill="1" applyBorder="1"/>
    <xf numFmtId="164" fontId="0" fillId="0" borderId="39" xfId="0" applyNumberFormat="1" applyFill="1" applyBorder="1"/>
    <xf numFmtId="164" fontId="2" fillId="48" borderId="33" xfId="0" applyNumberFormat="1" applyFont="1" applyFill="1" applyBorder="1"/>
    <xf numFmtId="164" fontId="2" fillId="48" borderId="34" xfId="0" applyNumberFormat="1" applyFont="1" applyFill="1" applyBorder="1"/>
    <xf numFmtId="164" fontId="2" fillId="48" borderId="35" xfId="0" applyNumberFormat="1" applyFont="1" applyFill="1" applyBorder="1"/>
    <xf numFmtId="0" fontId="0" fillId="48" borderId="26" xfId="0" applyFont="1" applyFill="1" applyBorder="1" applyAlignment="1">
      <alignment horizontal="center" vertical="center"/>
    </xf>
    <xf numFmtId="49" fontId="0" fillId="48" borderId="33" xfId="0" applyNumberFormat="1" applyFont="1" applyFill="1" applyBorder="1" applyAlignment="1">
      <alignment horizontal="center" vertical="center" wrapText="1"/>
    </xf>
    <xf numFmtId="49" fontId="0" fillId="48" borderId="35" xfId="0" applyNumberFormat="1" applyFont="1" applyFill="1" applyBorder="1" applyAlignment="1">
      <alignment horizontal="center" vertical="center"/>
    </xf>
    <xf numFmtId="49" fontId="0" fillId="48" borderId="33" xfId="0" applyNumberFormat="1" applyFont="1" applyFill="1" applyBorder="1" applyAlignment="1">
      <alignment horizontal="center" vertical="center"/>
    </xf>
    <xf numFmtId="164" fontId="47" fillId="0" borderId="36" xfId="0" applyNumberFormat="1" applyFont="1" applyFill="1" applyBorder="1"/>
    <xf numFmtId="164" fontId="47" fillId="0" borderId="24" xfId="0" applyNumberFormat="1" applyFont="1" applyFill="1" applyBorder="1"/>
    <xf numFmtId="164" fontId="47" fillId="0" borderId="37" xfId="0" applyNumberFormat="1" applyFont="1" applyFill="1" applyBorder="1"/>
    <xf numFmtId="164" fontId="2" fillId="48" borderId="33" xfId="0" applyNumberFormat="1" applyFont="1" applyFill="1" applyBorder="1" applyAlignment="1">
      <alignment vertical="center"/>
    </xf>
    <xf numFmtId="164" fontId="2" fillId="48" borderId="34" xfId="0" applyNumberFormat="1" applyFont="1" applyFill="1" applyBorder="1" applyAlignment="1">
      <alignment vertical="center"/>
    </xf>
    <xf numFmtId="164" fontId="2" fillId="48" borderId="35" xfId="0" applyNumberFormat="1" applyFont="1" applyFill="1" applyBorder="1" applyAlignment="1">
      <alignment vertical="center"/>
    </xf>
    <xf numFmtId="0" fontId="21" fillId="0" borderId="53" xfId="0" applyFont="1" applyBorder="1" applyAlignment="1">
      <alignment vertical="center"/>
    </xf>
    <xf numFmtId="0" fontId="21" fillId="0" borderId="26" xfId="0" applyFont="1" applyBorder="1" applyAlignment="1">
      <alignment horizontal="center" vertical="center"/>
    </xf>
    <xf numFmtId="49" fontId="12" fillId="48" borderId="58" xfId="0" applyNumberFormat="1" applyFont="1" applyFill="1" applyBorder="1" applyAlignment="1">
      <alignment horizontal="center" vertical="center"/>
    </xf>
    <xf numFmtId="164" fontId="21" fillId="48" borderId="47" xfId="0" applyNumberFormat="1" applyFont="1" applyFill="1" applyBorder="1"/>
    <xf numFmtId="49" fontId="12" fillId="48" borderId="30" xfId="0" applyNumberFormat="1" applyFont="1" applyFill="1" applyBorder="1" applyAlignment="1">
      <alignment horizontal="center" vertical="center"/>
    </xf>
    <xf numFmtId="164" fontId="34" fillId="0" borderId="23" xfId="0" applyNumberFormat="1" applyFont="1" applyFill="1" applyBorder="1" applyAlignment="1">
      <alignment vertical="center"/>
    </xf>
    <xf numFmtId="0" fontId="33" fillId="0" borderId="7" xfId="0" applyFont="1" applyFill="1" applyBorder="1" applyAlignment="1">
      <alignment horizontal="center" vertical="center"/>
    </xf>
    <xf numFmtId="164" fontId="31" fillId="0" borderId="23" xfId="0" applyNumberFormat="1" applyFont="1" applyFill="1" applyBorder="1" applyAlignment="1">
      <alignment vertical="center"/>
    </xf>
    <xf numFmtId="0" fontId="29" fillId="0" borderId="22" xfId="0" applyFont="1" applyFill="1" applyBorder="1" applyAlignment="1">
      <alignment horizontal="left" vertical="center"/>
    </xf>
    <xf numFmtId="0" fontId="29" fillId="0" borderId="22" xfId="0" applyFont="1" applyFill="1" applyBorder="1" applyAlignment="1">
      <alignment horizontal="left"/>
    </xf>
    <xf numFmtId="0" fontId="30" fillId="0" borderId="22" xfId="0" applyFont="1" applyFill="1" applyBorder="1" applyAlignment="1">
      <alignment horizontal="center" vertical="center"/>
    </xf>
    <xf numFmtId="0" fontId="30" fillId="0" borderId="23" xfId="0" applyFont="1" applyFill="1" applyBorder="1"/>
    <xf numFmtId="0" fontId="33" fillId="0" borderId="20" xfId="0" applyFont="1" applyFill="1" applyBorder="1" applyAlignment="1">
      <alignment vertical="center"/>
    </xf>
    <xf numFmtId="0" fontId="5" fillId="0" borderId="23" xfId="0" applyFont="1" applyFill="1" applyBorder="1" applyAlignment="1">
      <alignment vertical="center"/>
    </xf>
    <xf numFmtId="165" fontId="0" fillId="0" borderId="0" xfId="0" applyNumberFormat="1" applyFont="1"/>
    <xf numFmtId="164" fontId="4" fillId="51" borderId="7" xfId="0" applyNumberFormat="1" applyFont="1" applyFill="1" applyBorder="1"/>
    <xf numFmtId="0" fontId="5" fillId="0" borderId="22" xfId="0" applyFont="1" applyFill="1" applyBorder="1" applyAlignment="1">
      <alignment horizontal="left" vertical="center"/>
    </xf>
    <xf numFmtId="0" fontId="4" fillId="0" borderId="20" xfId="0" applyFont="1" applyFill="1" applyBorder="1" applyAlignment="1">
      <alignment vertical="center"/>
    </xf>
    <xf numFmtId="0" fontId="33" fillId="0" borderId="7" xfId="0" applyFont="1" applyFill="1" applyBorder="1" applyAlignment="1">
      <alignment horizontal="left" vertical="center"/>
    </xf>
    <xf numFmtId="0" fontId="47" fillId="0" borderId="0" xfId="0" applyFont="1" applyAlignment="1">
      <alignment vertical="center"/>
    </xf>
    <xf numFmtId="0" fontId="30" fillId="0" borderId="7" xfId="0" applyFont="1" applyFill="1" applyBorder="1" applyAlignment="1">
      <alignment horizontal="left" vertical="center"/>
    </xf>
    <xf numFmtId="0" fontId="10" fillId="0" borderId="0" xfId="0" applyFont="1" applyAlignment="1">
      <alignment vertical="center"/>
    </xf>
    <xf numFmtId="3" fontId="0" fillId="0" borderId="0" xfId="0" applyNumberFormat="1"/>
    <xf numFmtId="3" fontId="4" fillId="0" borderId="0" xfId="0" applyNumberFormat="1" applyFont="1"/>
    <xf numFmtId="164" fontId="23" fillId="0" borderId="12" xfId="0" applyNumberFormat="1" applyFont="1" applyFill="1" applyBorder="1" applyAlignment="1">
      <alignment horizontal="right"/>
    </xf>
    <xf numFmtId="164" fontId="34" fillId="0" borderId="23" xfId="0" applyNumberFormat="1" applyFont="1" applyFill="1" applyBorder="1"/>
    <xf numFmtId="0" fontId="23" fillId="0" borderId="22" xfId="0" applyFont="1" applyFill="1" applyBorder="1" applyAlignment="1">
      <alignment horizontal="left" vertical="center"/>
    </xf>
    <xf numFmtId="0" fontId="23" fillId="0" borderId="22" xfId="0" applyFont="1" applyFill="1" applyBorder="1" applyAlignment="1">
      <alignment horizontal="left"/>
    </xf>
    <xf numFmtId="0" fontId="33" fillId="0" borderId="22" xfId="0" applyFont="1" applyFill="1" applyBorder="1" applyAlignment="1">
      <alignment horizontal="center" vertical="center"/>
    </xf>
    <xf numFmtId="0" fontId="33" fillId="0" borderId="23" xfId="0" applyFont="1" applyFill="1" applyBorder="1" applyAlignment="1">
      <alignment horizontal="left" vertical="center" wrapText="1"/>
    </xf>
    <xf numFmtId="164" fontId="23" fillId="0" borderId="23" xfId="0" applyNumberFormat="1" applyFont="1" applyFill="1" applyBorder="1" applyAlignment="1">
      <alignment vertical="center"/>
    </xf>
    <xf numFmtId="164" fontId="23" fillId="0" borderId="23" xfId="0" applyNumberFormat="1" applyFont="1" applyFill="1" applyBorder="1"/>
    <xf numFmtId="0" fontId="23" fillId="0" borderId="59" xfId="0" applyFont="1" applyFill="1" applyBorder="1" applyAlignment="1">
      <alignment horizontal="left" vertical="center"/>
    </xf>
    <xf numFmtId="0" fontId="23" fillId="0" borderId="59" xfId="0" applyFont="1" applyFill="1" applyBorder="1" applyAlignment="1">
      <alignment horizontal="left" vertical="center" wrapText="1"/>
    </xf>
    <xf numFmtId="0" fontId="23" fillId="0" borderId="59" xfId="0" applyFont="1" applyFill="1" applyBorder="1" applyAlignment="1">
      <alignment horizontal="left"/>
    </xf>
    <xf numFmtId="0" fontId="33" fillId="0" borderId="59" xfId="0" applyFont="1" applyFill="1" applyBorder="1" applyAlignment="1">
      <alignment horizontal="center" vertical="center"/>
    </xf>
    <xf numFmtId="0" fontId="33" fillId="0" borderId="59" xfId="0" applyFont="1" applyFill="1" applyBorder="1" applyAlignment="1">
      <alignment horizontal="left" vertical="center" wrapText="1"/>
    </xf>
    <xf numFmtId="164" fontId="23" fillId="0" borderId="59" xfId="0" applyNumberFormat="1" applyFont="1" applyFill="1" applyBorder="1" applyAlignment="1">
      <alignment vertical="center"/>
    </xf>
    <xf numFmtId="164" fontId="23" fillId="0" borderId="59" xfId="0" applyNumberFormat="1" applyFont="1" applyFill="1" applyBorder="1"/>
    <xf numFmtId="164" fontId="34" fillId="0" borderId="59" xfId="0" applyNumberFormat="1" applyFont="1" applyFill="1" applyBorder="1" applyAlignment="1">
      <alignment vertical="center"/>
    </xf>
    <xf numFmtId="0" fontId="14" fillId="0" borderId="0" xfId="0" applyFont="1" applyAlignment="1">
      <alignment vertical="top" wrapText="1"/>
    </xf>
    <xf numFmtId="164" fontId="34" fillId="0" borderId="20" xfId="0" applyNumberFormat="1" applyFont="1" applyFill="1" applyBorder="1"/>
    <xf numFmtId="164" fontId="31" fillId="0" borderId="20" xfId="0" applyNumberFormat="1" applyFont="1" applyFill="1" applyBorder="1"/>
    <xf numFmtId="164" fontId="4" fillId="0" borderId="7" xfId="0" applyNumberFormat="1" applyFont="1" applyBorder="1"/>
    <xf numFmtId="164" fontId="29" fillId="0" borderId="23" xfId="0" applyNumberFormat="1" applyFont="1" applyFill="1" applyBorder="1"/>
    <xf numFmtId="164" fontId="29" fillId="0" borderId="23" xfId="0" applyNumberFormat="1" applyFont="1" applyFill="1" applyBorder="1" applyAlignment="1">
      <alignment vertical="center"/>
    </xf>
    <xf numFmtId="0" fontId="4" fillId="0" borderId="59" xfId="0" applyFont="1" applyFill="1" applyBorder="1" applyAlignment="1">
      <alignment horizontal="left"/>
    </xf>
    <xf numFmtId="0" fontId="5" fillId="0" borderId="59" xfId="0" applyFont="1" applyFill="1" applyBorder="1" applyAlignment="1">
      <alignment horizontal="center" vertical="center"/>
    </xf>
    <xf numFmtId="0" fontId="49" fillId="0" borderId="0" xfId="0" applyFont="1" applyFill="1"/>
    <xf numFmtId="0" fontId="23" fillId="0" borderId="23" xfId="0" applyFont="1" applyBorder="1" applyAlignment="1">
      <alignment horizontal="left"/>
    </xf>
    <xf numFmtId="0" fontId="23" fillId="0" borderId="23" xfId="0" applyFont="1" applyFill="1" applyBorder="1" applyAlignment="1">
      <alignment horizontal="left" vertical="center"/>
    </xf>
    <xf numFmtId="0" fontId="23" fillId="0" borderId="23" xfId="0" applyFont="1" applyFill="1" applyBorder="1" applyAlignment="1">
      <alignment horizontal="left"/>
    </xf>
    <xf numFmtId="0" fontId="33" fillId="0" borderId="23" xfId="0" applyFont="1" applyFill="1" applyBorder="1" applyAlignment="1">
      <alignment horizontal="center" vertical="center"/>
    </xf>
    <xf numFmtId="164" fontId="7" fillId="0" borderId="0" xfId="0" applyNumberFormat="1" applyFont="1" applyBorder="1"/>
    <xf numFmtId="0" fontId="4" fillId="0" borderId="59" xfId="0" applyFont="1" applyFill="1" applyBorder="1" applyAlignment="1">
      <alignment horizontal="left" vertical="center"/>
    </xf>
    <xf numFmtId="0" fontId="5" fillId="0" borderId="22" xfId="0" applyFont="1" applyFill="1" applyBorder="1" applyAlignment="1">
      <alignment vertical="center"/>
    </xf>
    <xf numFmtId="0" fontId="47" fillId="0" borderId="0" xfId="0" applyFont="1" applyFill="1" applyAlignment="1">
      <alignment vertical="center"/>
    </xf>
    <xf numFmtId="0" fontId="10" fillId="0" borderId="0" xfId="0" applyFont="1" applyFill="1" applyAlignment="1">
      <alignment vertical="center"/>
    </xf>
    <xf numFmtId="0" fontId="0" fillId="0" borderId="0" xfId="0" applyFont="1" applyFill="1" applyAlignment="1">
      <alignment vertical="center"/>
    </xf>
    <xf numFmtId="0" fontId="7" fillId="0" borderId="51" xfId="0" applyFont="1" applyBorder="1" applyAlignment="1">
      <alignment horizontal="center" vertical="center"/>
    </xf>
    <xf numFmtId="0" fontId="7" fillId="0" borderId="60" xfId="0" applyFont="1" applyBorder="1" applyAlignment="1">
      <alignment horizontal="center" vertical="center"/>
    </xf>
    <xf numFmtId="0" fontId="7" fillId="0" borderId="10" xfId="0" applyFont="1" applyBorder="1" applyAlignment="1">
      <alignment horizontal="center" vertical="center"/>
    </xf>
    <xf numFmtId="0" fontId="7" fillId="0" borderId="6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49" fontId="7" fillId="0" borderId="51" xfId="0" applyNumberFormat="1" applyFont="1" applyBorder="1" applyAlignment="1">
      <alignment horizontal="center" vertical="center"/>
    </xf>
    <xf numFmtId="49" fontId="7" fillId="0" borderId="60"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14" fillId="0" borderId="0" xfId="0" applyFont="1" applyAlignment="1">
      <alignment vertical="top" wrapText="1"/>
    </xf>
    <xf numFmtId="0" fontId="22" fillId="0" borderId="64" xfId="0" applyFont="1" applyBorder="1" applyAlignment="1">
      <alignment horizontal="left" vertical="top" wrapText="1"/>
    </xf>
    <xf numFmtId="0" fontId="2" fillId="0" borderId="53" xfId="0" applyFont="1" applyBorder="1" applyAlignment="1">
      <alignment horizontal="center" vertical="center"/>
    </xf>
    <xf numFmtId="0" fontId="2" fillId="0" borderId="30" xfId="0" applyFont="1" applyBorder="1" applyAlignment="1">
      <alignment horizontal="center" vertical="center"/>
    </xf>
    <xf numFmtId="0" fontId="2" fillId="0" borderId="54" xfId="0" applyFont="1" applyBorder="1" applyAlignment="1">
      <alignment horizontal="center" vertical="center"/>
    </xf>
    <xf numFmtId="0" fontId="21" fillId="0" borderId="53" xfId="0" applyFont="1" applyBorder="1" applyAlignment="1">
      <alignment horizontal="center" vertical="center"/>
    </xf>
    <xf numFmtId="0" fontId="21" fillId="0" borderId="30" xfId="0" applyFont="1" applyBorder="1" applyAlignment="1">
      <alignment horizontal="center" vertical="center"/>
    </xf>
    <xf numFmtId="0" fontId="21" fillId="0" borderId="54" xfId="0" applyFont="1" applyBorder="1" applyAlignment="1">
      <alignment horizontal="center" vertical="center"/>
    </xf>
  </cellXfs>
  <cellStyles count="72">
    <cellStyle name="Normal" xfId="0"/>
    <cellStyle name="Percent" xfId="15"/>
    <cellStyle name="Currency" xfId="16"/>
    <cellStyle name="Currency [0]" xfId="17"/>
    <cellStyle name="Comma" xfId="18"/>
    <cellStyle name="Comma [0]" xfId="19"/>
    <cellStyle name="Accent1 - 20%" xfId="20"/>
    <cellStyle name="Accent1 - 40%" xfId="21"/>
    <cellStyle name="Accent1 - 60%" xfId="22"/>
    <cellStyle name="Accent2 - 20%" xfId="23"/>
    <cellStyle name="Accent2 - 40%" xfId="24"/>
    <cellStyle name="Accent2 - 60%" xfId="25"/>
    <cellStyle name="Accent3 - 20%" xfId="26"/>
    <cellStyle name="Accent3 - 40%" xfId="27"/>
    <cellStyle name="Accent3 - 60%" xfId="28"/>
    <cellStyle name="Accent4 - 20%" xfId="29"/>
    <cellStyle name="Accent4 - 40%" xfId="30"/>
    <cellStyle name="Accent4 - 60%" xfId="31"/>
    <cellStyle name="Accent5 - 20%" xfId="32"/>
    <cellStyle name="Accent5 - 40%" xfId="33"/>
    <cellStyle name="Accent5 - 60%" xfId="34"/>
    <cellStyle name="Accent6 - 20%" xfId="35"/>
    <cellStyle name="Accent6 - 40%" xfId="36"/>
    <cellStyle name="Accent6 - 60%" xfId="37"/>
    <cellStyle name="Emphasis 1" xfId="38"/>
    <cellStyle name="Emphasis 2" xfId="39"/>
    <cellStyle name="Emphasis 3" xfId="40"/>
    <cellStyle name="SAPBEXaggData" xfId="41"/>
    <cellStyle name="SAPBEXaggDataEmph" xfId="42"/>
    <cellStyle name="SAPBEXaggItem" xfId="43"/>
    <cellStyle name="SAPBEXaggItemX" xfId="44"/>
    <cellStyle name="SAPBEXexcBad7" xfId="45"/>
    <cellStyle name="SAPBEXexcBad8" xfId="46"/>
    <cellStyle name="SAPBEXexcBad9" xfId="47"/>
    <cellStyle name="SAPBEXexcCritical4" xfId="48"/>
    <cellStyle name="SAPBEXexcCritical5" xfId="49"/>
    <cellStyle name="SAPBEXexcCritical6" xfId="50"/>
    <cellStyle name="SAPBEXexcGood1" xfId="51"/>
    <cellStyle name="SAPBEXexcGood2" xfId="52"/>
    <cellStyle name="SAPBEXexcGood3" xfId="53"/>
    <cellStyle name="SAPBEXfilterDrill" xfId="54"/>
    <cellStyle name="SAPBEXFilterInfo1" xfId="55"/>
    <cellStyle name="SAPBEXFilterInfo2" xfId="56"/>
    <cellStyle name="SAPBEXFilterInfoHlavicka" xfId="57"/>
    <cellStyle name="SAPBEXfilterItem" xfId="58"/>
    <cellStyle name="SAPBEXfilterText" xfId="59"/>
    <cellStyle name="SAPBEXformats" xfId="60"/>
    <cellStyle name="SAPBEXheaderItem" xfId="61"/>
    <cellStyle name="SAPBEXheaderText" xfId="62"/>
    <cellStyle name="SAPBEXHLevel0" xfId="63"/>
    <cellStyle name="SAPBEXHLevel0X" xfId="64"/>
    <cellStyle name="SAPBEXHLevel1" xfId="65"/>
    <cellStyle name="SAPBEXHLevel1X" xfId="66"/>
    <cellStyle name="SAPBEXHLevel2" xfId="67"/>
    <cellStyle name="SAPBEXHLevel2X" xfId="68"/>
    <cellStyle name="SAPBEXHLevel3" xfId="69"/>
    <cellStyle name="SAPBEXHLevel3X" xfId="70"/>
    <cellStyle name="SAPBEXchaText" xfId="71"/>
    <cellStyle name="SAPBEXinputData" xfId="72"/>
    <cellStyle name="SAPBEXItemHeader" xfId="73"/>
    <cellStyle name="SAPBEXresData" xfId="74"/>
    <cellStyle name="SAPBEXresDataEmph" xfId="75"/>
    <cellStyle name="SAPBEXresItem" xfId="76"/>
    <cellStyle name="SAPBEXresItemX" xfId="77"/>
    <cellStyle name="SAPBEXstdData" xfId="78"/>
    <cellStyle name="SAPBEXstdDataEmph" xfId="79"/>
    <cellStyle name="SAPBEXstdItem" xfId="80"/>
    <cellStyle name="SAPBEXstdItemX" xfId="81"/>
    <cellStyle name="SAPBEXtitle" xfId="82"/>
    <cellStyle name="SAPBEXunassignedItem" xfId="83"/>
    <cellStyle name="SAPBEXundefined" xfId="84"/>
    <cellStyle name="Sheet Title" xfId="85"/>
  </cellStyles>
  <dxfs count="162">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
      <font>
        <strike val="0"/>
        <color theme="0" tint="-0.14995999634265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worksheet" Target="worksheets/sheet4.xml" /><Relationship Id="rId9" Type="http://schemas.openxmlformats.org/officeDocument/2006/relationships/worksheet" Target="worksheets/sheet8.xml" /><Relationship Id="rId6" Type="http://schemas.openxmlformats.org/officeDocument/2006/relationships/worksheet" Target="worksheets/sheet5.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styles" Target="styles.xml" /><Relationship Id="rId12" Type="http://schemas.openxmlformats.org/officeDocument/2006/relationships/sharedStrings" Target="sharedStrings.xml" /><Relationship Id="rId13" Type="http://schemas.openxmlformats.org/officeDocument/2006/relationships/externalLink" Target="externalLinks/externalLink1.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2</xdr:row>
      <xdr:rowOff>0</xdr:rowOff>
    </xdr:from>
    <xdr:to>
      <xdr:col>26</xdr:col>
      <xdr:colOff>711200</xdr:colOff>
      <xdr:row>23</xdr:row>
      <xdr:rowOff>127001</xdr:rowOff>
    </xdr:to>
    <xdr:pic>
      <xdr:nvPicPr>
        <xdr:cNvPr id="2" name="BExXRND8208TWULE9S50U89VKPB7" descr="ETUGZV0SKTQDQB8JOYY0DCX79" hidden="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466725"/>
          <a:ext cx="8505825" cy="39433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Users\15356\Desktop\&#345;&#237;jen_140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krajina-dopady na výdaje SR"/>
      <sheetName val="Ukrajina-dopady na majetek SR"/>
      <sheetName val="seznamy"/>
      <sheetName val="příklad podkladu"/>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0010261536"/>
    <pageSetUpPr fitToPage="1"/>
  </sheetPr>
  <dimension ref="B1:AQ61"/>
  <sheetViews>
    <sheetView showGridLines="0" tabSelected="1" workbookViewId="0" topLeftCell="A1">
      <selection pane="topLeft" activeCell="B13" sqref="B13"/>
    </sheetView>
  </sheetViews>
  <sheetFormatPr defaultColWidth="9.1796875" defaultRowHeight="15"/>
  <cols>
    <col min="1" max="1" width="2.85714285714286" style="60" customWidth="1"/>
    <col min="2" max="2" width="30.1428571428571" style="60" customWidth="1"/>
    <col min="3" max="3" width="14.8571428571429" style="60" customWidth="1"/>
    <col min="4" max="14" width="0" style="60" hidden="1" customWidth="1"/>
    <col min="15" max="15" width="8.14285714285714" style="5" customWidth="1"/>
    <col min="16" max="27" width="0" style="60" hidden="1" customWidth="1"/>
    <col min="28" max="28" width="8.14285714285714" style="60" customWidth="1"/>
    <col min="29" max="40" width="7.57142857142857" style="60" customWidth="1"/>
    <col min="41" max="41" width="8.14285714285714" style="60" customWidth="1"/>
    <col min="42" max="42" width="8.28571428571429" style="60" customWidth="1"/>
    <col min="43" max="16384" width="9.14285714285714" style="60"/>
  </cols>
  <sheetData>
    <row r="1" ht="15.5">
      <c r="B1" s="1" t="s">
        <v>959</v>
      </c>
    </row>
    <row r="2" spans="2:42" ht="10.5" customHeight="1">
      <c r="B2" s="410" t="s">
        <v>351</v>
      </c>
      <c r="C2" s="412" t="s">
        <v>346</v>
      </c>
      <c r="D2" s="407">
        <v>2022</v>
      </c>
      <c r="E2" s="408"/>
      <c r="F2" s="408"/>
      <c r="G2" s="408"/>
      <c r="H2" s="408"/>
      <c r="I2" s="408"/>
      <c r="J2" s="408"/>
      <c r="K2" s="408"/>
      <c r="L2" s="408"/>
      <c r="M2" s="408"/>
      <c r="N2" s="408"/>
      <c r="O2" s="409"/>
      <c r="P2" s="407">
        <v>2023</v>
      </c>
      <c r="Q2" s="408"/>
      <c r="R2" s="408"/>
      <c r="S2" s="408"/>
      <c r="T2" s="408"/>
      <c r="U2" s="408"/>
      <c r="V2" s="408"/>
      <c r="W2" s="408"/>
      <c r="X2" s="408"/>
      <c r="Y2" s="408"/>
      <c r="Z2" s="408"/>
      <c r="AA2" s="408"/>
      <c r="AB2" s="409"/>
      <c r="AC2" s="407">
        <v>2024</v>
      </c>
      <c r="AD2" s="408"/>
      <c r="AE2" s="408"/>
      <c r="AF2" s="408"/>
      <c r="AG2" s="408"/>
      <c r="AH2" s="408"/>
      <c r="AI2" s="408"/>
      <c r="AJ2" s="408"/>
      <c r="AK2" s="408"/>
      <c r="AL2" s="408"/>
      <c r="AM2" s="408"/>
      <c r="AN2" s="408"/>
      <c r="AO2" s="409"/>
      <c r="AP2" s="13" t="s">
        <v>958</v>
      </c>
    </row>
    <row r="3" spans="2:42" ht="39" customHeight="1">
      <c r="B3" s="411"/>
      <c r="C3" s="413"/>
      <c r="D3" s="312" t="s">
        <v>53</v>
      </c>
      <c r="E3" s="312" t="s">
        <v>54</v>
      </c>
      <c r="F3" s="312" t="s">
        <v>55</v>
      </c>
      <c r="G3" s="312" t="s">
        <v>56</v>
      </c>
      <c r="H3" s="312" t="s">
        <v>57</v>
      </c>
      <c r="I3" s="312" t="s">
        <v>58</v>
      </c>
      <c r="J3" s="312" t="s">
        <v>59</v>
      </c>
      <c r="K3" s="312" t="s">
        <v>60</v>
      </c>
      <c r="L3" s="312" t="s">
        <v>61</v>
      </c>
      <c r="M3" s="312" t="s">
        <v>62</v>
      </c>
      <c r="N3" s="312" t="s">
        <v>63</v>
      </c>
      <c r="O3" s="13" t="s">
        <v>49</v>
      </c>
      <c r="P3" s="312" t="s">
        <v>52</v>
      </c>
      <c r="Q3" s="312" t="s">
        <v>53</v>
      </c>
      <c r="R3" s="312" t="s">
        <v>54</v>
      </c>
      <c r="S3" s="312" t="s">
        <v>55</v>
      </c>
      <c r="T3" s="312" t="s">
        <v>56</v>
      </c>
      <c r="U3" s="312" t="s">
        <v>57</v>
      </c>
      <c r="V3" s="312" t="s">
        <v>58</v>
      </c>
      <c r="W3" s="312" t="s">
        <v>59</v>
      </c>
      <c r="X3" s="312" t="s">
        <v>60</v>
      </c>
      <c r="Y3" s="312" t="s">
        <v>61</v>
      </c>
      <c r="Z3" s="312" t="s">
        <v>62</v>
      </c>
      <c r="AA3" s="312" t="s">
        <v>63</v>
      </c>
      <c r="AB3" s="13" t="s">
        <v>49</v>
      </c>
      <c r="AC3" s="312" t="s">
        <v>52</v>
      </c>
      <c r="AD3" s="312" t="s">
        <v>53</v>
      </c>
      <c r="AE3" s="312" t="s">
        <v>54</v>
      </c>
      <c r="AF3" s="312" t="s">
        <v>55</v>
      </c>
      <c r="AG3" s="312" t="s">
        <v>56</v>
      </c>
      <c r="AH3" s="312" t="s">
        <v>57</v>
      </c>
      <c r="AI3" s="312" t="s">
        <v>58</v>
      </c>
      <c r="AJ3" s="312" t="s">
        <v>59</v>
      </c>
      <c r="AK3" s="312" t="s">
        <v>60</v>
      </c>
      <c r="AL3" s="312" t="s">
        <v>61</v>
      </c>
      <c r="AM3" s="312" t="s">
        <v>62</v>
      </c>
      <c r="AN3" s="312" t="s">
        <v>63</v>
      </c>
      <c r="AO3" s="13" t="s">
        <v>49</v>
      </c>
      <c r="AP3" s="13" t="s">
        <v>49</v>
      </c>
    </row>
    <row r="4" spans="2:42" ht="12" customHeight="1">
      <c r="B4" s="138" t="s">
        <v>759</v>
      </c>
      <c r="C4" s="118" t="s">
        <v>79</v>
      </c>
      <c r="D4" s="119">
        <v>818</v>
      </c>
      <c r="E4" s="119">
        <v>76188.959999999992</v>
      </c>
      <c r="F4" s="119">
        <v>57795.285210000002</v>
      </c>
      <c r="G4" s="119">
        <v>55683.422779999994</v>
      </c>
      <c r="H4" s="119">
        <v>56026.056380000002</v>
      </c>
      <c r="I4" s="119">
        <v>164512.93931000002</v>
      </c>
      <c r="J4" s="119">
        <v>12006.821359999998</v>
      </c>
      <c r="K4" s="119">
        <v>6715.7254999999932</v>
      </c>
      <c r="L4" s="119">
        <v>60048.484469999996</v>
      </c>
      <c r="M4" s="119">
        <v>8209.8208199999935</v>
      </c>
      <c r="N4" s="119">
        <v>307961.00741000002</v>
      </c>
      <c r="O4" s="120">
        <f>SUM(D4:N4)</f>
        <v>805966.52324000001</v>
      </c>
      <c r="P4" s="119">
        <v>13293.894580000002</v>
      </c>
      <c r="Q4" s="119">
        <v>42263.665489999999</v>
      </c>
      <c r="R4" s="119">
        <v>43845.002639999999</v>
      </c>
      <c r="S4" s="119">
        <v>118265.63249999998</v>
      </c>
      <c r="T4" s="119">
        <v>44057.159769999998</v>
      </c>
      <c r="U4" s="119">
        <v>51705.317640000008</v>
      </c>
      <c r="V4" s="119">
        <v>23797.893849999997</v>
      </c>
      <c r="W4" s="119">
        <v>35615.253400000001</v>
      </c>
      <c r="X4" s="119">
        <v>23082.966629999999</v>
      </c>
      <c r="Y4" s="119">
        <v>46874.360699999997</v>
      </c>
      <c r="Z4" s="119">
        <v>38016.238169999997</v>
      </c>
      <c r="AA4" s="119">
        <v>236301.36215</v>
      </c>
      <c r="AB4" s="120">
        <f>SUM(P4:AA4)</f>
        <v>717118.74751999998</v>
      </c>
      <c r="AC4" s="119">
        <v>2232.0514999999996</v>
      </c>
      <c r="AD4" s="119">
        <v>9999.1640000000007</v>
      </c>
      <c r="AE4" s="119">
        <v>11067.498000000001</v>
      </c>
      <c r="AF4" s="119">
        <v>137703.13397000002</v>
      </c>
      <c r="AG4" s="119">
        <v>34188.075550000001</v>
      </c>
      <c r="AH4" s="119">
        <v>12537.91992</v>
      </c>
      <c r="AI4" s="119">
        <v>43436.278800000015</v>
      </c>
      <c r="AJ4" s="119">
        <v>29867.319390000019</v>
      </c>
      <c r="AK4" s="119">
        <v>23694.310279999969</v>
      </c>
      <c r="AL4" s="119">
        <v>13230.193909999998</v>
      </c>
      <c r="AM4" s="119">
        <v>53943.12689</v>
      </c>
      <c r="AN4" s="119">
        <v>106675.50573000002</v>
      </c>
      <c r="AO4" s="120">
        <f>SUM(AC4:AN4)</f>
        <v>478574.5779400001</v>
      </c>
      <c r="AP4" s="120">
        <f>O4+AB4+AO4</f>
        <v>2001659.8487</v>
      </c>
    </row>
    <row r="5" spans="2:42" ht="12" customHeight="1">
      <c r="B5" s="138" t="s">
        <v>759</v>
      </c>
      <c r="C5" s="118" t="s">
        <v>76</v>
      </c>
      <c r="D5" s="119">
        <v>72.588999999999999</v>
      </c>
      <c r="E5" s="119">
        <v>10137.353999999998</v>
      </c>
      <c r="F5" s="119">
        <v>45593.216009999996</v>
      </c>
      <c r="G5" s="119">
        <v>264488.39905999997</v>
      </c>
      <c r="H5" s="119">
        <v>324263.82377000002</v>
      </c>
      <c r="I5" s="119">
        <v>519130.24384999997</v>
      </c>
      <c r="J5" s="119">
        <v>608057.78660999995</v>
      </c>
      <c r="K5" s="119">
        <v>602530.53383999993</v>
      </c>
      <c r="L5" s="119">
        <v>101807.61511</v>
      </c>
      <c r="M5" s="119">
        <v>728381.13638000004</v>
      </c>
      <c r="N5" s="119">
        <v>1061153.93958</v>
      </c>
      <c r="O5" s="120">
        <f t="shared" si="0" ref="O5:O14">SUM(D5:N5)</f>
        <v>4265616.6372100003</v>
      </c>
      <c r="P5" s="119">
        <v>218127.83926000001</v>
      </c>
      <c r="Q5" s="119">
        <v>842233.40088999993</v>
      </c>
      <c r="R5" s="119">
        <v>1457582.1621000001</v>
      </c>
      <c r="S5" s="119">
        <v>965081.69559999998</v>
      </c>
      <c r="T5" s="119">
        <v>882393.04022999993</v>
      </c>
      <c r="U5" s="119">
        <v>942873.47218000004</v>
      </c>
      <c r="V5" s="119">
        <v>896813.02080000006</v>
      </c>
      <c r="W5" s="119">
        <v>722031.15275000001</v>
      </c>
      <c r="X5" s="119">
        <v>551196.53578999999</v>
      </c>
      <c r="Y5" s="119">
        <v>263958.36755999998</v>
      </c>
      <c r="Z5" s="119">
        <v>209929.73554000002</v>
      </c>
      <c r="AA5" s="119">
        <v>312249.21500000003</v>
      </c>
      <c r="AB5" s="120">
        <f t="shared" si="1" ref="AB5:AB13">SUM(P5:AA5)</f>
        <v>8264469.6377000008</v>
      </c>
      <c r="AC5" s="119">
        <v>2579.4579699999999</v>
      </c>
      <c r="AD5" s="119">
        <v>386667.23222000001</v>
      </c>
      <c r="AE5" s="119">
        <v>191773.71481</v>
      </c>
      <c r="AF5" s="119">
        <v>184581.68702000001</v>
      </c>
      <c r="AG5" s="119">
        <v>151853.00016</v>
      </c>
      <c r="AH5" s="119">
        <v>148169.74395999999</v>
      </c>
      <c r="AI5" s="119">
        <v>143211.84983000002</v>
      </c>
      <c r="AJ5" s="119">
        <v>121298.37479</v>
      </c>
      <c r="AK5" s="119">
        <v>147771.93133000002</v>
      </c>
      <c r="AL5" s="119">
        <v>121787.10663000001</v>
      </c>
      <c r="AM5" s="119">
        <v>87443.34</v>
      </c>
      <c r="AN5" s="119">
        <v>24996.170000000002</v>
      </c>
      <c r="AO5" s="120">
        <f t="shared" si="2" ref="AO5:AO13">SUM(AC5:AN5)</f>
        <v>1712133.6087200004</v>
      </c>
      <c r="AP5" s="120">
        <f t="shared" si="3" ref="AP5:AP22">O5+AB5+AO5</f>
        <v>14242219.883630002</v>
      </c>
    </row>
    <row r="6" spans="2:42" ht="12" customHeight="1">
      <c r="B6" s="138" t="s">
        <v>759</v>
      </c>
      <c r="C6" s="118" t="s">
        <v>140</v>
      </c>
      <c r="D6" s="119">
        <v>0.32</v>
      </c>
      <c r="E6" s="119">
        <v>5651.1206599999996</v>
      </c>
      <c r="F6" s="119">
        <v>35861.990830000002</v>
      </c>
      <c r="G6" s="119">
        <v>13867.240520000001</v>
      </c>
      <c r="H6" s="119">
        <v>1671.0637600000002</v>
      </c>
      <c r="I6" s="119">
        <v>1221.1060399999999</v>
      </c>
      <c r="J6" s="119">
        <v>823.96106999999995</v>
      </c>
      <c r="K6" s="119">
        <v>667.70100000000002</v>
      </c>
      <c r="L6" s="119">
        <v>736.4423700000001</v>
      </c>
      <c r="M6" s="119">
        <v>240.42615000000001</v>
      </c>
      <c r="N6" s="119">
        <v>1027.538</v>
      </c>
      <c r="O6" s="120">
        <f t="shared" si="0"/>
        <v>61768.910399999993</v>
      </c>
      <c r="P6" s="119">
        <v>28.766000000000002</v>
      </c>
      <c r="Q6" s="119">
        <v>148.99599999999998</v>
      </c>
      <c r="R6" s="119">
        <v>202.91</v>
      </c>
      <c r="S6" s="119">
        <v>198.517</v>
      </c>
      <c r="T6" s="119">
        <v>104.117</v>
      </c>
      <c r="U6" s="119">
        <v>320.238</v>
      </c>
      <c r="V6" s="119">
        <v>117.498</v>
      </c>
      <c r="W6" s="119">
        <v>243.43770000000001</v>
      </c>
      <c r="X6" s="119">
        <v>184.275</v>
      </c>
      <c r="Y6" s="119">
        <v>263.81819999999999</v>
      </c>
      <c r="Z6" s="119">
        <v>114.28399999999999</v>
      </c>
      <c r="AA6" s="119">
        <v>131.61599999999999</v>
      </c>
      <c r="AB6" s="120">
        <f t="shared" si="1"/>
        <v>2058.4728999999998</v>
      </c>
      <c r="AC6" s="119">
        <v>11.47</v>
      </c>
      <c r="AD6" s="119">
        <v>44.98</v>
      </c>
      <c r="AE6" s="119">
        <v>127.27</v>
      </c>
      <c r="AF6" s="119">
        <v>94.01</v>
      </c>
      <c r="AG6" s="119">
        <v>15.80</v>
      </c>
      <c r="AH6" s="119">
        <v>58.71</v>
      </c>
      <c r="AI6" s="119">
        <v>112.10999999999999</v>
      </c>
      <c r="AJ6" s="119">
        <v>45.091000000000001</v>
      </c>
      <c r="AK6" s="119">
        <v>16.81</v>
      </c>
      <c r="AL6" s="119">
        <v>82.29</v>
      </c>
      <c r="AM6" s="119">
        <v>91.24</v>
      </c>
      <c r="AN6" s="119">
        <v>81.99</v>
      </c>
      <c r="AO6" s="120">
        <f t="shared" si="2"/>
        <v>781.77099999999996</v>
      </c>
      <c r="AP6" s="120">
        <f t="shared" si="3"/>
        <v>64609.154299999995</v>
      </c>
    </row>
    <row r="7" spans="2:42" ht="12" customHeight="1">
      <c r="B7" s="138" t="s">
        <v>759</v>
      </c>
      <c r="C7" s="118" t="s">
        <v>80</v>
      </c>
      <c r="D7" s="119">
        <v>0</v>
      </c>
      <c r="E7" s="119">
        <v>763443.89900000009</v>
      </c>
      <c r="F7" s="119">
        <v>1328820</v>
      </c>
      <c r="G7" s="119">
        <v>1419721.75</v>
      </c>
      <c r="H7" s="119">
        <v>1097661.317</v>
      </c>
      <c r="I7" s="119">
        <v>884900</v>
      </c>
      <c r="J7" s="119">
        <v>864233.92</v>
      </c>
      <c r="K7" s="119">
        <v>663920.30000000005</v>
      </c>
      <c r="L7" s="119">
        <v>739290.30</v>
      </c>
      <c r="M7" s="119">
        <v>550000</v>
      </c>
      <c r="N7" s="119">
        <v>655000</v>
      </c>
      <c r="O7" s="120">
        <f t="shared" si="0"/>
        <v>8966991.4859999996</v>
      </c>
      <c r="P7" s="119">
        <v>713652.04567999998</v>
      </c>
      <c r="Q7" s="119">
        <v>717068.94400000002</v>
      </c>
      <c r="R7" s="119">
        <v>717219.19217000005</v>
      </c>
      <c r="S7" s="119">
        <v>634124.42000000004</v>
      </c>
      <c r="T7" s="119">
        <v>500487.10</v>
      </c>
      <c r="U7" s="119">
        <v>797877.29883999994</v>
      </c>
      <c r="V7" s="119">
        <v>37170.188949999996</v>
      </c>
      <c r="W7" s="119">
        <v>822924.78899999999</v>
      </c>
      <c r="X7" s="119">
        <v>425717.40</v>
      </c>
      <c r="Y7" s="119">
        <v>600481.55599999998</v>
      </c>
      <c r="Z7" s="119">
        <v>495954.12299999996</v>
      </c>
      <c r="AA7" s="119">
        <v>488666.77548000001</v>
      </c>
      <c r="AB7" s="120">
        <f t="shared" si="1"/>
        <v>6951343.8331200005</v>
      </c>
      <c r="AC7" s="119">
        <v>594360.80800000008</v>
      </c>
      <c r="AD7" s="119">
        <v>621670.82499999995</v>
      </c>
      <c r="AE7" s="119">
        <v>645313.79999999993</v>
      </c>
      <c r="AF7" s="119">
        <v>485760.88400000002</v>
      </c>
      <c r="AG7" s="119">
        <v>737024.29</v>
      </c>
      <c r="AH7" s="119">
        <v>605059.27300000004</v>
      </c>
      <c r="AI7" s="119">
        <v>611462.65499999991</v>
      </c>
      <c r="AJ7" s="119">
        <v>693149.63899999997</v>
      </c>
      <c r="AK7" s="119">
        <v>722246.85933000001</v>
      </c>
      <c r="AL7" s="119">
        <v>752805.61400000006</v>
      </c>
      <c r="AM7" s="119">
        <v>776965.87</v>
      </c>
      <c r="AN7" s="119">
        <v>758518.29599999997</v>
      </c>
      <c r="AO7" s="120">
        <f t="shared" si="2"/>
        <v>8004338.8133300012</v>
      </c>
      <c r="AP7" s="120">
        <f t="shared" si="3"/>
        <v>23922674.132450003</v>
      </c>
    </row>
    <row r="8" spans="2:42" ht="12" customHeight="1">
      <c r="B8" s="138" t="s">
        <v>759</v>
      </c>
      <c r="C8" s="118" t="s">
        <v>81</v>
      </c>
      <c r="D8" s="119">
        <v>0</v>
      </c>
      <c r="E8" s="119">
        <v>6108.9321499999996</v>
      </c>
      <c r="F8" s="119">
        <v>539313.35</v>
      </c>
      <c r="G8" s="119">
        <v>610248.68173999991</v>
      </c>
      <c r="H8" s="119">
        <v>644527.76758999994</v>
      </c>
      <c r="I8" s="119">
        <v>671231.44299999997</v>
      </c>
      <c r="J8" s="119">
        <v>683252.32699999993</v>
      </c>
      <c r="K8" s="119">
        <v>391260.87300000002</v>
      </c>
      <c r="L8" s="119">
        <v>343554.08532000001</v>
      </c>
      <c r="M8" s="119">
        <v>310743.99400000001</v>
      </c>
      <c r="N8" s="119">
        <v>302245.58</v>
      </c>
      <c r="O8" s="120">
        <f t="shared" si="0"/>
        <v>4502487.0338000003</v>
      </c>
      <c r="P8" s="119">
        <v>560756.50</v>
      </c>
      <c r="Q8" s="119">
        <v>570077.90</v>
      </c>
      <c r="R8" s="119">
        <v>431156.75099999999</v>
      </c>
      <c r="S8" s="119">
        <v>282008.90700000001</v>
      </c>
      <c r="T8" s="119">
        <v>290922.33</v>
      </c>
      <c r="U8" s="119">
        <v>294839.90000000002</v>
      </c>
      <c r="V8" s="119">
        <v>315888.30</v>
      </c>
      <c r="W8" s="119">
        <v>319002.40000000002</v>
      </c>
      <c r="X8" s="119">
        <v>311150.163</v>
      </c>
      <c r="Y8" s="119">
        <v>294809.70</v>
      </c>
      <c r="Z8" s="119">
        <v>303705.50</v>
      </c>
      <c r="AA8" s="119">
        <v>298166.772</v>
      </c>
      <c r="AB8" s="120">
        <f t="shared" si="1"/>
        <v>4272485.1229999997</v>
      </c>
      <c r="AC8" s="119">
        <v>326732.01</v>
      </c>
      <c r="AD8" s="119">
        <v>332421.97499999998</v>
      </c>
      <c r="AE8" s="119">
        <v>333954.45</v>
      </c>
      <c r="AF8" s="119">
        <v>289516.80</v>
      </c>
      <c r="AG8" s="119">
        <v>314436.80</v>
      </c>
      <c r="AH8" s="119">
        <v>318706.83</v>
      </c>
      <c r="AI8" s="119">
        <v>324592.80</v>
      </c>
      <c r="AJ8" s="119">
        <v>336179.14500000002</v>
      </c>
      <c r="AK8" s="119">
        <v>342500.86499999999</v>
      </c>
      <c r="AL8" s="119">
        <v>336177.06</v>
      </c>
      <c r="AM8" s="119">
        <v>339734.07</v>
      </c>
      <c r="AN8" s="119">
        <v>341698.14</v>
      </c>
      <c r="AO8" s="120">
        <f t="shared" si="2"/>
        <v>3936650.9449999998</v>
      </c>
      <c r="AP8" s="120">
        <f t="shared" si="3"/>
        <v>12711623.1018</v>
      </c>
    </row>
    <row r="9" spans="2:42" ht="12" customHeight="1">
      <c r="B9" s="138" t="s">
        <v>759</v>
      </c>
      <c r="C9" s="118" t="s">
        <v>78</v>
      </c>
      <c r="D9" s="119">
        <v>0</v>
      </c>
      <c r="E9" s="119">
        <v>354.09199999999998</v>
      </c>
      <c r="F9" s="119">
        <v>11471.678</v>
      </c>
      <c r="G9" s="119">
        <v>582.56680000000006</v>
      </c>
      <c r="H9" s="119">
        <v>103015.728</v>
      </c>
      <c r="I9" s="119">
        <v>75743.700000000012</v>
      </c>
      <c r="J9" s="119">
        <v>631</v>
      </c>
      <c r="K9" s="119">
        <v>2977.30</v>
      </c>
      <c r="L9" s="119">
        <v>954</v>
      </c>
      <c r="M9" s="119">
        <v>211095.40</v>
      </c>
      <c r="N9" s="119">
        <v>103848.46109</v>
      </c>
      <c r="O9" s="120">
        <f t="shared" si="0"/>
        <v>510673.92588999995</v>
      </c>
      <c r="P9" s="119">
        <v>256801.142666667</v>
      </c>
      <c r="Q9" s="119">
        <v>231459.75299999997</v>
      </c>
      <c r="R9" s="119">
        <v>258241.104666667</v>
      </c>
      <c r="S9" s="119">
        <v>-86.275</v>
      </c>
      <c r="T9" s="119">
        <v>225442.48866666699</v>
      </c>
      <c r="U9" s="119">
        <v>267842.27999999997</v>
      </c>
      <c r="V9" s="119">
        <v>34228.508000000002</v>
      </c>
      <c r="W9" s="119">
        <v>63</v>
      </c>
      <c r="X9" s="119">
        <v>267075.30599999998</v>
      </c>
      <c r="Y9" s="119">
        <v>93078.642900000006</v>
      </c>
      <c r="Z9" s="119">
        <v>218467.47208000001</v>
      </c>
      <c r="AA9" s="119">
        <v>84892.957970000003</v>
      </c>
      <c r="AB9" s="120">
        <f t="shared" si="1"/>
        <v>1937506.3809500008</v>
      </c>
      <c r="AC9" s="119">
        <v>254362.15399999998</v>
      </c>
      <c r="AD9" s="119">
        <v>11.55</v>
      </c>
      <c r="AE9" s="119">
        <v>412965.39327</v>
      </c>
      <c r="AF9" s="119">
        <v>36691.161399999997</v>
      </c>
      <c r="AG9" s="119">
        <v>211262.62030000001</v>
      </c>
      <c r="AH9" s="119">
        <v>236029.07500000001</v>
      </c>
      <c r="AI9" s="119">
        <v>34858.475699999995</v>
      </c>
      <c r="AJ9" s="119">
        <v>15.1685</v>
      </c>
      <c r="AK9" s="119">
        <v>263235.74119999999</v>
      </c>
      <c r="AL9" s="119">
        <v>6695.9259999999995</v>
      </c>
      <c r="AM9" s="119">
        <v>257530.96199999997</v>
      </c>
      <c r="AN9" s="119">
        <v>-37440.230210000002</v>
      </c>
      <c r="AO9" s="120">
        <f t="shared" si="2"/>
        <v>1676217.99716</v>
      </c>
      <c r="AP9" s="120">
        <f t="shared" si="3"/>
        <v>4124398.3040000005</v>
      </c>
    </row>
    <row r="10" spans="2:42" ht="12" customHeight="1">
      <c r="B10" s="138" t="s">
        <v>759</v>
      </c>
      <c r="C10" s="118" t="s">
        <v>141</v>
      </c>
      <c r="D10" s="119">
        <v>1409</v>
      </c>
      <c r="E10" s="119">
        <v>3048.3350800000003</v>
      </c>
      <c r="F10" s="119">
        <v>44284.789999999994</v>
      </c>
      <c r="G10" s="119">
        <v>45084.933629999992</v>
      </c>
      <c r="H10" s="119">
        <v>28511.26686</v>
      </c>
      <c r="I10" s="119">
        <v>47680.221769999996</v>
      </c>
      <c r="J10" s="119">
        <v>12887.227640000001</v>
      </c>
      <c r="K10" s="119">
        <v>19588.494999999999</v>
      </c>
      <c r="L10" s="119">
        <v>21987.609909999999</v>
      </c>
      <c r="M10" s="119">
        <v>28071.275999999998</v>
      </c>
      <c r="N10" s="119">
        <v>78499.88</v>
      </c>
      <c r="O10" s="120">
        <f t="shared" si="0"/>
        <v>331053.03589</v>
      </c>
      <c r="P10" s="119">
        <v>542.29700000000003</v>
      </c>
      <c r="Q10" s="119">
        <v>2933.6106900000004</v>
      </c>
      <c r="R10" s="119">
        <v>11580.28377</v>
      </c>
      <c r="S10" s="119">
        <v>8553.5519999999997</v>
      </c>
      <c r="T10" s="119">
        <v>113665.55098</v>
      </c>
      <c r="U10" s="119">
        <v>38956.976999999999</v>
      </c>
      <c r="V10" s="119">
        <v>1497.559</v>
      </c>
      <c r="W10" s="119">
        <v>1681.7214999999999</v>
      </c>
      <c r="X10" s="119">
        <v>4142.1647499999999</v>
      </c>
      <c r="Y10" s="119">
        <v>2472.17731</v>
      </c>
      <c r="Z10" s="119">
        <v>1887.9259999999999</v>
      </c>
      <c r="AA10" s="119">
        <v>12746.071</v>
      </c>
      <c r="AB10" s="120">
        <f t="shared" si="1"/>
        <v>200659.891</v>
      </c>
      <c r="AC10" s="119">
        <v>1050.15221</v>
      </c>
      <c r="AD10" s="119">
        <v>7456.9422799999993</v>
      </c>
      <c r="AE10" s="119">
        <v>1642.5991799999999</v>
      </c>
      <c r="AF10" s="119">
        <v>1379.1325400000001</v>
      </c>
      <c r="AG10" s="119">
        <v>1300.682</v>
      </c>
      <c r="AH10" s="119">
        <v>4623.3229999999994</v>
      </c>
      <c r="AI10" s="119">
        <v>1070.43642</v>
      </c>
      <c r="AJ10" s="119">
        <v>1585.175</v>
      </c>
      <c r="AK10" s="119">
        <v>1509.0400299999999</v>
      </c>
      <c r="AL10" s="119">
        <v>1608.4223</v>
      </c>
      <c r="AM10" s="119">
        <v>1419.0440399999998</v>
      </c>
      <c r="AN10" s="119">
        <v>1195.08095</v>
      </c>
      <c r="AO10" s="120">
        <f t="shared" si="2"/>
        <v>25840.02995</v>
      </c>
      <c r="AP10" s="120">
        <f t="shared" si="3"/>
        <v>557552.95684</v>
      </c>
    </row>
    <row r="11" spans="2:42" ht="12" customHeight="1">
      <c r="B11" s="138" t="s">
        <v>759</v>
      </c>
      <c r="C11" s="118" t="s">
        <v>143</v>
      </c>
      <c r="D11" s="119">
        <v>0</v>
      </c>
      <c r="E11" s="119">
        <v>1012.0999999999999</v>
      </c>
      <c r="F11" s="119">
        <v>174349.96996999998</v>
      </c>
      <c r="G11" s="119">
        <v>125690.56330999998</v>
      </c>
      <c r="H11" s="119">
        <v>113987.22519</v>
      </c>
      <c r="I11" s="119">
        <v>151922.53188000002</v>
      </c>
      <c r="J11" s="119">
        <v>72461.939999999988</v>
      </c>
      <c r="K11" s="119">
        <v>72982.760000000009</v>
      </c>
      <c r="L11" s="119">
        <v>87258.780349999986</v>
      </c>
      <c r="M11" s="119">
        <v>61762.190090000004</v>
      </c>
      <c r="N11" s="119">
        <v>144628.83000000002</v>
      </c>
      <c r="O11" s="120">
        <f t="shared" si="0"/>
        <v>1006056.8907900001</v>
      </c>
      <c r="P11" s="119">
        <v>1671.6259699999998</v>
      </c>
      <c r="Q11" s="119">
        <v>40190.883399999999</v>
      </c>
      <c r="R11" s="119">
        <v>48115.543200000007</v>
      </c>
      <c r="S11" s="119">
        <v>47064.898500000003</v>
      </c>
      <c r="T11" s="119">
        <v>56138.616199999997</v>
      </c>
      <c r="U11" s="119">
        <v>72302.657999999996</v>
      </c>
      <c r="V11" s="119">
        <v>54862.116199999989</v>
      </c>
      <c r="W11" s="119">
        <v>54425.313000000002</v>
      </c>
      <c r="X11" s="119">
        <v>52133.664799999999</v>
      </c>
      <c r="Y11" s="119">
        <v>60950.161400000012</v>
      </c>
      <c r="Z11" s="119">
        <v>59141.9614</v>
      </c>
      <c r="AA11" s="119">
        <v>85055.000900000014</v>
      </c>
      <c r="AB11" s="120">
        <f t="shared" si="1"/>
        <v>632052.44296999997</v>
      </c>
      <c r="AC11" s="119">
        <v>577.23041999999998</v>
      </c>
      <c r="AD11" s="119">
        <v>52533.599780000004</v>
      </c>
      <c r="AE11" s="119">
        <v>53168.765550000004</v>
      </c>
      <c r="AF11" s="119">
        <v>43074.738700000002</v>
      </c>
      <c r="AG11" s="119">
        <v>41013.353779999998</v>
      </c>
      <c r="AH11" s="119">
        <v>30630.899570000001</v>
      </c>
      <c r="AI11" s="119">
        <v>32895.729610000002</v>
      </c>
      <c r="AJ11" s="119">
        <v>14675.680839999997</v>
      </c>
      <c r="AK11" s="119">
        <v>18148.405490000005</v>
      </c>
      <c r="AL11" s="119">
        <v>22331.575109999998</v>
      </c>
      <c r="AM11" s="119">
        <v>17431.679999999997</v>
      </c>
      <c r="AN11" s="119">
        <v>39160.538</v>
      </c>
      <c r="AO11" s="120">
        <f t="shared" si="2"/>
        <v>365642.19685000007</v>
      </c>
      <c r="AP11" s="120">
        <f t="shared" si="3"/>
        <v>2003751.5306100002</v>
      </c>
    </row>
    <row r="12" spans="2:42" ht="12" customHeight="1">
      <c r="B12" s="138" t="s">
        <v>759</v>
      </c>
      <c r="C12" s="118" t="s">
        <v>82</v>
      </c>
      <c r="D12" s="119">
        <v>0</v>
      </c>
      <c r="E12" s="119">
        <v>428.33539999999999</v>
      </c>
      <c r="F12" s="119">
        <v>122.36199999999999</v>
      </c>
      <c r="G12" s="119">
        <v>105.708</v>
      </c>
      <c r="H12" s="119">
        <v>191.70</v>
      </c>
      <c r="I12" s="119">
        <v>11.015</v>
      </c>
      <c r="J12" s="119">
        <v>37.200000000000003</v>
      </c>
      <c r="K12" s="119">
        <v>5.60</v>
      </c>
      <c r="L12" s="119">
        <v>1.1000000000000001</v>
      </c>
      <c r="M12" s="119">
        <v>10.10</v>
      </c>
      <c r="N12" s="119">
        <v>17.10</v>
      </c>
      <c r="O12" s="120">
        <f t="shared" si="0"/>
        <v>930.22040000000004</v>
      </c>
      <c r="P12" s="119">
        <v>12.60</v>
      </c>
      <c r="Q12" s="119">
        <v>16.10</v>
      </c>
      <c r="R12" s="119">
        <v>76.599999999999994</v>
      </c>
      <c r="S12" s="119">
        <v>0</v>
      </c>
      <c r="T12" s="119">
        <v>27.20</v>
      </c>
      <c r="U12" s="119">
        <v>0</v>
      </c>
      <c r="V12" s="119">
        <v>0</v>
      </c>
      <c r="W12" s="119">
        <v>0</v>
      </c>
      <c r="X12" s="119">
        <v>0</v>
      </c>
      <c r="Y12" s="119">
        <v>0</v>
      </c>
      <c r="Z12" s="119">
        <v>0</v>
      </c>
      <c r="AA12" s="119">
        <v>0</v>
      </c>
      <c r="AB12" s="120">
        <f>SUM(P12:AA12)</f>
        <v>132.50</v>
      </c>
      <c r="AC12" s="119">
        <v>0</v>
      </c>
      <c r="AD12" s="119">
        <v>0</v>
      </c>
      <c r="AE12" s="119">
        <v>0</v>
      </c>
      <c r="AF12" s="119">
        <v>0</v>
      </c>
      <c r="AG12" s="119">
        <v>0</v>
      </c>
      <c r="AH12" s="119">
        <v>185</v>
      </c>
      <c r="AI12" s="119">
        <v>0</v>
      </c>
      <c r="AJ12" s="119">
        <v>0</v>
      </c>
      <c r="AK12" s="119">
        <v>0</v>
      </c>
      <c r="AL12" s="119">
        <v>0</v>
      </c>
      <c r="AM12" s="119">
        <v>0</v>
      </c>
      <c r="AN12" s="119">
        <v>0</v>
      </c>
      <c r="AO12" s="120">
        <f>SUM(AC12:AN12)</f>
        <v>185</v>
      </c>
      <c r="AP12" s="120">
        <f t="shared" si="3"/>
        <v>1247.7204000000002</v>
      </c>
    </row>
    <row r="13" spans="2:42" ht="12" customHeight="1">
      <c r="B13" s="138" t="s">
        <v>759</v>
      </c>
      <c r="C13" s="118" t="s">
        <v>83</v>
      </c>
      <c r="D13" s="119">
        <v>215.84099999999998</v>
      </c>
      <c r="E13" s="119">
        <v>3081.681</v>
      </c>
      <c r="F13" s="119">
        <v>7130.4096300000001</v>
      </c>
      <c r="G13" s="119">
        <v>9750.3817700000018</v>
      </c>
      <c r="H13" s="119">
        <v>12117.859630000001</v>
      </c>
      <c r="I13" s="119">
        <v>6200.3123899999982</v>
      </c>
      <c r="J13" s="119">
        <v>5663.7240600000005</v>
      </c>
      <c r="K13" s="119">
        <v>241197.67800000007</v>
      </c>
      <c r="L13" s="119">
        <v>6672.5530599999993</v>
      </c>
      <c r="M13" s="119">
        <v>8187.7325499999988</v>
      </c>
      <c r="N13" s="119">
        <v>124910.10599999997</v>
      </c>
      <c r="O13" s="120">
        <f t="shared" si="0"/>
        <v>425128.27909000008</v>
      </c>
      <c r="P13" s="119">
        <v>2553.2283900000002</v>
      </c>
      <c r="Q13" s="119">
        <v>5386.9970000000003</v>
      </c>
      <c r="R13" s="119">
        <v>38446.679790000002</v>
      </c>
      <c r="S13" s="119">
        <v>6269.7659999999996</v>
      </c>
      <c r="T13" s="119">
        <v>14907.927000000001</v>
      </c>
      <c r="U13" s="119">
        <v>7279.3842999999997</v>
      </c>
      <c r="V13" s="119">
        <v>8274.6998999999978</v>
      </c>
      <c r="W13" s="119">
        <v>5972.1139999999996</v>
      </c>
      <c r="X13" s="119">
        <v>7377.4269999999997</v>
      </c>
      <c r="Y13" s="119">
        <v>11642.753000000001</v>
      </c>
      <c r="Z13" s="119">
        <v>11632.487659999999</v>
      </c>
      <c r="AA13" s="119">
        <v>30452.238429999998</v>
      </c>
      <c r="AB13" s="120">
        <f t="shared" si="1"/>
        <v>150195.70246999999</v>
      </c>
      <c r="AC13" s="119">
        <v>1805.80204</v>
      </c>
      <c r="AD13" s="119">
        <v>5912.1415100000004</v>
      </c>
      <c r="AE13" s="119">
        <v>13656.597969999999</v>
      </c>
      <c r="AF13" s="119">
        <v>6055.1312700000008</v>
      </c>
      <c r="AG13" s="119">
        <v>7272.1556699999992</v>
      </c>
      <c r="AH13" s="119">
        <v>5125.7530899999992</v>
      </c>
      <c r="AI13" s="119">
        <v>12845.67619</v>
      </c>
      <c r="AJ13" s="119">
        <v>6217.4554699999999</v>
      </c>
      <c r="AK13" s="119">
        <v>2384.4871599999997</v>
      </c>
      <c r="AL13" s="119">
        <v>6294.0691900000002</v>
      </c>
      <c r="AM13" s="119">
        <v>10220.46341</v>
      </c>
      <c r="AN13" s="119">
        <v>28407.214800000002</v>
      </c>
      <c r="AO13" s="120">
        <f t="shared" si="2"/>
        <v>106196.94776999998</v>
      </c>
      <c r="AP13" s="120">
        <f t="shared" si="3"/>
        <v>681520.92933000007</v>
      </c>
    </row>
    <row r="14" spans="2:42" ht="12" customHeight="1">
      <c r="B14" s="138" t="s">
        <v>759</v>
      </c>
      <c r="C14" s="118" t="s">
        <v>84</v>
      </c>
      <c r="D14" s="119">
        <v>1633.5820000000001</v>
      </c>
      <c r="E14" s="119">
        <v>6274.0779899999998</v>
      </c>
      <c r="F14" s="119">
        <v>12331.927610000001</v>
      </c>
      <c r="G14" s="119">
        <v>17330.589529999994</v>
      </c>
      <c r="H14" s="119">
        <v>357802.59995999996</v>
      </c>
      <c r="I14" s="119">
        <v>137680.20202000003</v>
      </c>
      <c r="J14" s="119">
        <v>20707.299280000003</v>
      </c>
      <c r="K14" s="119">
        <v>196949.25815000001</v>
      </c>
      <c r="L14" s="119">
        <v>29768.707259999992</v>
      </c>
      <c r="M14" s="119">
        <v>147231.09581</v>
      </c>
      <c r="N14" s="119">
        <v>624872.28368999995</v>
      </c>
      <c r="O14" s="120">
        <f t="shared" si="0"/>
        <v>1552581.6232999999</v>
      </c>
      <c r="P14" s="119">
        <v>6389.7569999999996</v>
      </c>
      <c r="Q14" s="119">
        <v>25150.810119999998</v>
      </c>
      <c r="R14" s="119">
        <v>102443.34958000001</v>
      </c>
      <c r="S14" s="119">
        <v>112608.95858000002</v>
      </c>
      <c r="T14" s="119">
        <v>36460.761659999989</v>
      </c>
      <c r="U14" s="119">
        <v>55496.488109999991</v>
      </c>
      <c r="V14" s="119">
        <v>108542.57361000001</v>
      </c>
      <c r="W14" s="119">
        <v>338612.93720000004</v>
      </c>
      <c r="X14" s="119">
        <v>82312.24328000001</v>
      </c>
      <c r="Y14" s="119">
        <v>123325.83454000001</v>
      </c>
      <c r="Z14" s="119">
        <v>71200.395100000009</v>
      </c>
      <c r="AA14" s="119">
        <v>164961.73572999999</v>
      </c>
      <c r="AB14" s="120">
        <f>SUM(P14:AA14)</f>
        <v>1227505.8445100002</v>
      </c>
      <c r="AC14" s="119">
        <v>3750.3183500000005</v>
      </c>
      <c r="AD14" s="119">
        <v>42458.043369999992</v>
      </c>
      <c r="AE14" s="119">
        <v>91020.601599999995</v>
      </c>
      <c r="AF14" s="119">
        <v>82776.027459999998</v>
      </c>
      <c r="AG14" s="119">
        <v>56560.393380000001</v>
      </c>
      <c r="AH14" s="119">
        <v>27811.648490000007</v>
      </c>
      <c r="AI14" s="119">
        <v>160426.20199999999</v>
      </c>
      <c r="AJ14" s="119">
        <v>79040.639209999994</v>
      </c>
      <c r="AK14" s="119">
        <v>102961.38887</v>
      </c>
      <c r="AL14" s="119">
        <v>105691.84465</v>
      </c>
      <c r="AM14" s="119">
        <v>101425.94233999999</v>
      </c>
      <c r="AN14" s="119">
        <v>89710.836790000001</v>
      </c>
      <c r="AO14" s="120">
        <f>SUM(AC14:AN14)</f>
        <v>943633.88650999987</v>
      </c>
      <c r="AP14" s="120">
        <f t="shared" si="3"/>
        <v>3723721.3543199999</v>
      </c>
    </row>
    <row r="15" spans="2:42" s="5" customFormat="1" ht="11.25" customHeight="1">
      <c r="B15" s="271" t="s">
        <v>759</v>
      </c>
      <c r="C15" s="272" t="s">
        <v>49</v>
      </c>
      <c r="D15" s="273">
        <f>SUM(D4:D14)</f>
        <v>4149.3320000000003</v>
      </c>
      <c r="E15" s="273">
        <f>SUM(E4:E14)</f>
        <v>875728.88728000002</v>
      </c>
      <c r="F15" s="273">
        <f>SUM(F4:F14)</f>
        <v>2257074.9792600009</v>
      </c>
      <c r="G15" s="273">
        <f>SUM(G4:G14)</f>
        <v>2562554.2371399999</v>
      </c>
      <c r="H15" s="273">
        <f t="shared" si="4" ref="H15">SUM(H4:H14)</f>
        <v>2739776.40814</v>
      </c>
      <c r="I15" s="273">
        <f t="shared" si="5" ref="I15:J15">SUM(I4:I14)</f>
        <v>2660233.7152600009</v>
      </c>
      <c r="J15" s="273">
        <f t="shared" si="5"/>
        <v>2280763.2070200001</v>
      </c>
      <c r="K15" s="273">
        <f t="shared" si="6" ref="K15">SUM(K4:K14)</f>
        <v>2198796.2244900004</v>
      </c>
      <c r="L15" s="273">
        <f t="shared" si="7" ref="L15:P15">SUM(L4:L14)</f>
        <v>1392079.6778500001</v>
      </c>
      <c r="M15" s="273">
        <f t="shared" si="7"/>
        <v>2053933.1718000001</v>
      </c>
      <c r="N15" s="273">
        <f t="shared" si="7"/>
        <v>3404164.7257699999</v>
      </c>
      <c r="O15" s="273">
        <f t="shared" si="7"/>
        <v>22429254.566010002</v>
      </c>
      <c r="P15" s="273">
        <f t="shared" si="7"/>
        <v>1773829.696546667</v>
      </c>
      <c r="Q15" s="273">
        <f>SUM(Q4:Q14)</f>
        <v>2476931.0605900004</v>
      </c>
      <c r="R15" s="273">
        <f>SUM(R4:R14)</f>
        <v>3108909.578916668</v>
      </c>
      <c r="S15" s="273">
        <f>SUM(S4:S14)</f>
        <v>2174090.0721800001</v>
      </c>
      <c r="T15" s="273">
        <f>SUM(T4:T14)</f>
        <v>2164606.2915066672</v>
      </c>
      <c r="U15" s="273">
        <f>SUM(U4:U14)</f>
        <v>2529494.0140699996</v>
      </c>
      <c r="V15" s="273">
        <f t="shared" si="8" ref="V15:AN15">SUM(V4:V14)</f>
        <v>1481192.3583099998</v>
      </c>
      <c r="W15" s="273">
        <f t="shared" si="8"/>
        <v>2300572.1185500002</v>
      </c>
      <c r="X15" s="273">
        <f t="shared" si="8"/>
        <v>1724372.14625</v>
      </c>
      <c r="Y15" s="273">
        <f t="shared" si="8"/>
        <v>1497857.37161</v>
      </c>
      <c r="Z15" s="273">
        <f t="shared" si="8"/>
        <v>1410050.12295</v>
      </c>
      <c r="AA15" s="273">
        <f t="shared" si="8"/>
        <v>1713623.7446600001</v>
      </c>
      <c r="AB15" s="273">
        <f>SUM(AB4:AB14)</f>
        <v>24355528.576140001</v>
      </c>
      <c r="AC15" s="273">
        <f t="shared" si="8"/>
        <v>1187461.4544900001</v>
      </c>
      <c r="AD15" s="273">
        <f t="shared" si="8"/>
        <v>1459176.45316</v>
      </c>
      <c r="AE15" s="273">
        <f t="shared" si="8"/>
        <v>1754690.6903799996</v>
      </c>
      <c r="AF15" s="273">
        <f t="shared" si="8"/>
        <v>1267632.7063600002</v>
      </c>
      <c r="AG15" s="273">
        <f t="shared" si="8"/>
        <v>1554927.1708400003</v>
      </c>
      <c r="AH15" s="273">
        <f t="shared" si="8"/>
        <v>1388938.17603</v>
      </c>
      <c r="AI15" s="273">
        <f t="shared" si="8"/>
        <v>1364912.21355</v>
      </c>
      <c r="AJ15" s="273">
        <f t="shared" si="8"/>
        <v>1282073.6882</v>
      </c>
      <c r="AK15" s="273">
        <f t="shared" si="8"/>
        <v>1624469.8386900001</v>
      </c>
      <c r="AL15" s="273">
        <f t="shared" si="8"/>
        <v>1366704.1017900002</v>
      </c>
      <c r="AM15" s="273">
        <f t="shared" si="8"/>
        <v>1646205.7386800002</v>
      </c>
      <c r="AN15" s="273">
        <f t="shared" si="8"/>
        <v>1353003.5420600001</v>
      </c>
      <c r="AO15" s="273">
        <f>SUM(AO4:AO14)</f>
        <v>17250195.774230003</v>
      </c>
      <c r="AP15" s="273">
        <f t="shared" si="3"/>
        <v>64034978.916380003</v>
      </c>
    </row>
    <row r="16" spans="2:42" s="5" customFormat="1" ht="11.25" customHeight="1">
      <c r="B16" s="139" t="s">
        <v>760</v>
      </c>
      <c r="C16" s="99" t="s">
        <v>49</v>
      </c>
      <c r="D16" s="121">
        <v>4149.3320000000003</v>
      </c>
      <c r="E16" s="121">
        <v>875728.88728000014</v>
      </c>
      <c r="F16" s="121">
        <v>2245983.3012600001</v>
      </c>
      <c r="G16" s="121">
        <v>2558182.4103400004</v>
      </c>
      <c r="H16" s="121">
        <v>2403641.9616199997</v>
      </c>
      <c r="I16" s="121">
        <v>2285097.8239099993</v>
      </c>
      <c r="J16" s="121">
        <v>1895142.8708600001</v>
      </c>
      <c r="K16" s="121">
        <v>1750066.7023200004</v>
      </c>
      <c r="L16" s="121">
        <v>1395487.8876100001</v>
      </c>
      <c r="M16" s="121">
        <v>1393445.0279300001</v>
      </c>
      <c r="N16" s="121">
        <v>2443156.4722300004</v>
      </c>
      <c r="O16" s="121">
        <f>SUM(D16:N16)</f>
        <v>19250082.677359998</v>
      </c>
      <c r="P16" s="121">
        <v>1517028.5538800003</v>
      </c>
      <c r="Q16" s="121">
        <v>1624631.1589699998</v>
      </c>
      <c r="R16" s="121">
        <v>1512092.2719599993</v>
      </c>
      <c r="S16" s="121">
        <v>1356951.1433699999</v>
      </c>
      <c r="T16" s="121">
        <v>1236515.3626099997</v>
      </c>
      <c r="U16" s="121">
        <v>1489677.2772500003</v>
      </c>
      <c r="V16" s="121">
        <v>671415.08255000005</v>
      </c>
      <c r="W16" s="121">
        <v>1606328.3087999998</v>
      </c>
      <c r="X16" s="121">
        <v>858327.23245999997</v>
      </c>
      <c r="Y16" s="121">
        <v>1097249.4767099998</v>
      </c>
      <c r="Z16" s="121">
        <v>991695.70087000006</v>
      </c>
      <c r="AA16" s="121">
        <v>1320804.9226899999</v>
      </c>
      <c r="AB16" s="121">
        <f>SUM(P16:AA16)</f>
        <v>15282716.492119998</v>
      </c>
      <c r="AC16" s="121">
        <v>933099.3004900004</v>
      </c>
      <c r="AD16" s="121">
        <v>1084433.7531600003</v>
      </c>
      <c r="AE16" s="121">
        <v>1112832.5471100002</v>
      </c>
      <c r="AF16" s="121">
        <v>1014015.2953600003</v>
      </c>
      <c r="AG16" s="121">
        <v>1164871.4198400001</v>
      </c>
      <c r="AH16" s="121">
        <v>1005721.35103</v>
      </c>
      <c r="AI16" s="121">
        <v>1182613.7755500001</v>
      </c>
      <c r="AJ16" s="121">
        <v>1161278.0837000003</v>
      </c>
      <c r="AK16" s="121">
        <v>1214316.5546900001</v>
      </c>
      <c r="AL16" s="121">
        <v>1243840.4107899999</v>
      </c>
      <c r="AM16" s="121">
        <v>1302158.56568</v>
      </c>
      <c r="AN16" s="121">
        <v>1372762.4512700001</v>
      </c>
      <c r="AO16" s="121">
        <f>SUM(AC16:AN16)</f>
        <v>13791943.508670002</v>
      </c>
      <c r="AP16" s="121">
        <f t="shared" si="3"/>
        <v>48324742.678149998</v>
      </c>
    </row>
    <row r="17" spans="2:42" s="5" customFormat="1" ht="11.25" customHeight="1">
      <c r="B17" s="138" t="s">
        <v>761</v>
      </c>
      <c r="C17" s="118" t="s">
        <v>427</v>
      </c>
      <c r="D17" s="119">
        <v>2274.3146000000002</v>
      </c>
      <c r="E17" s="119">
        <v>164420.4958</v>
      </c>
      <c r="F17" s="119">
        <v>108801.82793000001</v>
      </c>
      <c r="G17" s="119">
        <v>182060.70235000004</v>
      </c>
      <c r="H17" s="119">
        <v>188556.94338000001</v>
      </c>
      <c r="I17" s="119"/>
      <c r="J17" s="119">
        <v>309410.76903999993</v>
      </c>
      <c r="K17" s="119">
        <v>159345.38026999994</v>
      </c>
      <c r="L17" s="119">
        <v>92228.60388000001</v>
      </c>
      <c r="M17" s="119">
        <v>104936.89666999999</v>
      </c>
      <c r="N17" s="119">
        <v>338070.6214699999</v>
      </c>
      <c r="O17" s="120">
        <f>SUM(D17:N17)</f>
        <v>1650106.5553899999</v>
      </c>
      <c r="P17" s="119"/>
      <c r="Q17" s="119">
        <v>188701.55867</v>
      </c>
      <c r="R17" s="119">
        <v>178220.36158999996</v>
      </c>
      <c r="S17" s="119">
        <v>173093.35550999999</v>
      </c>
      <c r="T17" s="119">
        <v>76531.033050000027</v>
      </c>
      <c r="U17" s="119">
        <v>78700.421490000008</v>
      </c>
      <c r="V17" s="119"/>
      <c r="W17" s="119">
        <v>243258.81879999989</v>
      </c>
      <c r="X17" s="119">
        <v>18492.466560000066</v>
      </c>
      <c r="Y17" s="119">
        <v>27034.02934000003</v>
      </c>
      <c r="Z17" s="119">
        <v>74719.87649000001</v>
      </c>
      <c r="AA17" s="119">
        <v>98976.684689999893</v>
      </c>
      <c r="AB17" s="120">
        <f>SUM(P17:AA17)</f>
        <v>1157728.6061899997</v>
      </c>
      <c r="AC17" s="119"/>
      <c r="AD17" s="119">
        <v>52032.457699999999</v>
      </c>
      <c r="AE17" s="119">
        <v>102002.85734999999</v>
      </c>
      <c r="AF17" s="119">
        <v>25677.820940000001</v>
      </c>
      <c r="AG17" s="119">
        <v>39598.003680000002</v>
      </c>
      <c r="AH17" s="119">
        <v>53077.89908000001</v>
      </c>
      <c r="AI17" s="119"/>
      <c r="AJ17" s="119">
        <v>46913.453230000014</v>
      </c>
      <c r="AK17" s="119">
        <v>38984.871239999979</v>
      </c>
      <c r="AL17" s="119">
        <v>11098.333439999999</v>
      </c>
      <c r="AM17" s="119">
        <v>22504.499559999993</v>
      </c>
      <c r="AN17" s="119">
        <v>33038.016569999992</v>
      </c>
      <c r="AO17" s="120">
        <f>SUM(AC17:AN17)</f>
        <v>424928.21279000002</v>
      </c>
      <c r="AP17" s="120">
        <f t="shared" si="3"/>
        <v>3232763.3743699994</v>
      </c>
    </row>
    <row r="18" spans="2:42" s="5" customFormat="1" ht="11.25" customHeight="1">
      <c r="B18" s="138" t="s">
        <v>761</v>
      </c>
      <c r="C18" s="118" t="s">
        <v>408</v>
      </c>
      <c r="D18" s="119">
        <v>104.48699999999999</v>
      </c>
      <c r="E18" s="119">
        <v>73521.51384</v>
      </c>
      <c r="F18" s="119">
        <v>75303.167270000005</v>
      </c>
      <c r="G18" s="119">
        <v>287988.68898999994</v>
      </c>
      <c r="H18" s="119">
        <v>400085.65487000003</v>
      </c>
      <c r="I18" s="119"/>
      <c r="J18" s="119">
        <v>720067.84843999997</v>
      </c>
      <c r="K18" s="119">
        <v>480710.13019999996</v>
      </c>
      <c r="L18" s="119">
        <v>381189.14197</v>
      </c>
      <c r="M18" s="119">
        <v>472724.93885000004</v>
      </c>
      <c r="N18" s="119">
        <v>687114.8015399999</v>
      </c>
      <c r="O18" s="120">
        <f>SUM(D18:N18)</f>
        <v>3578810.3729699999</v>
      </c>
      <c r="P18" s="119"/>
      <c r="Q18" s="119">
        <v>1187148.0300700001</v>
      </c>
      <c r="R18" s="119">
        <v>761436.76977999997</v>
      </c>
      <c r="S18" s="119">
        <v>612859.15622</v>
      </c>
      <c r="T18" s="119">
        <v>525222.95175000001</v>
      </c>
      <c r="U18" s="119">
        <v>812915.46056000004</v>
      </c>
      <c r="V18" s="119"/>
      <c r="W18" s="119">
        <v>838001.82091000001</v>
      </c>
      <c r="X18" s="119">
        <v>150121.07598999992</v>
      </c>
      <c r="Y18" s="119">
        <v>228859.72849000007</v>
      </c>
      <c r="Z18" s="119">
        <v>215905.73707000003</v>
      </c>
      <c r="AA18" s="119">
        <v>182780.85776000007</v>
      </c>
      <c r="AB18" s="120">
        <f>SUM(P18:AA18)</f>
        <v>5515251.5885999994</v>
      </c>
      <c r="AC18" s="119"/>
      <c r="AD18" s="119">
        <v>311366.57141000003</v>
      </c>
      <c r="AE18" s="119">
        <v>228840.23957000001</v>
      </c>
      <c r="AF18" s="119">
        <v>148639.60961000004</v>
      </c>
      <c r="AG18" s="119">
        <v>109746.51601000001</v>
      </c>
      <c r="AH18" s="119">
        <v>150019.00840999998</v>
      </c>
      <c r="AI18" s="119"/>
      <c r="AJ18" s="119">
        <v>228009.75918999998</v>
      </c>
      <c r="AK18" s="119">
        <v>109754.32237999998</v>
      </c>
      <c r="AL18" s="119">
        <v>12551.149880000001</v>
      </c>
      <c r="AM18" s="119">
        <v>8507.0433999999987</v>
      </c>
      <c r="AN18" s="119">
        <v>15776.237370000001</v>
      </c>
      <c r="AO18" s="120">
        <f>SUM(AC18:AN18)</f>
        <v>1323210.4572300001</v>
      </c>
      <c r="AP18" s="120">
        <f t="shared" si="3"/>
        <v>10417272.418799998</v>
      </c>
    </row>
    <row r="19" spans="2:42" s="5" customFormat="1" ht="11.25" customHeight="1">
      <c r="B19" s="271" t="s">
        <v>762</v>
      </c>
      <c r="C19" s="272" t="s">
        <v>49</v>
      </c>
      <c r="D19" s="273">
        <f>SUM(D17:D18)</f>
        <v>2378.8016000000002</v>
      </c>
      <c r="E19" s="273">
        <f t="shared" si="9" ref="E19:N19">SUM(E17:E18)</f>
        <v>237942.00964</v>
      </c>
      <c r="F19" s="273">
        <f t="shared" si="9"/>
        <v>184104.9952</v>
      </c>
      <c r="G19" s="273">
        <f t="shared" si="9"/>
        <v>470049.39133999997</v>
      </c>
      <c r="H19" s="273">
        <f>SUM(H17:H18)</f>
        <v>588642.59825000004</v>
      </c>
      <c r="I19" s="273">
        <f>SUM(I17:I18)</f>
        <v>0</v>
      </c>
      <c r="J19" s="273">
        <f>SUM(J17:J18)</f>
        <v>1029478.6174799999</v>
      </c>
      <c r="K19" s="273">
        <f t="shared" si="9"/>
        <v>640055.51046999986</v>
      </c>
      <c r="L19" s="273">
        <f t="shared" si="9"/>
        <v>473417.74585000001</v>
      </c>
      <c r="M19" s="273">
        <f>SUM(M17:M18)</f>
        <v>577661.83551999996</v>
      </c>
      <c r="N19" s="273">
        <f t="shared" si="9"/>
        <v>1025185.4230099998</v>
      </c>
      <c r="O19" s="273">
        <f>SUM(O17:O18)</f>
        <v>5228916.9283600003</v>
      </c>
      <c r="P19" s="273"/>
      <c r="Q19" s="273">
        <f t="shared" si="10" ref="Q19:AN19">SUM(Q17:Q18)</f>
        <v>1375849.58874</v>
      </c>
      <c r="R19" s="273">
        <f t="shared" si="10"/>
        <v>939657.13136999996</v>
      </c>
      <c r="S19" s="273">
        <f t="shared" si="10"/>
        <v>785952.51173000003</v>
      </c>
      <c r="T19" s="273">
        <f t="shared" si="10"/>
        <v>601753.98479999998</v>
      </c>
      <c r="U19" s="273">
        <f t="shared" si="10"/>
        <v>891615.88205000001</v>
      </c>
      <c r="V19" s="273">
        <f t="shared" si="10"/>
        <v>0</v>
      </c>
      <c r="W19" s="273">
        <f t="shared" si="10"/>
        <v>1081260.6397099998</v>
      </c>
      <c r="X19" s="273">
        <f t="shared" si="10"/>
        <v>168613.54254999998</v>
      </c>
      <c r="Y19" s="273">
        <f>SUM(Y17:Y18)</f>
        <v>255893.7578300001</v>
      </c>
      <c r="Z19" s="273">
        <f t="shared" si="10"/>
        <v>290625.61356000003</v>
      </c>
      <c r="AA19" s="273">
        <f t="shared" si="10"/>
        <v>281757.54244999995</v>
      </c>
      <c r="AB19" s="273">
        <f>SUM(AB17:AB18)</f>
        <v>6672980.1947899992</v>
      </c>
      <c r="AC19" s="273">
        <f t="shared" si="10"/>
        <v>0</v>
      </c>
      <c r="AD19" s="273">
        <f t="shared" si="10"/>
        <v>363399.02911</v>
      </c>
      <c r="AE19" s="273">
        <f t="shared" si="10"/>
        <v>330843.09691999998</v>
      </c>
      <c r="AF19" s="273">
        <f t="shared" si="10"/>
        <v>174317.43055000005</v>
      </c>
      <c r="AG19" s="273">
        <f t="shared" si="10"/>
        <v>149344.51969000002</v>
      </c>
      <c r="AH19" s="273">
        <f t="shared" si="10"/>
        <v>203096.90748999998</v>
      </c>
      <c r="AI19" s="273">
        <f t="shared" si="10"/>
        <v>0</v>
      </c>
      <c r="AJ19" s="273">
        <f t="shared" si="10"/>
        <v>274923.21242</v>
      </c>
      <c r="AK19" s="273">
        <f t="shared" si="10"/>
        <v>148739.19361999998</v>
      </c>
      <c r="AL19" s="273">
        <f t="shared" si="10"/>
        <v>23649.483319999999</v>
      </c>
      <c r="AM19" s="273">
        <f t="shared" si="10"/>
        <v>31011.542959999992</v>
      </c>
      <c r="AN19" s="273">
        <f t="shared" si="10"/>
        <v>48814.253939999995</v>
      </c>
      <c r="AO19" s="273">
        <f>SUM(AO17:AO18)</f>
        <v>1748138.6700200001</v>
      </c>
      <c r="AP19" s="273">
        <f t="shared" si="3"/>
        <v>13650035.793169998</v>
      </c>
    </row>
    <row r="20" spans="2:42" s="5" customFormat="1" ht="11.25" customHeight="1">
      <c r="B20" s="139" t="s">
        <v>763</v>
      </c>
      <c r="C20" s="99" t="s">
        <v>49</v>
      </c>
      <c r="D20" s="121">
        <v>2378.8016000000002</v>
      </c>
      <c r="E20" s="121">
        <v>237942.00964</v>
      </c>
      <c r="F20" s="121">
        <v>184104.99519999998</v>
      </c>
      <c r="G20" s="121">
        <v>443576.07084</v>
      </c>
      <c r="H20" s="121">
        <v>549452.40224999993</v>
      </c>
      <c r="I20" s="121"/>
      <c r="J20" s="121">
        <v>997016.41951000004</v>
      </c>
      <c r="K20" s="121">
        <v>635508.72046999994</v>
      </c>
      <c r="L20" s="121">
        <v>473371.12785000011</v>
      </c>
      <c r="M20" s="121">
        <v>577658.29252000013</v>
      </c>
      <c r="N20" s="121">
        <v>1023977.7136099999</v>
      </c>
      <c r="O20" s="121">
        <f>SUM(D20:N20)</f>
        <v>5124986.5534899998</v>
      </c>
      <c r="P20" s="121"/>
      <c r="Q20" s="121">
        <v>1375582.83874</v>
      </c>
      <c r="R20" s="121">
        <v>939566.13137000008</v>
      </c>
      <c r="S20" s="121">
        <v>785932.51173000003</v>
      </c>
      <c r="T20" s="121">
        <v>601484.15344000002</v>
      </c>
      <c r="U20" s="121">
        <v>891615.8820499999</v>
      </c>
      <c r="V20" s="121"/>
      <c r="W20" s="121">
        <v>1081260.6397100003</v>
      </c>
      <c r="X20" s="121">
        <v>168613.54255000001</v>
      </c>
      <c r="Y20" s="121">
        <v>255893.75782999996</v>
      </c>
      <c r="Z20" s="121">
        <v>290625.61355999997</v>
      </c>
      <c r="AA20" s="121">
        <v>281757.54244999995</v>
      </c>
      <c r="AB20" s="121">
        <f>SUM(P20:AA20)</f>
        <v>6672332.613429999</v>
      </c>
      <c r="AC20" s="121"/>
      <c r="AD20" s="121">
        <v>363399.02911</v>
      </c>
      <c r="AE20" s="121">
        <v>330843.09691999998</v>
      </c>
      <c r="AF20" s="121">
        <v>174317.43054999996</v>
      </c>
      <c r="AG20" s="121">
        <v>149344.51969000002</v>
      </c>
      <c r="AH20" s="121">
        <v>203096.90749000001</v>
      </c>
      <c r="AI20" s="121"/>
      <c r="AJ20" s="121">
        <v>274923.21242</v>
      </c>
      <c r="AK20" s="121">
        <v>148739.19362000001</v>
      </c>
      <c r="AL20" s="121">
        <v>23649.483320000003</v>
      </c>
      <c r="AM20" s="121">
        <v>31011.542960000002</v>
      </c>
      <c r="AN20" s="121">
        <v>48814.253939999995</v>
      </c>
      <c r="AO20" s="121">
        <f>SUM(AC20:AN20)</f>
        <v>1748138.6700199998</v>
      </c>
      <c r="AP20" s="121">
        <f t="shared" si="3"/>
        <v>13545457.836939998</v>
      </c>
    </row>
    <row r="21" spans="2:42" s="5" customFormat="1" ht="11.25" customHeight="1">
      <c r="B21" s="140" t="s">
        <v>594</v>
      </c>
      <c r="C21" s="98" t="s">
        <v>49</v>
      </c>
      <c r="D21" s="122">
        <f>D16+D20</f>
        <v>6528.133600000001</v>
      </c>
      <c r="E21" s="122">
        <f t="shared" si="11" ref="E21:G21">E16+E20</f>
        <v>1113670.8969200002</v>
      </c>
      <c r="F21" s="122">
        <f t="shared" si="11"/>
        <v>2430088.2964599999</v>
      </c>
      <c r="G21" s="122">
        <f t="shared" si="11"/>
        <v>3001758.4811800006</v>
      </c>
      <c r="H21" s="122">
        <f>H16+H20</f>
        <v>2953094.3638699995</v>
      </c>
      <c r="I21" s="122">
        <f>I16+I20</f>
        <v>2285097.8239099993</v>
      </c>
      <c r="J21" s="122">
        <f t="shared" si="12" ref="J21">J16+J20</f>
        <v>2892159.2903700001</v>
      </c>
      <c r="K21" s="122">
        <f t="shared" si="13" ref="K21:O21">K16+K20</f>
        <v>2385575.4227900002</v>
      </c>
      <c r="L21" s="122">
        <f t="shared" si="13"/>
        <v>1868859.0154600001</v>
      </c>
      <c r="M21" s="122">
        <f t="shared" si="13"/>
        <v>1971103.3204500002</v>
      </c>
      <c r="N21" s="122">
        <f t="shared" si="13"/>
        <v>3467134.1858400004</v>
      </c>
      <c r="O21" s="122">
        <f t="shared" si="13"/>
        <v>24375069.230849996</v>
      </c>
      <c r="P21" s="122">
        <f t="shared" si="14" ref="P21:T21">P16+P20</f>
        <v>1517028.5538800003</v>
      </c>
      <c r="Q21" s="122">
        <f t="shared" si="14"/>
        <v>3000213.9977099998</v>
      </c>
      <c r="R21" s="122">
        <f t="shared" si="14"/>
        <v>2451658.4033299992</v>
      </c>
      <c r="S21" s="122">
        <f t="shared" si="14"/>
        <v>2142883.6551000001</v>
      </c>
      <c r="T21" s="122">
        <f t="shared" si="14"/>
        <v>1837999.5160499997</v>
      </c>
      <c r="U21" s="122">
        <f t="shared" si="15" ref="U21:AN21">U16+U20</f>
        <v>2381293.1593000004</v>
      </c>
      <c r="V21" s="122">
        <f t="shared" si="15"/>
        <v>671415.08255000005</v>
      </c>
      <c r="W21" s="122">
        <f t="shared" si="15"/>
        <v>2687588.94851</v>
      </c>
      <c r="X21" s="122">
        <f t="shared" si="15"/>
        <v>1026940.77501</v>
      </c>
      <c r="Y21" s="122">
        <f t="shared" si="15"/>
        <v>1353143.2345399999</v>
      </c>
      <c r="Z21" s="122">
        <f t="shared" si="15"/>
        <v>1282321.31443</v>
      </c>
      <c r="AA21" s="122">
        <f t="shared" si="15"/>
        <v>1602562.46514</v>
      </c>
      <c r="AB21" s="122">
        <f>AB16+AB20</f>
        <v>21955049.105549999</v>
      </c>
      <c r="AC21" s="122">
        <f t="shared" si="15"/>
        <v>933099.3004900004</v>
      </c>
      <c r="AD21" s="122">
        <f t="shared" si="15"/>
        <v>1447832.7822700003</v>
      </c>
      <c r="AE21" s="122">
        <f t="shared" si="15"/>
        <v>1443675.6440300001</v>
      </c>
      <c r="AF21" s="122">
        <f t="shared" si="15"/>
        <v>1188332.7259100003</v>
      </c>
      <c r="AG21" s="122">
        <f t="shared" si="15"/>
        <v>1314215.9395300001</v>
      </c>
      <c r="AH21" s="122">
        <f t="shared" si="15"/>
        <v>1208818.2585200001</v>
      </c>
      <c r="AI21" s="122">
        <f t="shared" si="15"/>
        <v>1182613.7755500001</v>
      </c>
      <c r="AJ21" s="122">
        <f>AJ16+AJ20</f>
        <v>1436201.2961200003</v>
      </c>
      <c r="AK21" s="122">
        <f>AK16+AK20</f>
        <v>1363055.7483100002</v>
      </c>
      <c r="AL21" s="122">
        <f t="shared" si="15"/>
        <v>1267489.89411</v>
      </c>
      <c r="AM21" s="122">
        <f t="shared" si="15"/>
        <v>1333170.10864</v>
      </c>
      <c r="AN21" s="122">
        <f t="shared" si="15"/>
        <v>1421576.70521</v>
      </c>
      <c r="AO21" s="122">
        <f>AO16+AO20</f>
        <v>15540082.178690001</v>
      </c>
      <c r="AP21" s="122">
        <f t="shared" si="3"/>
        <v>61870200.515089996</v>
      </c>
    </row>
    <row r="22" spans="2:42" s="5" customFormat="1" ht="11.25" customHeight="1">
      <c r="B22" s="274" t="s">
        <v>545</v>
      </c>
      <c r="C22" s="275" t="s">
        <v>49</v>
      </c>
      <c r="D22" s="276">
        <v>0</v>
      </c>
      <c r="E22" s="276">
        <v>392133.72231000004</v>
      </c>
      <c r="F22" s="276">
        <v>50960.84</v>
      </c>
      <c r="G22" s="276">
        <v>141963.50</v>
      </c>
      <c r="H22" s="276">
        <v>8885.9198499999984</v>
      </c>
      <c r="I22" s="276">
        <v>1740</v>
      </c>
      <c r="J22" s="276">
        <v>0</v>
      </c>
      <c r="K22" s="276">
        <v>0</v>
      </c>
      <c r="L22" s="276">
        <v>38790.300000000003</v>
      </c>
      <c r="M22" s="276">
        <v>3266.60</v>
      </c>
      <c r="N22" s="276">
        <v>2648.60</v>
      </c>
      <c r="O22" s="276">
        <f>SUM(D22:N22)</f>
        <v>640389.48216000001</v>
      </c>
      <c r="P22" s="276">
        <v>4051.30</v>
      </c>
      <c r="Q22" s="276">
        <v>21025.40</v>
      </c>
      <c r="R22" s="276">
        <v>449.30</v>
      </c>
      <c r="S22" s="276">
        <v>0</v>
      </c>
      <c r="T22" s="276">
        <v>1110.50</v>
      </c>
      <c r="U22" s="276">
        <v>9794.6389599999984</v>
      </c>
      <c r="V22" s="276">
        <v>0</v>
      </c>
      <c r="W22" s="276">
        <v>0</v>
      </c>
      <c r="X22" s="276">
        <v>0</v>
      </c>
      <c r="Y22" s="276">
        <v>91.388999999999996</v>
      </c>
      <c r="Z22" s="276">
        <v>666.30</v>
      </c>
      <c r="AA22" s="276">
        <v>0</v>
      </c>
      <c r="AB22" s="276">
        <f>SUM(P22:AA22)</f>
        <v>37188.827960000002</v>
      </c>
      <c r="AC22" s="276">
        <v>0</v>
      </c>
      <c r="AD22" s="276">
        <v>0</v>
      </c>
      <c r="AE22" s="276">
        <v>0</v>
      </c>
      <c r="AF22" s="276">
        <v>0</v>
      </c>
      <c r="AG22" s="276">
        <v>0</v>
      </c>
      <c r="AH22" s="276">
        <v>3268.66723</v>
      </c>
      <c r="AI22" s="276">
        <v>0</v>
      </c>
      <c r="AJ22" s="276">
        <v>0</v>
      </c>
      <c r="AK22" s="276">
        <v>0</v>
      </c>
      <c r="AL22" s="276">
        <v>0</v>
      </c>
      <c r="AM22" s="276">
        <v>17</v>
      </c>
      <c r="AN22" s="276">
        <v>0</v>
      </c>
      <c r="AO22" s="276">
        <f>SUM(AC22:AN22)</f>
        <v>3285.66723</v>
      </c>
      <c r="AP22" s="276">
        <f t="shared" si="3"/>
        <v>680863.97735000006</v>
      </c>
    </row>
    <row r="23" spans="2:42" s="5" customFormat="1" ht="11.25" customHeight="1">
      <c r="B23" s="141" t="s">
        <v>352</v>
      </c>
      <c r="C23" s="123"/>
      <c r="D23" s="124">
        <f>D21+D22</f>
        <v>6528.133600000001</v>
      </c>
      <c r="E23" s="124">
        <f t="shared" si="16" ref="E23:N23">E21+E22</f>
        <v>1505804.6192300003</v>
      </c>
      <c r="F23" s="124">
        <f t="shared" si="16"/>
        <v>2481049.1364599997</v>
      </c>
      <c r="G23" s="124">
        <f t="shared" si="16"/>
        <v>3143721.9811800006</v>
      </c>
      <c r="H23" s="124">
        <f t="shared" si="16"/>
        <v>2961980.2837199997</v>
      </c>
      <c r="I23" s="124">
        <f t="shared" si="16"/>
        <v>2286837.8239099993</v>
      </c>
      <c r="J23" s="124">
        <f t="shared" si="16"/>
        <v>2892159.2903700001</v>
      </c>
      <c r="K23" s="124">
        <f>K21+K22</f>
        <v>2385575.4227900002</v>
      </c>
      <c r="L23" s="124">
        <f>L21+L22</f>
        <v>1907649.3154600002</v>
      </c>
      <c r="M23" s="124">
        <f>M21+M22</f>
        <v>1974369.9204500003</v>
      </c>
      <c r="N23" s="124">
        <f t="shared" si="16"/>
        <v>3469782.7858400005</v>
      </c>
      <c r="O23" s="124">
        <f t="shared" si="17" ref="O23:S23">O21+O22</f>
        <v>25015458.713009994</v>
      </c>
      <c r="P23" s="124">
        <f t="shared" si="17"/>
        <v>1521079.8538800003</v>
      </c>
      <c r="Q23" s="124">
        <f t="shared" si="17"/>
        <v>3021239.3977099997</v>
      </c>
      <c r="R23" s="124">
        <f t="shared" si="17"/>
        <v>2452107.703329999</v>
      </c>
      <c r="S23" s="124">
        <f t="shared" si="17"/>
        <v>2142883.6551000001</v>
      </c>
      <c r="T23" s="124">
        <f t="shared" si="18" ref="T23:X23">T21+T22</f>
        <v>1839110.0160499997</v>
      </c>
      <c r="U23" s="124">
        <f t="shared" si="18"/>
        <v>2391087.7982600005</v>
      </c>
      <c r="V23" s="124">
        <f t="shared" si="18"/>
        <v>671415.08255000005</v>
      </c>
      <c r="W23" s="124">
        <f t="shared" si="18"/>
        <v>2687588.94851</v>
      </c>
      <c r="X23" s="124">
        <f t="shared" si="18"/>
        <v>1026940.77501</v>
      </c>
      <c r="Y23" s="124">
        <f>Y21+Y22</f>
        <v>1353234.6235399998</v>
      </c>
      <c r="Z23" s="124">
        <f>Z21+Z22</f>
        <v>1282987.6144300001</v>
      </c>
      <c r="AA23" s="124">
        <f>AA21+AA22</f>
        <v>1602562.46514</v>
      </c>
      <c r="AB23" s="124">
        <f>AB21+AB22</f>
        <v>21992237.933509998</v>
      </c>
      <c r="AC23" s="124">
        <f t="shared" si="19" ref="AC23:AN23">AC21+AC22</f>
        <v>933099.3004900004</v>
      </c>
      <c r="AD23" s="124">
        <f t="shared" si="19"/>
        <v>1447832.7822700003</v>
      </c>
      <c r="AE23" s="124">
        <f t="shared" si="19"/>
        <v>1443675.6440300001</v>
      </c>
      <c r="AF23" s="124">
        <f t="shared" si="19"/>
        <v>1188332.7259100003</v>
      </c>
      <c r="AG23" s="124">
        <f t="shared" si="19"/>
        <v>1314215.9395300001</v>
      </c>
      <c r="AH23" s="124">
        <f t="shared" si="19"/>
        <v>1212086.9257500002</v>
      </c>
      <c r="AI23" s="124">
        <f t="shared" si="19"/>
        <v>1182613.7755500001</v>
      </c>
      <c r="AJ23" s="124">
        <f t="shared" si="19"/>
        <v>1436201.2961200003</v>
      </c>
      <c r="AK23" s="124">
        <f t="shared" si="19"/>
        <v>1363055.7483100002</v>
      </c>
      <c r="AL23" s="124">
        <f t="shared" si="19"/>
        <v>1267489.89411</v>
      </c>
      <c r="AM23" s="124">
        <f t="shared" si="19"/>
        <v>1333187.10864</v>
      </c>
      <c r="AN23" s="124">
        <f t="shared" si="19"/>
        <v>1421576.70521</v>
      </c>
      <c r="AO23" s="124">
        <f>AO21+AO22</f>
        <v>15543367.845920002</v>
      </c>
      <c r="AP23" s="124">
        <f>O23+AB23+AO23</f>
        <v>62551064.492439993</v>
      </c>
    </row>
    <row r="24" spans="2:15" ht="12.75" customHeight="1">
      <c r="B24" s="100" t="s">
        <v>720</v>
      </c>
      <c r="C24" s="279"/>
      <c r="D24" s="279"/>
      <c r="E24" s="279"/>
      <c r="F24" s="279"/>
      <c r="G24" s="279"/>
      <c r="H24" s="279"/>
      <c r="I24" s="279"/>
      <c r="J24" s="279"/>
      <c r="K24" s="279"/>
      <c r="L24" s="279"/>
      <c r="M24" s="279"/>
      <c r="N24" s="279"/>
      <c r="O24" s="279"/>
    </row>
    <row r="25" ht="14.5">
      <c r="B25" s="100" t="s">
        <v>544</v>
      </c>
    </row>
    <row r="26" spans="2:24" ht="14.5">
      <c r="B26" s="100" t="s">
        <v>344</v>
      </c>
      <c r="X26" s="371"/>
    </row>
    <row r="27" spans="2:43" ht="12.75" customHeight="1">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s="371"/>
      <c r="AP27"/>
      <c r="AQ27"/>
    </row>
    <row r="28" spans="2:43" ht="12.75" customHeight="1">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s="371"/>
      <c r="AP28"/>
      <c r="AQ28"/>
    </row>
    <row r="29" spans="2:43" ht="12.75" customHeight="1">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row>
    <row r="30" spans="2:43" ht="14.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row>
    <row r="31" spans="2:43" ht="14.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row>
    <row r="32" spans="2:43" ht="14.5">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row>
    <row r="33" spans="2:43" ht="14.5">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row>
    <row r="34" spans="2:43" ht="14.5">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row>
    <row r="35" spans="2:43" ht="14.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row>
    <row r="36" spans="2:43" ht="14.5">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row>
    <row r="37" spans="2:43" ht="14.5">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row>
    <row r="38" spans="2:43" ht="14.5">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row>
    <row r="39" spans="2:43" ht="14.5">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row>
    <row r="40" spans="2:43" ht="14.5">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row>
    <row r="41" spans="2:43" ht="14.5">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row>
    <row r="42" spans="2:43" ht="14.5">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row>
    <row r="43" spans="4:42" ht="14.5">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row>
    <row r="44" spans="4:42" ht="14.5">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row>
    <row r="45" spans="4:42" ht="1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row>
    <row r="46" spans="4:42" ht="14.5">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row>
    <row r="47" spans="4:42" ht="14.5">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row>
    <row r="48" spans="4:42" ht="14.5">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row>
    <row r="49" spans="4:42" ht="14.5">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row>
    <row r="50" spans="4:42" ht="14.5">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row>
    <row r="51" spans="4:42" ht="14.5">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row>
    <row r="52" spans="4:42" ht="14.5">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row>
    <row r="53" spans="16:41" ht="14.5">
      <c r="P53"/>
      <c r="Q53"/>
      <c r="R53"/>
      <c r="S53"/>
      <c r="T53"/>
      <c r="U53"/>
      <c r="V53"/>
      <c r="W53"/>
      <c r="X53"/>
      <c r="Y53"/>
      <c r="Z53"/>
      <c r="AA53"/>
      <c r="AB53"/>
      <c r="AC53"/>
      <c r="AD53"/>
      <c r="AE53"/>
      <c r="AF53"/>
      <c r="AG53"/>
      <c r="AH53"/>
      <c r="AI53"/>
      <c r="AJ53"/>
      <c r="AK53"/>
      <c r="AL53"/>
      <c r="AM53"/>
      <c r="AN53"/>
      <c r="AO53"/>
    </row>
    <row r="54" spans="16:41" ht="14.5">
      <c r="P54"/>
      <c r="Q54"/>
      <c r="R54"/>
      <c r="S54"/>
      <c r="T54"/>
      <c r="U54"/>
      <c r="V54"/>
      <c r="W54"/>
      <c r="X54"/>
      <c r="Y54"/>
      <c r="Z54"/>
      <c r="AA54"/>
      <c r="AB54"/>
      <c r="AC54"/>
      <c r="AD54"/>
      <c r="AE54"/>
      <c r="AF54"/>
      <c r="AG54"/>
      <c r="AH54"/>
      <c r="AI54"/>
      <c r="AJ54"/>
      <c r="AK54"/>
      <c r="AL54"/>
      <c r="AM54"/>
      <c r="AN54"/>
      <c r="AO54"/>
    </row>
    <row r="55" spans="16:41" ht="14.5">
      <c r="P55"/>
      <c r="Q55"/>
      <c r="R55"/>
      <c r="S55"/>
      <c r="T55"/>
      <c r="U55"/>
      <c r="V55"/>
      <c r="W55"/>
      <c r="X55"/>
      <c r="Y55"/>
      <c r="Z55"/>
      <c r="AA55"/>
      <c r="AB55"/>
      <c r="AC55" s="370"/>
      <c r="AD55" s="370"/>
      <c r="AE55" s="370"/>
      <c r="AF55" s="370"/>
      <c r="AG55" s="370"/>
      <c r="AH55" s="370"/>
      <c r="AI55" s="370"/>
      <c r="AJ55" s="370"/>
      <c r="AK55" s="370"/>
      <c r="AL55"/>
      <c r="AM55"/>
      <c r="AN55"/>
      <c r="AO55"/>
    </row>
    <row r="56" spans="16:41" ht="14.5">
      <c r="P56"/>
      <c r="Q56"/>
      <c r="R56"/>
      <c r="S56"/>
      <c r="T56"/>
      <c r="U56"/>
      <c r="V56"/>
      <c r="W56"/>
      <c r="X56"/>
      <c r="Y56"/>
      <c r="Z56"/>
      <c r="AA56"/>
      <c r="AB56"/>
      <c r="AC56"/>
      <c r="AD56"/>
      <c r="AE56"/>
      <c r="AF56"/>
      <c r="AG56"/>
      <c r="AH56"/>
      <c r="AI56"/>
      <c r="AJ56"/>
      <c r="AK56"/>
      <c r="AL56"/>
      <c r="AM56"/>
      <c r="AN56"/>
      <c r="AO56"/>
    </row>
    <row r="57" spans="16:41" ht="14.5">
      <c r="P57"/>
      <c r="Q57"/>
      <c r="R57"/>
      <c r="S57"/>
      <c r="T57"/>
      <c r="U57"/>
      <c r="V57"/>
      <c r="W57"/>
      <c r="X57"/>
      <c r="Y57"/>
      <c r="Z57"/>
      <c r="AA57"/>
      <c r="AB57"/>
      <c r="AC57"/>
      <c r="AD57"/>
      <c r="AE57"/>
      <c r="AF57"/>
      <c r="AG57"/>
      <c r="AH57"/>
      <c r="AI57"/>
      <c r="AJ57"/>
      <c r="AK57"/>
      <c r="AL57"/>
      <c r="AM57"/>
      <c r="AN57"/>
      <c r="AO57"/>
    </row>
    <row r="58" spans="16:41" ht="14.5">
      <c r="P58"/>
      <c r="Q58"/>
      <c r="R58"/>
      <c r="S58"/>
      <c r="T58"/>
      <c r="U58"/>
      <c r="V58"/>
      <c r="W58"/>
      <c r="X58"/>
      <c r="Y58"/>
      <c r="Z58"/>
      <c r="AA58"/>
      <c r="AB58"/>
      <c r="AC58"/>
      <c r="AD58"/>
      <c r="AE58"/>
      <c r="AF58"/>
      <c r="AG58"/>
      <c r="AH58"/>
      <c r="AI58"/>
      <c r="AJ58"/>
      <c r="AK58"/>
      <c r="AL58"/>
      <c r="AM58"/>
      <c r="AN58"/>
      <c r="AO58"/>
    </row>
    <row r="59" ht="14.5">
      <c r="P59" s="370"/>
    </row>
    <row r="60" ht="14.5">
      <c r="P60" s="370"/>
    </row>
    <row r="61" ht="14.5">
      <c r="P61" s="370"/>
    </row>
  </sheetData>
  <mergeCells count="5">
    <mergeCell ref="D2:O2"/>
    <mergeCell ref="P2:AB2"/>
    <mergeCell ref="B2:B3"/>
    <mergeCell ref="C2:C3"/>
    <mergeCell ref="AC2:AO2"/>
  </mergeCells>
  <conditionalFormatting sqref="D15:O16 D22:I22 D19:O21 P15:AA15 P21:AA21 D23:AA23">
    <cfRule type="cellIs" priority="40" dxfId="0" operator="equal">
      <formula>0</formula>
    </cfRule>
  </conditionalFormatting>
  <conditionalFormatting sqref="O22">
    <cfRule type="cellIs" priority="31" dxfId="0" operator="equal">
      <formula>0</formula>
    </cfRule>
  </conditionalFormatting>
  <conditionalFormatting sqref="L22:N22">
    <cfRule type="cellIs" priority="30" dxfId="0" operator="equal">
      <formula>0</formula>
    </cfRule>
  </conditionalFormatting>
  <conditionalFormatting sqref="P16:AB16 AB15">
    <cfRule type="cellIs" priority="27" dxfId="0" operator="equal">
      <formula>0</formula>
    </cfRule>
  </conditionalFormatting>
  <conditionalFormatting sqref="P20:AB20">
    <cfRule type="cellIs" priority="26" dxfId="0" operator="equal">
      <formula>0</formula>
    </cfRule>
  </conditionalFormatting>
  <conditionalFormatting sqref="AB21">
    <cfRule type="cellIs" priority="25" dxfId="0" operator="equal">
      <formula>0</formula>
    </cfRule>
  </conditionalFormatting>
  <conditionalFormatting sqref="P22:R22 Y22:AB22 T22:U22">
    <cfRule type="cellIs" priority="24" dxfId="0" operator="equal">
      <formula>0</formula>
    </cfRule>
  </conditionalFormatting>
  <conditionalFormatting sqref="AB23">
    <cfRule type="cellIs" priority="23" dxfId="0" operator="equal">
      <formula>0</formula>
    </cfRule>
  </conditionalFormatting>
  <conditionalFormatting sqref="P19:AB19">
    <cfRule type="cellIs" priority="22" dxfId="0" operator="equal">
      <formula>0</formula>
    </cfRule>
  </conditionalFormatting>
  <conditionalFormatting sqref="AP15:AP16">
    <cfRule type="cellIs" priority="21" dxfId="0" operator="equal">
      <formula>0</formula>
    </cfRule>
  </conditionalFormatting>
  <conditionalFormatting sqref="AP20">
    <cfRule type="cellIs" priority="20" dxfId="0" operator="equal">
      <formula>0</formula>
    </cfRule>
  </conditionalFormatting>
  <conditionalFormatting sqref="AP21">
    <cfRule type="cellIs" priority="19" dxfId="0" operator="equal">
      <formula>0</formula>
    </cfRule>
  </conditionalFormatting>
  <conditionalFormatting sqref="AP22">
    <cfRule type="cellIs" priority="18" dxfId="0" operator="equal">
      <formula>0</formula>
    </cfRule>
  </conditionalFormatting>
  <conditionalFormatting sqref="AP23">
    <cfRule type="cellIs" priority="17" dxfId="0" operator="equal">
      <formula>0</formula>
    </cfRule>
  </conditionalFormatting>
  <conditionalFormatting sqref="AP19">
    <cfRule type="cellIs" priority="16" dxfId="0" operator="equal">
      <formula>0</formula>
    </cfRule>
  </conditionalFormatting>
  <conditionalFormatting sqref="AC15:AN15 AC21:AN21 AC23:AN23">
    <cfRule type="cellIs" priority="12" dxfId="0" operator="equal">
      <formula>0</formula>
    </cfRule>
  </conditionalFormatting>
  <conditionalFormatting sqref="AC16:AN16">
    <cfRule type="cellIs" priority="11" dxfId="0" operator="equal">
      <formula>0</formula>
    </cfRule>
  </conditionalFormatting>
  <conditionalFormatting sqref="AC20:AN20">
    <cfRule type="cellIs" priority="10" dxfId="0" operator="equal">
      <formula>0</formula>
    </cfRule>
  </conditionalFormatting>
  <conditionalFormatting sqref="AC22:AN22">
    <cfRule type="cellIs" priority="9" dxfId="0" operator="equal">
      <formula>0</formula>
    </cfRule>
  </conditionalFormatting>
  <conditionalFormatting sqref="AC19:AN19">
    <cfRule type="cellIs" priority="8" dxfId="0" operator="equal">
      <formula>0</formula>
    </cfRule>
  </conditionalFormatting>
  <conditionalFormatting sqref="AO15:AO16">
    <cfRule type="cellIs" priority="7" dxfId="0" operator="equal">
      <formula>0</formula>
    </cfRule>
  </conditionalFormatting>
  <conditionalFormatting sqref="AO20">
    <cfRule type="cellIs" priority="6" dxfId="0" operator="equal">
      <formula>0</formula>
    </cfRule>
  </conditionalFormatting>
  <conditionalFormatting sqref="AO21">
    <cfRule type="cellIs" priority="5" dxfId="0" operator="equal">
      <formula>0</formula>
    </cfRule>
  </conditionalFormatting>
  <conditionalFormatting sqref="AO22">
    <cfRule type="cellIs" priority="4" dxfId="0" operator="equal">
      <formula>0</formula>
    </cfRule>
  </conditionalFormatting>
  <conditionalFormatting sqref="AO23">
    <cfRule type="cellIs" priority="3" dxfId="0" operator="equal">
      <formula>0</formula>
    </cfRule>
  </conditionalFormatting>
  <conditionalFormatting sqref="AO19">
    <cfRule type="cellIs" priority="2" dxfId="0" operator="equal">
      <formula>0</formula>
    </cfRule>
  </conditionalFormatting>
  <pageMargins left="0.39" right="0.21" top="0.78740157480315" bottom="0.905511811023622" header="0.31496062992126" footer="0.31496062992126"/>
  <pageSetup orientation="landscape" paperSize="9" scale="73" r:id="rId1"/>
  <ignoredErrors>
    <ignoredError sqref="O15:O18 O20:O21 AB17 AB15 AB18 AO15:AO21 AB20:AB21 AB19" formula="1"/>
    <ignoredError sqref="O19 AC19:AN19" formula="1" formulaRange="1"/>
    <ignoredError sqref="D19:N19 P19:R19 U19:X19 Z19:AA1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pageSetUpPr fitToPage="1"/>
  </sheetPr>
  <dimension ref="A1:AV772"/>
  <sheetViews>
    <sheetView showGridLines="0" zoomScale="87" zoomScaleNormal="87" workbookViewId="0" topLeftCell="A1">
      <pane ySplit="3" topLeftCell="A4" activePane="bottomLeft" state="frozen"/>
      <selection pane="topLeft" activeCell="AE24" sqref="AE24"/>
      <selection pane="bottomLeft" activeCell="B1" sqref="B1"/>
    </sheetView>
  </sheetViews>
  <sheetFormatPr defaultColWidth="9.1796875" defaultRowHeight="15"/>
  <cols>
    <col min="1" max="1" width="3" style="44" customWidth="1"/>
    <col min="2" max="2" width="12.8571428571429" style="60" customWidth="1"/>
    <col min="3" max="3" width="104.428571428571" style="89" customWidth="1"/>
    <col min="4" max="4" width="13.8571428571429" style="60" customWidth="1"/>
    <col min="5" max="5" width="11" style="60" customWidth="1"/>
    <col min="6" max="6" width="13.1428571428571" style="60" customWidth="1"/>
    <col min="7" max="10" width="0" style="60" hidden="1" customWidth="1"/>
    <col min="11" max="11" width="0" style="60" hidden="1" customWidth="1"/>
    <col min="12" max="12" width="0" style="60" hidden="1" customWidth="1"/>
    <col min="13" max="13" width="0" style="60" hidden="1" customWidth="1"/>
    <col min="14" max="15" width="0" style="60" hidden="1" customWidth="1"/>
    <col min="16" max="16" width="0" style="60" hidden="1" customWidth="1"/>
    <col min="17" max="17" width="0" style="60" hidden="1" customWidth="1"/>
    <col min="18" max="18" width="0" style="5" hidden="1" customWidth="1"/>
    <col min="19" max="23" width="0" style="60" hidden="1" customWidth="1"/>
    <col min="24" max="24" width="0" style="60" hidden="1" customWidth="1"/>
    <col min="25" max="25" width="0" style="60" hidden="1" customWidth="1"/>
    <col min="26" max="26" width="0" style="60" hidden="1" customWidth="1"/>
    <col min="27" max="28" width="0" style="60" hidden="1" customWidth="1"/>
    <col min="29" max="29" width="0" style="60" hidden="1" customWidth="1"/>
    <col min="30" max="30" width="0" style="60" hidden="1" customWidth="1"/>
    <col min="31" max="31" width="9.57142857142857" style="5" customWidth="1"/>
    <col min="32" max="43" width="9" style="5" customWidth="1"/>
    <col min="44" max="44" width="9.57142857142857" style="5" customWidth="1"/>
    <col min="45" max="45" width="9.42857142857143" style="5" customWidth="1"/>
    <col min="46" max="46" width="11.4285714285714" style="60" bestFit="1" customWidth="1"/>
    <col min="47" max="16384" width="9.14285714285714" style="60"/>
  </cols>
  <sheetData>
    <row r="1" ht="15.5">
      <c r="B1" s="1" t="s">
        <v>960</v>
      </c>
    </row>
    <row r="2" spans="2:45" ht="12.75" customHeight="1">
      <c r="B2" s="1"/>
      <c r="G2" s="414">
        <v>2022</v>
      </c>
      <c r="H2" s="415"/>
      <c r="I2" s="415"/>
      <c r="J2" s="415"/>
      <c r="K2" s="415"/>
      <c r="L2" s="415"/>
      <c r="M2" s="415"/>
      <c r="N2" s="415"/>
      <c r="O2" s="415"/>
      <c r="P2" s="415"/>
      <c r="Q2" s="415"/>
      <c r="R2" s="416"/>
      <c r="S2" s="414" t="s">
        <v>684</v>
      </c>
      <c r="T2" s="415"/>
      <c r="U2" s="415"/>
      <c r="V2" s="415"/>
      <c r="W2" s="415"/>
      <c r="X2" s="415"/>
      <c r="Y2" s="415"/>
      <c r="Z2" s="415"/>
      <c r="AA2" s="415"/>
      <c r="AB2" s="415"/>
      <c r="AC2" s="415"/>
      <c r="AD2" s="415"/>
      <c r="AE2" s="416"/>
      <c r="AF2" s="414" t="s">
        <v>963</v>
      </c>
      <c r="AG2" s="415"/>
      <c r="AH2" s="415"/>
      <c r="AI2" s="415"/>
      <c r="AJ2" s="415"/>
      <c r="AK2" s="415"/>
      <c r="AL2" s="415"/>
      <c r="AM2" s="415"/>
      <c r="AN2" s="415"/>
      <c r="AO2" s="415"/>
      <c r="AP2" s="415"/>
      <c r="AQ2" s="415"/>
      <c r="AR2" s="416"/>
      <c r="AS2" s="298" t="s">
        <v>958</v>
      </c>
    </row>
    <row r="3" spans="2:45" ht="39" customHeight="1">
      <c r="B3" s="15" t="s">
        <v>349</v>
      </c>
      <c r="C3" s="15" t="s">
        <v>346</v>
      </c>
      <c r="D3" s="15" t="s">
        <v>350</v>
      </c>
      <c r="E3" s="15" t="s">
        <v>640</v>
      </c>
      <c r="F3" s="15" t="s">
        <v>348</v>
      </c>
      <c r="G3" s="313" t="s">
        <v>53</v>
      </c>
      <c r="H3" s="313" t="s">
        <v>54</v>
      </c>
      <c r="I3" s="313" t="s">
        <v>55</v>
      </c>
      <c r="J3" s="313" t="s">
        <v>56</v>
      </c>
      <c r="K3" s="313" t="s">
        <v>57</v>
      </c>
      <c r="L3" s="313" t="s">
        <v>58</v>
      </c>
      <c r="M3" s="313" t="s">
        <v>59</v>
      </c>
      <c r="N3" s="313" t="s">
        <v>60</v>
      </c>
      <c r="O3" s="313" t="s">
        <v>61</v>
      </c>
      <c r="P3" s="313" t="s">
        <v>62</v>
      </c>
      <c r="Q3" s="313" t="s">
        <v>63</v>
      </c>
      <c r="R3" s="298" t="s">
        <v>49</v>
      </c>
      <c r="S3" s="313" t="s">
        <v>52</v>
      </c>
      <c r="T3" s="313" t="s">
        <v>53</v>
      </c>
      <c r="U3" s="313" t="s">
        <v>54</v>
      </c>
      <c r="V3" s="313" t="s">
        <v>55</v>
      </c>
      <c r="W3" s="313" t="s">
        <v>56</v>
      </c>
      <c r="X3" s="313" t="s">
        <v>57</v>
      </c>
      <c r="Y3" s="313" t="s">
        <v>58</v>
      </c>
      <c r="Z3" s="313" t="s">
        <v>59</v>
      </c>
      <c r="AA3" s="313" t="s">
        <v>60</v>
      </c>
      <c r="AB3" s="313" t="s">
        <v>61</v>
      </c>
      <c r="AC3" s="313" t="s">
        <v>62</v>
      </c>
      <c r="AD3" s="313" t="s">
        <v>63</v>
      </c>
      <c r="AE3" s="298" t="s">
        <v>49</v>
      </c>
      <c r="AF3" s="313" t="s">
        <v>52</v>
      </c>
      <c r="AG3" s="313" t="s">
        <v>53</v>
      </c>
      <c r="AH3" s="313" t="s">
        <v>54</v>
      </c>
      <c r="AI3" s="313" t="s">
        <v>55</v>
      </c>
      <c r="AJ3" s="313" t="s">
        <v>56</v>
      </c>
      <c r="AK3" s="313" t="s">
        <v>57</v>
      </c>
      <c r="AL3" s="313" t="s">
        <v>58</v>
      </c>
      <c r="AM3" s="313" t="s">
        <v>59</v>
      </c>
      <c r="AN3" s="313" t="s">
        <v>60</v>
      </c>
      <c r="AO3" s="313" t="s">
        <v>61</v>
      </c>
      <c r="AP3" s="313" t="s">
        <v>62</v>
      </c>
      <c r="AQ3" s="313" t="s">
        <v>63</v>
      </c>
      <c r="AR3" s="298" t="s">
        <v>49</v>
      </c>
      <c r="AS3" s="298" t="s">
        <v>49</v>
      </c>
    </row>
    <row r="4" spans="2:45" ht="11.25" customHeight="1">
      <c r="B4" s="167" t="s">
        <v>86</v>
      </c>
      <c r="C4" s="239" t="s">
        <v>240</v>
      </c>
      <c r="D4" s="240" t="s">
        <v>82</v>
      </c>
      <c r="E4" s="170" t="s">
        <v>84</v>
      </c>
      <c r="F4" s="241"/>
      <c r="G4" s="73"/>
      <c r="H4" s="83">
        <v>4</v>
      </c>
      <c r="I4" s="73"/>
      <c r="J4" s="74"/>
      <c r="K4" s="74"/>
      <c r="L4" s="74"/>
      <c r="M4" s="74"/>
      <c r="N4" s="74"/>
      <c r="O4" s="74"/>
      <c r="P4" s="74"/>
      <c r="Q4" s="74"/>
      <c r="R4" s="174">
        <f t="shared" si="0" ref="R4:R20">SUM(G4:Q4)</f>
        <v>4</v>
      </c>
      <c r="S4" s="73"/>
      <c r="T4" s="76"/>
      <c r="U4" s="83"/>
      <c r="V4" s="73"/>
      <c r="W4" s="74"/>
      <c r="X4" s="74"/>
      <c r="Y4" s="74"/>
      <c r="Z4" s="74"/>
      <c r="AA4" s="74"/>
      <c r="AB4" s="74"/>
      <c r="AC4" s="74"/>
      <c r="AD4" s="74"/>
      <c r="AE4" s="174">
        <f>SUM(S4:AD4)</f>
        <v>0</v>
      </c>
      <c r="AF4" s="75"/>
      <c r="AG4" s="75"/>
      <c r="AH4" s="75"/>
      <c r="AI4" s="75"/>
      <c r="AJ4" s="75"/>
      <c r="AK4" s="75"/>
      <c r="AL4" s="75"/>
      <c r="AM4" s="75"/>
      <c r="AN4" s="75"/>
      <c r="AO4" s="75"/>
      <c r="AP4" s="75"/>
      <c r="AQ4" s="75"/>
      <c r="AR4" s="174">
        <f>SUM(AF4:AQ4)</f>
        <v>0</v>
      </c>
      <c r="AS4" s="198">
        <f>R4+AE4+AR4</f>
        <v>4</v>
      </c>
    </row>
    <row r="5" spans="2:45" ht="11.25" customHeight="1">
      <c r="B5" s="167" t="s">
        <v>86</v>
      </c>
      <c r="C5" s="188" t="s">
        <v>445</v>
      </c>
      <c r="D5" s="189" t="s">
        <v>82</v>
      </c>
      <c r="E5" s="170" t="s">
        <v>84</v>
      </c>
      <c r="F5" s="173"/>
      <c r="G5" s="73"/>
      <c r="H5" s="73"/>
      <c r="I5" s="73">
        <v>10</v>
      </c>
      <c r="J5" s="75"/>
      <c r="K5" s="75">
        <v>6</v>
      </c>
      <c r="L5" s="75">
        <v>7</v>
      </c>
      <c r="M5" s="75">
        <v>8</v>
      </c>
      <c r="N5" s="75">
        <v>2</v>
      </c>
      <c r="O5" s="75"/>
      <c r="P5" s="75">
        <v>9</v>
      </c>
      <c r="Q5" s="75">
        <v>4</v>
      </c>
      <c r="R5" s="174">
        <f t="shared" si="0"/>
        <v>46</v>
      </c>
      <c r="S5" s="73"/>
      <c r="T5" s="73"/>
      <c r="U5" s="73">
        <v>60</v>
      </c>
      <c r="V5" s="73"/>
      <c r="W5" s="75"/>
      <c r="X5" s="75"/>
      <c r="Y5" s="75"/>
      <c r="Z5" s="75"/>
      <c r="AA5" s="75"/>
      <c r="AB5" s="75"/>
      <c r="AC5" s="75"/>
      <c r="AD5" s="75"/>
      <c r="AE5" s="174">
        <f t="shared" si="1" ref="AE5:AE20">SUM(S5:AD5)</f>
        <v>60</v>
      </c>
      <c r="AF5" s="75"/>
      <c r="AG5" s="75"/>
      <c r="AH5" s="75"/>
      <c r="AI5" s="75"/>
      <c r="AJ5" s="75"/>
      <c r="AK5" s="75"/>
      <c r="AL5" s="75"/>
      <c r="AM5" s="75"/>
      <c r="AN5" s="75"/>
      <c r="AO5" s="75"/>
      <c r="AP5" s="75"/>
      <c r="AQ5" s="75"/>
      <c r="AR5" s="174">
        <f t="shared" si="2" ref="AR5:AR68">SUM(AF5:AQ5)</f>
        <v>0</v>
      </c>
      <c r="AS5" s="198">
        <f t="shared" si="3" ref="AS5:AS68">R5+AE5+AR5</f>
        <v>106</v>
      </c>
    </row>
    <row r="6" spans="2:45" ht="11.25" customHeight="1">
      <c r="B6" s="167" t="s">
        <v>86</v>
      </c>
      <c r="C6" s="188" t="s">
        <v>242</v>
      </c>
      <c r="D6" s="169" t="s">
        <v>140</v>
      </c>
      <c r="E6" s="170" t="s">
        <v>84</v>
      </c>
      <c r="F6" s="173"/>
      <c r="G6" s="73"/>
      <c r="H6" s="73">
        <v>74</v>
      </c>
      <c r="I6" s="73"/>
      <c r="J6" s="75"/>
      <c r="K6" s="75"/>
      <c r="L6" s="75"/>
      <c r="M6" s="75"/>
      <c r="N6" s="75"/>
      <c r="O6" s="75"/>
      <c r="P6" s="75"/>
      <c r="Q6" s="75"/>
      <c r="R6" s="174">
        <f t="shared" si="0"/>
        <v>74</v>
      </c>
      <c r="S6" s="73"/>
      <c r="T6" s="73"/>
      <c r="U6" s="73"/>
      <c r="V6" s="73"/>
      <c r="W6" s="75"/>
      <c r="X6" s="75"/>
      <c r="Y6" s="75"/>
      <c r="Z6" s="75"/>
      <c r="AA6" s="75"/>
      <c r="AB6" s="75"/>
      <c r="AC6" s="75"/>
      <c r="AD6" s="75"/>
      <c r="AE6" s="174">
        <f t="shared" si="1"/>
        <v>0</v>
      </c>
      <c r="AF6" s="75"/>
      <c r="AG6" s="75"/>
      <c r="AH6" s="75"/>
      <c r="AI6" s="75"/>
      <c r="AJ6" s="75"/>
      <c r="AK6" s="75"/>
      <c r="AL6" s="75"/>
      <c r="AM6" s="75"/>
      <c r="AN6" s="75"/>
      <c r="AO6" s="75"/>
      <c r="AP6" s="75"/>
      <c r="AQ6" s="75"/>
      <c r="AR6" s="174">
        <f t="shared" si="2"/>
        <v>0</v>
      </c>
      <c r="AS6" s="198">
        <f t="shared" si="3"/>
        <v>74</v>
      </c>
    </row>
    <row r="7" spans="2:45" ht="11.25" customHeight="1">
      <c r="B7" s="167" t="s">
        <v>86</v>
      </c>
      <c r="C7" s="188" t="s">
        <v>243</v>
      </c>
      <c r="D7" s="169" t="s">
        <v>83</v>
      </c>
      <c r="E7" s="170" t="s">
        <v>84</v>
      </c>
      <c r="F7" s="173"/>
      <c r="G7" s="73"/>
      <c r="H7" s="73"/>
      <c r="I7" s="73">
        <v>66</v>
      </c>
      <c r="J7" s="75">
        <v>54</v>
      </c>
      <c r="K7" s="75">
        <v>47</v>
      </c>
      <c r="L7" s="75">
        <v>41</v>
      </c>
      <c r="M7" s="75">
        <v>37</v>
      </c>
      <c r="N7" s="75">
        <v>40</v>
      </c>
      <c r="O7" s="75">
        <v>34</v>
      </c>
      <c r="P7" s="75">
        <v>32</v>
      </c>
      <c r="Q7" s="75">
        <v>35</v>
      </c>
      <c r="R7" s="174">
        <f t="shared" si="0"/>
        <v>386</v>
      </c>
      <c r="S7" s="73">
        <v>18</v>
      </c>
      <c r="T7" s="73"/>
      <c r="U7" s="73"/>
      <c r="V7" s="73"/>
      <c r="W7" s="75"/>
      <c r="X7" s="75"/>
      <c r="Y7" s="75"/>
      <c r="Z7" s="75"/>
      <c r="AA7" s="75"/>
      <c r="AB7" s="75"/>
      <c r="AC7" s="75"/>
      <c r="AD7" s="75"/>
      <c r="AE7" s="174">
        <f t="shared" si="1"/>
        <v>18</v>
      </c>
      <c r="AF7" s="75"/>
      <c r="AG7" s="75"/>
      <c r="AH7" s="75"/>
      <c r="AI7" s="75"/>
      <c r="AJ7" s="75"/>
      <c r="AK7" s="75"/>
      <c r="AL7" s="75"/>
      <c r="AM7" s="75"/>
      <c r="AN7" s="75"/>
      <c r="AO7" s="75"/>
      <c r="AP7" s="75"/>
      <c r="AQ7" s="75"/>
      <c r="AR7" s="174">
        <f t="shared" si="2"/>
        <v>0</v>
      </c>
      <c r="AS7" s="198">
        <f t="shared" si="3"/>
        <v>404</v>
      </c>
    </row>
    <row r="8" spans="2:45" ht="11.25" customHeight="1">
      <c r="B8" s="167" t="s">
        <v>86</v>
      </c>
      <c r="C8" s="188" t="s">
        <v>244</v>
      </c>
      <c r="D8" s="169" t="s">
        <v>76</v>
      </c>
      <c r="E8" s="170" t="s">
        <v>84</v>
      </c>
      <c r="F8" s="173"/>
      <c r="G8" s="73"/>
      <c r="H8" s="73">
        <v>225</v>
      </c>
      <c r="I8" s="73">
        <v>507</v>
      </c>
      <c r="J8" s="75">
        <v>372</v>
      </c>
      <c r="K8" s="75">
        <v>314</v>
      </c>
      <c r="L8" s="75">
        <v>424</v>
      </c>
      <c r="M8" s="75">
        <v>511</v>
      </c>
      <c r="N8" s="75">
        <v>335</v>
      </c>
      <c r="O8" s="75">
        <v>308</v>
      </c>
      <c r="P8" s="75">
        <v>286</v>
      </c>
      <c r="Q8" s="75">
        <v>105</v>
      </c>
      <c r="R8" s="174">
        <f t="shared" si="0"/>
        <v>3387</v>
      </c>
      <c r="S8" s="73"/>
      <c r="T8" s="73"/>
      <c r="U8" s="73"/>
      <c r="V8" s="73"/>
      <c r="W8" s="75"/>
      <c r="X8" s="75"/>
      <c r="Y8" s="75"/>
      <c r="Z8" s="75"/>
      <c r="AA8" s="75"/>
      <c r="AB8" s="75"/>
      <c r="AC8" s="75"/>
      <c r="AD8" s="75"/>
      <c r="AE8" s="174">
        <f t="shared" si="1"/>
        <v>0</v>
      </c>
      <c r="AF8" s="75"/>
      <c r="AG8" s="75"/>
      <c r="AH8" s="75"/>
      <c r="AI8" s="75"/>
      <c r="AJ8" s="75"/>
      <c r="AK8" s="75"/>
      <c r="AL8" s="75"/>
      <c r="AM8" s="75"/>
      <c r="AN8" s="75"/>
      <c r="AO8" s="75"/>
      <c r="AP8" s="75"/>
      <c r="AQ8" s="75"/>
      <c r="AR8" s="174">
        <f t="shared" si="2"/>
        <v>0</v>
      </c>
      <c r="AS8" s="198">
        <f t="shared" si="3"/>
        <v>3387</v>
      </c>
    </row>
    <row r="9" spans="2:45" ht="11.25" customHeight="1">
      <c r="B9" s="167" t="s">
        <v>86</v>
      </c>
      <c r="C9" s="188" t="s">
        <v>446</v>
      </c>
      <c r="D9" s="169" t="s">
        <v>83</v>
      </c>
      <c r="E9" s="170" t="s">
        <v>84</v>
      </c>
      <c r="F9" s="173"/>
      <c r="G9" s="73"/>
      <c r="H9" s="73"/>
      <c r="I9" s="73"/>
      <c r="J9" s="75">
        <v>18</v>
      </c>
      <c r="K9" s="75"/>
      <c r="L9" s="75"/>
      <c r="M9" s="75"/>
      <c r="N9" s="75"/>
      <c r="O9" s="75"/>
      <c r="P9" s="75"/>
      <c r="Q9" s="75"/>
      <c r="R9" s="174">
        <f t="shared" si="0"/>
        <v>18</v>
      </c>
      <c r="S9" s="73"/>
      <c r="T9" s="73"/>
      <c r="U9" s="73"/>
      <c r="V9" s="73"/>
      <c r="W9" s="75"/>
      <c r="X9" s="75"/>
      <c r="Y9" s="75"/>
      <c r="Z9" s="75"/>
      <c r="AA9" s="75"/>
      <c r="AB9" s="75"/>
      <c r="AC9" s="75"/>
      <c r="AD9" s="75"/>
      <c r="AE9" s="174">
        <f t="shared" si="1"/>
        <v>0</v>
      </c>
      <c r="AF9" s="75"/>
      <c r="AG9" s="75"/>
      <c r="AH9" s="75"/>
      <c r="AI9" s="75"/>
      <c r="AJ9" s="75"/>
      <c r="AK9" s="75"/>
      <c r="AL9" s="75"/>
      <c r="AM9" s="75"/>
      <c r="AN9" s="75"/>
      <c r="AO9" s="75"/>
      <c r="AP9" s="75"/>
      <c r="AQ9" s="75"/>
      <c r="AR9" s="174">
        <f t="shared" si="2"/>
        <v>0</v>
      </c>
      <c r="AS9" s="198">
        <f t="shared" si="3"/>
        <v>18</v>
      </c>
    </row>
    <row r="10" spans="2:45" ht="11.25" customHeight="1">
      <c r="B10" s="167" t="s">
        <v>86</v>
      </c>
      <c r="C10" s="188" t="s">
        <v>448</v>
      </c>
      <c r="D10" s="169" t="s">
        <v>83</v>
      </c>
      <c r="E10" s="170" t="s">
        <v>84</v>
      </c>
      <c r="F10" s="173"/>
      <c r="G10" s="73"/>
      <c r="H10" s="73"/>
      <c r="I10" s="73"/>
      <c r="J10" s="75">
        <v>14</v>
      </c>
      <c r="K10" s="75">
        <v>5</v>
      </c>
      <c r="L10" s="75">
        <v>4</v>
      </c>
      <c r="M10" s="75">
        <v>5</v>
      </c>
      <c r="N10" s="75">
        <v>2</v>
      </c>
      <c r="O10" s="75">
        <v>6</v>
      </c>
      <c r="P10" s="75">
        <v>2</v>
      </c>
      <c r="Q10" s="75">
        <v>0</v>
      </c>
      <c r="R10" s="174">
        <f t="shared" si="0"/>
        <v>38</v>
      </c>
      <c r="S10" s="73"/>
      <c r="T10" s="73"/>
      <c r="U10" s="73"/>
      <c r="V10" s="73"/>
      <c r="W10" s="75"/>
      <c r="X10" s="75"/>
      <c r="Y10" s="75"/>
      <c r="Z10" s="75"/>
      <c r="AA10" s="75"/>
      <c r="AB10" s="75"/>
      <c r="AC10" s="75"/>
      <c r="AD10" s="75"/>
      <c r="AE10" s="174">
        <f>SUM(S10:AD10)</f>
        <v>0</v>
      </c>
      <c r="AF10" s="75"/>
      <c r="AG10" s="75"/>
      <c r="AH10" s="75"/>
      <c r="AI10" s="75"/>
      <c r="AJ10" s="75"/>
      <c r="AK10" s="75"/>
      <c r="AL10" s="75"/>
      <c r="AM10" s="75"/>
      <c r="AN10" s="75"/>
      <c r="AO10" s="75"/>
      <c r="AP10" s="75"/>
      <c r="AQ10" s="75"/>
      <c r="AR10" s="174">
        <f t="shared" si="2"/>
        <v>0</v>
      </c>
      <c r="AS10" s="198">
        <f t="shared" si="3"/>
        <v>38</v>
      </c>
    </row>
    <row r="11" spans="2:45" ht="11.25" customHeight="1">
      <c r="B11" s="167" t="s">
        <v>86</v>
      </c>
      <c r="C11" s="188" t="s">
        <v>245</v>
      </c>
      <c r="D11" s="169" t="s">
        <v>143</v>
      </c>
      <c r="E11" s="170" t="s">
        <v>84</v>
      </c>
      <c r="F11" s="173"/>
      <c r="G11" s="73"/>
      <c r="H11" s="73"/>
      <c r="I11" s="73">
        <v>423</v>
      </c>
      <c r="J11" s="75">
        <v>518</v>
      </c>
      <c r="K11" s="75">
        <v>550</v>
      </c>
      <c r="L11" s="75">
        <v>719</v>
      </c>
      <c r="M11" s="75">
        <v>469</v>
      </c>
      <c r="N11" s="75">
        <v>397</v>
      </c>
      <c r="O11" s="75">
        <v>434</v>
      </c>
      <c r="P11" s="75">
        <v>411</v>
      </c>
      <c r="Q11" s="75">
        <v>1298</v>
      </c>
      <c r="R11" s="174">
        <f t="shared" si="0"/>
        <v>5219</v>
      </c>
      <c r="S11" s="73"/>
      <c r="T11" s="73"/>
      <c r="U11" s="73"/>
      <c r="V11" s="73"/>
      <c r="W11" s="75"/>
      <c r="X11" s="75"/>
      <c r="Y11" s="75"/>
      <c r="Z11" s="75"/>
      <c r="AA11" s="75"/>
      <c r="AB11" s="75"/>
      <c r="AC11" s="75"/>
      <c r="AD11" s="75"/>
      <c r="AE11" s="174">
        <f t="shared" si="1"/>
        <v>0</v>
      </c>
      <c r="AF11" s="75"/>
      <c r="AG11" s="75"/>
      <c r="AH11" s="75"/>
      <c r="AI11" s="75"/>
      <c r="AJ11" s="75"/>
      <c r="AK11" s="75"/>
      <c r="AL11" s="75"/>
      <c r="AM11" s="75"/>
      <c r="AN11" s="75"/>
      <c r="AO11" s="75"/>
      <c r="AP11" s="75"/>
      <c r="AQ11" s="75"/>
      <c r="AR11" s="174">
        <f t="shared" si="2"/>
        <v>0</v>
      </c>
      <c r="AS11" s="198">
        <f t="shared" si="3"/>
        <v>5219</v>
      </c>
    </row>
    <row r="12" spans="2:45" ht="11.25" customHeight="1">
      <c r="B12" s="167" t="s">
        <v>86</v>
      </c>
      <c r="C12" s="188" t="s">
        <v>525</v>
      </c>
      <c r="D12" s="169" t="s">
        <v>83</v>
      </c>
      <c r="E12" s="170" t="s">
        <v>84</v>
      </c>
      <c r="F12" s="173"/>
      <c r="G12" s="73"/>
      <c r="H12" s="73"/>
      <c r="I12" s="73"/>
      <c r="J12" s="75"/>
      <c r="K12" s="75">
        <v>3</v>
      </c>
      <c r="L12" s="75"/>
      <c r="M12" s="75"/>
      <c r="N12" s="75"/>
      <c r="O12" s="75"/>
      <c r="P12" s="75"/>
      <c r="Q12" s="75"/>
      <c r="R12" s="174">
        <f t="shared" si="0"/>
        <v>3</v>
      </c>
      <c r="S12" s="73"/>
      <c r="T12" s="73"/>
      <c r="U12" s="73"/>
      <c r="V12" s="73"/>
      <c r="W12" s="75"/>
      <c r="X12" s="75"/>
      <c r="Y12" s="75"/>
      <c r="Z12" s="75"/>
      <c r="AA12" s="75"/>
      <c r="AB12" s="75"/>
      <c r="AC12" s="75"/>
      <c r="AD12" s="75"/>
      <c r="AE12" s="174">
        <f t="shared" si="1"/>
        <v>0</v>
      </c>
      <c r="AF12" s="75"/>
      <c r="AG12" s="75"/>
      <c r="AH12" s="75"/>
      <c r="AI12" s="75"/>
      <c r="AJ12" s="75"/>
      <c r="AK12" s="75"/>
      <c r="AL12" s="75"/>
      <c r="AM12" s="75"/>
      <c r="AN12" s="75"/>
      <c r="AO12" s="75"/>
      <c r="AP12" s="75"/>
      <c r="AQ12" s="75"/>
      <c r="AR12" s="174">
        <f t="shared" si="2"/>
        <v>0</v>
      </c>
      <c r="AS12" s="198">
        <f t="shared" si="3"/>
        <v>3</v>
      </c>
    </row>
    <row r="13" spans="2:45" ht="11.25" customHeight="1">
      <c r="B13" s="167" t="s">
        <v>86</v>
      </c>
      <c r="C13" s="188" t="s">
        <v>606</v>
      </c>
      <c r="D13" s="169" t="s">
        <v>140</v>
      </c>
      <c r="E13" s="170" t="s">
        <v>84</v>
      </c>
      <c r="F13" s="173"/>
      <c r="G13" s="73"/>
      <c r="H13" s="73">
        <v>56</v>
      </c>
      <c r="I13" s="73"/>
      <c r="J13" s="75"/>
      <c r="K13" s="75"/>
      <c r="L13" s="75"/>
      <c r="M13" s="75"/>
      <c r="N13" s="75"/>
      <c r="O13" s="75"/>
      <c r="P13" s="75"/>
      <c r="Q13" s="75"/>
      <c r="R13" s="174">
        <f t="shared" si="0"/>
        <v>56</v>
      </c>
      <c r="S13" s="73"/>
      <c r="T13" s="73"/>
      <c r="U13" s="73"/>
      <c r="V13" s="73"/>
      <c r="W13" s="75"/>
      <c r="X13" s="75"/>
      <c r="Y13" s="75"/>
      <c r="Z13" s="75"/>
      <c r="AA13" s="75"/>
      <c r="AB13" s="75"/>
      <c r="AC13" s="75"/>
      <c r="AD13" s="75"/>
      <c r="AE13" s="174">
        <f t="shared" si="1"/>
        <v>0</v>
      </c>
      <c r="AF13" s="75"/>
      <c r="AG13" s="75"/>
      <c r="AH13" s="75"/>
      <c r="AI13" s="75"/>
      <c r="AJ13" s="75"/>
      <c r="AK13" s="75"/>
      <c r="AL13" s="75"/>
      <c r="AM13" s="75"/>
      <c r="AN13" s="75"/>
      <c r="AO13" s="75"/>
      <c r="AP13" s="75"/>
      <c r="AQ13" s="75"/>
      <c r="AR13" s="174">
        <f t="shared" si="2"/>
        <v>0</v>
      </c>
      <c r="AS13" s="198">
        <f t="shared" si="3"/>
        <v>56</v>
      </c>
    </row>
    <row r="14" spans="2:45" ht="11.25" customHeight="1">
      <c r="B14" s="167" t="s">
        <v>86</v>
      </c>
      <c r="C14" s="188" t="s">
        <v>447</v>
      </c>
      <c r="D14" s="169" t="s">
        <v>82</v>
      </c>
      <c r="E14" s="170" t="s">
        <v>84</v>
      </c>
      <c r="F14" s="173"/>
      <c r="G14" s="73"/>
      <c r="H14" s="73">
        <v>7</v>
      </c>
      <c r="I14" s="73"/>
      <c r="J14" s="75">
        <v>12</v>
      </c>
      <c r="K14" s="75"/>
      <c r="L14" s="75"/>
      <c r="M14" s="75">
        <v>27</v>
      </c>
      <c r="N14" s="75"/>
      <c r="O14" s="75"/>
      <c r="P14" s="75"/>
      <c r="Q14" s="75">
        <v>12</v>
      </c>
      <c r="R14" s="174">
        <f t="shared" si="0"/>
        <v>58</v>
      </c>
      <c r="S14" s="73">
        <v>9</v>
      </c>
      <c r="T14" s="73"/>
      <c r="U14" s="73"/>
      <c r="V14" s="73"/>
      <c r="W14" s="75"/>
      <c r="X14" s="75"/>
      <c r="Y14" s="75"/>
      <c r="Z14" s="75"/>
      <c r="AA14" s="75"/>
      <c r="AB14" s="75"/>
      <c r="AC14" s="75"/>
      <c r="AD14" s="75"/>
      <c r="AE14" s="174">
        <f t="shared" si="1"/>
        <v>9</v>
      </c>
      <c r="AF14" s="75"/>
      <c r="AG14" s="75"/>
      <c r="AH14" s="75"/>
      <c r="AI14" s="75"/>
      <c r="AJ14" s="75"/>
      <c r="AK14" s="75">
        <v>185</v>
      </c>
      <c r="AL14" s="75"/>
      <c r="AM14" s="75"/>
      <c r="AN14" s="75"/>
      <c r="AO14" s="75"/>
      <c r="AP14" s="75"/>
      <c r="AQ14" s="75"/>
      <c r="AR14" s="174">
        <f t="shared" si="2"/>
        <v>185</v>
      </c>
      <c r="AS14" s="198">
        <f t="shared" si="3"/>
        <v>252</v>
      </c>
    </row>
    <row r="15" spans="2:45" ht="11.25" customHeight="1">
      <c r="B15" s="167" t="s">
        <v>86</v>
      </c>
      <c r="C15" s="188" t="s">
        <v>248</v>
      </c>
      <c r="D15" s="169" t="s">
        <v>76</v>
      </c>
      <c r="E15" s="170" t="s">
        <v>84</v>
      </c>
      <c r="F15" s="173"/>
      <c r="G15" s="73"/>
      <c r="H15" s="73">
        <v>241</v>
      </c>
      <c r="I15" s="73">
        <v>494</v>
      </c>
      <c r="J15" s="75">
        <v>421</v>
      </c>
      <c r="K15" s="75">
        <v>393</v>
      </c>
      <c r="L15" s="75">
        <v>326</v>
      </c>
      <c r="M15" s="75">
        <v>393</v>
      </c>
      <c r="N15" s="75">
        <v>432</v>
      </c>
      <c r="O15" s="75">
        <v>424</v>
      </c>
      <c r="P15" s="75">
        <v>405</v>
      </c>
      <c r="Q15" s="75">
        <v>502</v>
      </c>
      <c r="R15" s="174">
        <f t="shared" si="0"/>
        <v>4031</v>
      </c>
      <c r="S15" s="73">
        <v>570</v>
      </c>
      <c r="T15" s="73">
        <v>519</v>
      </c>
      <c r="U15" s="73">
        <v>541</v>
      </c>
      <c r="V15" s="73">
        <v>523</v>
      </c>
      <c r="W15" s="75">
        <v>541</v>
      </c>
      <c r="X15" s="75">
        <v>523</v>
      </c>
      <c r="Y15" s="75">
        <v>541</v>
      </c>
      <c r="Z15" s="75">
        <v>462</v>
      </c>
      <c r="AA15" s="75">
        <v>344</v>
      </c>
      <c r="AB15" s="75">
        <v>186</v>
      </c>
      <c r="AC15" s="75">
        <v>180</v>
      </c>
      <c r="AD15" s="75">
        <v>167</v>
      </c>
      <c r="AE15" s="174">
        <f t="shared" si="1"/>
        <v>5097</v>
      </c>
      <c r="AF15" s="75"/>
      <c r="AG15" s="75"/>
      <c r="AH15" s="75"/>
      <c r="AI15" s="75"/>
      <c r="AJ15" s="75"/>
      <c r="AK15" s="75"/>
      <c r="AL15" s="75"/>
      <c r="AM15" s="75"/>
      <c r="AN15" s="75"/>
      <c r="AO15" s="75"/>
      <c r="AP15" s="75"/>
      <c r="AQ15" s="75"/>
      <c r="AR15" s="174">
        <f t="shared" si="2"/>
        <v>0</v>
      </c>
      <c r="AS15" s="198">
        <f t="shared" si="3"/>
        <v>9128</v>
      </c>
    </row>
    <row r="16" spans="2:45" ht="11.25" customHeight="1">
      <c r="B16" s="167" t="s">
        <v>86</v>
      </c>
      <c r="C16" s="94" t="s">
        <v>249</v>
      </c>
      <c r="D16" s="169" t="s">
        <v>143</v>
      </c>
      <c r="E16" s="170" t="s">
        <v>84</v>
      </c>
      <c r="F16" s="173"/>
      <c r="G16" s="73"/>
      <c r="H16" s="73"/>
      <c r="I16" s="73">
        <v>377</v>
      </c>
      <c r="J16" s="75">
        <v>418</v>
      </c>
      <c r="K16" s="75">
        <v>397</v>
      </c>
      <c r="L16" s="75">
        <v>668</v>
      </c>
      <c r="M16" s="75">
        <v>441</v>
      </c>
      <c r="N16" s="75">
        <v>389</v>
      </c>
      <c r="O16" s="75">
        <v>427</v>
      </c>
      <c r="P16" s="75">
        <v>405</v>
      </c>
      <c r="Q16" s="75">
        <v>1167</v>
      </c>
      <c r="R16" s="174">
        <f t="shared" si="0"/>
        <v>4689</v>
      </c>
      <c r="S16" s="73"/>
      <c r="T16" s="73">
        <v>471</v>
      </c>
      <c r="U16" s="73">
        <v>372</v>
      </c>
      <c r="V16" s="73">
        <v>570</v>
      </c>
      <c r="W16" s="75">
        <v>454</v>
      </c>
      <c r="X16" s="75">
        <v>404</v>
      </c>
      <c r="Y16" s="75">
        <v>560</v>
      </c>
      <c r="Z16" s="75">
        <v>474</v>
      </c>
      <c r="AA16" s="75">
        <v>379</v>
      </c>
      <c r="AB16" s="75">
        <v>513</v>
      </c>
      <c r="AC16" s="75">
        <v>377</v>
      </c>
      <c r="AD16" s="75">
        <v>929</v>
      </c>
      <c r="AE16" s="174">
        <f t="shared" si="1"/>
        <v>5503</v>
      </c>
      <c r="AF16" s="75"/>
      <c r="AG16" s="75">
        <v>393</v>
      </c>
      <c r="AH16" s="75">
        <v>367</v>
      </c>
      <c r="AI16" s="75">
        <v>370</v>
      </c>
      <c r="AJ16" s="75">
        <v>371</v>
      </c>
      <c r="AK16" s="75">
        <v>388</v>
      </c>
      <c r="AL16" s="75"/>
      <c r="AM16" s="75"/>
      <c r="AN16" s="75"/>
      <c r="AO16" s="75"/>
      <c r="AP16" s="75"/>
      <c r="AQ16" s="75"/>
      <c r="AR16" s="174">
        <f t="shared" si="2"/>
        <v>1889</v>
      </c>
      <c r="AS16" s="198">
        <f t="shared" si="3"/>
        <v>12081</v>
      </c>
    </row>
    <row r="17" spans="2:45" ht="11.25" customHeight="1">
      <c r="B17" s="167" t="s">
        <v>86</v>
      </c>
      <c r="C17" s="94" t="s">
        <v>250</v>
      </c>
      <c r="D17" s="169" t="s">
        <v>83</v>
      </c>
      <c r="E17" s="170" t="s">
        <v>84</v>
      </c>
      <c r="F17" s="173"/>
      <c r="G17" s="73"/>
      <c r="H17" s="73"/>
      <c r="I17" s="73">
        <v>137</v>
      </c>
      <c r="J17" s="75">
        <v>123</v>
      </c>
      <c r="K17" s="75">
        <v>67</v>
      </c>
      <c r="L17" s="75">
        <v>56</v>
      </c>
      <c r="M17" s="75">
        <v>56</v>
      </c>
      <c r="N17" s="75">
        <v>55</v>
      </c>
      <c r="O17" s="75">
        <v>68</v>
      </c>
      <c r="P17" s="75">
        <v>74</v>
      </c>
      <c r="Q17" s="75">
        <v>100</v>
      </c>
      <c r="R17" s="174">
        <f t="shared" si="0"/>
        <v>736</v>
      </c>
      <c r="S17" s="73">
        <v>135</v>
      </c>
      <c r="T17" s="73">
        <v>164</v>
      </c>
      <c r="U17" s="73">
        <v>159</v>
      </c>
      <c r="V17" s="73">
        <v>152</v>
      </c>
      <c r="W17" s="75">
        <v>122</v>
      </c>
      <c r="X17" s="75">
        <v>97</v>
      </c>
      <c r="Y17" s="75">
        <v>74</v>
      </c>
      <c r="Z17" s="75">
        <v>45</v>
      </c>
      <c r="AA17" s="75">
        <v>44</v>
      </c>
      <c r="AB17" s="75">
        <v>42</v>
      </c>
      <c r="AC17" s="75">
        <v>54</v>
      </c>
      <c r="AD17" s="75">
        <v>89</v>
      </c>
      <c r="AE17" s="174">
        <f t="shared" si="1"/>
        <v>1177</v>
      </c>
      <c r="AF17" s="75">
        <v>83</v>
      </c>
      <c r="AG17" s="75"/>
      <c r="AH17" s="75">
        <v>147</v>
      </c>
      <c r="AI17" s="75">
        <v>116</v>
      </c>
      <c r="AJ17" s="75">
        <v>101</v>
      </c>
      <c r="AK17" s="75">
        <v>84</v>
      </c>
      <c r="AL17" s="75"/>
      <c r="AM17" s="75"/>
      <c r="AN17" s="75"/>
      <c r="AO17" s="75"/>
      <c r="AP17" s="75"/>
      <c r="AQ17" s="75"/>
      <c r="AR17" s="174">
        <f t="shared" si="2"/>
        <v>531</v>
      </c>
      <c r="AS17" s="198">
        <f t="shared" si="3"/>
        <v>2444</v>
      </c>
    </row>
    <row r="18" spans="2:45" ht="11.25" customHeight="1">
      <c r="B18" s="167" t="s">
        <v>86</v>
      </c>
      <c r="C18" s="94" t="s">
        <v>607</v>
      </c>
      <c r="D18" s="169" t="s">
        <v>83</v>
      </c>
      <c r="E18" s="170" t="s">
        <v>84</v>
      </c>
      <c r="F18" s="173"/>
      <c r="G18" s="73"/>
      <c r="H18" s="73"/>
      <c r="I18" s="73"/>
      <c r="J18" s="75"/>
      <c r="K18" s="75"/>
      <c r="L18" s="75"/>
      <c r="M18" s="75"/>
      <c r="N18" s="75"/>
      <c r="O18" s="75">
        <v>13</v>
      </c>
      <c r="P18" s="75">
        <v>2</v>
      </c>
      <c r="Q18" s="75"/>
      <c r="R18" s="174">
        <f t="shared" si="0"/>
        <v>15</v>
      </c>
      <c r="S18" s="73"/>
      <c r="T18" s="73">
        <v>2</v>
      </c>
      <c r="U18" s="73"/>
      <c r="V18" s="73">
        <v>0</v>
      </c>
      <c r="W18" s="75">
        <v>4</v>
      </c>
      <c r="X18" s="75"/>
      <c r="Y18" s="75"/>
      <c r="Z18" s="75"/>
      <c r="AA18" s="75">
        <v>56</v>
      </c>
      <c r="AB18" s="75"/>
      <c r="AC18" s="75"/>
      <c r="AD18" s="75">
        <v>0</v>
      </c>
      <c r="AE18" s="174">
        <f t="shared" si="1"/>
        <v>62</v>
      </c>
      <c r="AF18" s="75"/>
      <c r="AG18" s="75"/>
      <c r="AH18" s="75"/>
      <c r="AI18" s="75"/>
      <c r="AJ18" s="75"/>
      <c r="AK18" s="75"/>
      <c r="AL18" s="75"/>
      <c r="AM18" s="75"/>
      <c r="AN18" s="75"/>
      <c r="AO18" s="75"/>
      <c r="AP18" s="75"/>
      <c r="AQ18" s="75"/>
      <c r="AR18" s="174">
        <f t="shared" si="2"/>
        <v>0</v>
      </c>
      <c r="AS18" s="198">
        <f t="shared" si="3"/>
        <v>77</v>
      </c>
    </row>
    <row r="19" spans="2:45" ht="11.25" customHeight="1">
      <c r="B19" s="167" t="s">
        <v>86</v>
      </c>
      <c r="C19" s="94" t="s">
        <v>251</v>
      </c>
      <c r="D19" s="169" t="s">
        <v>83</v>
      </c>
      <c r="E19" s="170" t="s">
        <v>84</v>
      </c>
      <c r="F19" s="173"/>
      <c r="G19" s="73"/>
      <c r="H19" s="73"/>
      <c r="I19" s="73">
        <v>5</v>
      </c>
      <c r="J19" s="75">
        <v>11</v>
      </c>
      <c r="K19" s="75">
        <v>8</v>
      </c>
      <c r="L19" s="75">
        <v>9</v>
      </c>
      <c r="M19" s="75">
        <v>6</v>
      </c>
      <c r="N19" s="75">
        <v>7</v>
      </c>
      <c r="O19" s="75">
        <v>9</v>
      </c>
      <c r="P19" s="75">
        <v>7</v>
      </c>
      <c r="Q19" s="75">
        <v>8</v>
      </c>
      <c r="R19" s="174">
        <f t="shared" si="0"/>
        <v>70</v>
      </c>
      <c r="S19" s="75">
        <v>11</v>
      </c>
      <c r="T19" s="75">
        <v>12</v>
      </c>
      <c r="U19" s="75">
        <v>12</v>
      </c>
      <c r="V19" s="75">
        <v>15</v>
      </c>
      <c r="W19" s="75">
        <v>12</v>
      </c>
      <c r="X19" s="75">
        <v>12</v>
      </c>
      <c r="Y19" s="75">
        <v>15</v>
      </c>
      <c r="Z19" s="75">
        <v>12</v>
      </c>
      <c r="AA19" s="75">
        <v>17</v>
      </c>
      <c r="AB19" s="75">
        <v>6</v>
      </c>
      <c r="AC19" s="75">
        <v>6</v>
      </c>
      <c r="AD19" s="75">
        <v>12</v>
      </c>
      <c r="AE19" s="174">
        <f>SUM(S19:AD19)</f>
        <v>142</v>
      </c>
      <c r="AF19" s="75">
        <v>3</v>
      </c>
      <c r="AG19" s="75">
        <v>5</v>
      </c>
      <c r="AH19" s="75">
        <v>10</v>
      </c>
      <c r="AI19" s="75">
        <v>23</v>
      </c>
      <c r="AJ19" s="75">
        <v>7</v>
      </c>
      <c r="AK19" s="75">
        <v>19</v>
      </c>
      <c r="AL19" s="75"/>
      <c r="AM19" s="75"/>
      <c r="AN19" s="75"/>
      <c r="AO19" s="75"/>
      <c r="AP19" s="75"/>
      <c r="AQ19" s="75"/>
      <c r="AR19" s="174">
        <f t="shared" si="2"/>
        <v>67</v>
      </c>
      <c r="AS19" s="198">
        <f t="shared" si="3"/>
        <v>279</v>
      </c>
    </row>
    <row r="20" spans="2:45" ht="11.25" customHeight="1">
      <c r="B20" s="175" t="s">
        <v>86</v>
      </c>
      <c r="C20" s="94" t="s">
        <v>252</v>
      </c>
      <c r="D20" s="176" t="s">
        <v>82</v>
      </c>
      <c r="E20" s="177" t="s">
        <v>84</v>
      </c>
      <c r="F20" s="178"/>
      <c r="G20" s="103"/>
      <c r="H20" s="103"/>
      <c r="I20" s="103">
        <v>12</v>
      </c>
      <c r="J20" s="104"/>
      <c r="K20" s="104"/>
      <c r="L20" s="104"/>
      <c r="M20" s="104"/>
      <c r="N20" s="104"/>
      <c r="O20" s="104"/>
      <c r="P20" s="104"/>
      <c r="Q20" s="104"/>
      <c r="R20" s="179">
        <f t="shared" si="0"/>
        <v>12</v>
      </c>
      <c r="S20" s="103"/>
      <c r="T20" s="103"/>
      <c r="U20" s="103">
        <v>10</v>
      </c>
      <c r="V20" s="103"/>
      <c r="W20" s="104"/>
      <c r="X20" s="104"/>
      <c r="Y20" s="104"/>
      <c r="Z20" s="104"/>
      <c r="AA20" s="104"/>
      <c r="AB20" s="104"/>
      <c r="AC20" s="104"/>
      <c r="AD20" s="104"/>
      <c r="AE20" s="179">
        <f t="shared" si="1"/>
        <v>10</v>
      </c>
      <c r="AF20" s="104"/>
      <c r="AG20" s="104"/>
      <c r="AH20" s="104"/>
      <c r="AI20" s="104"/>
      <c r="AJ20" s="104"/>
      <c r="AK20" s="104"/>
      <c r="AL20" s="104"/>
      <c r="AM20" s="104"/>
      <c r="AN20" s="104"/>
      <c r="AO20" s="104"/>
      <c r="AP20" s="104"/>
      <c r="AQ20" s="104"/>
      <c r="AR20" s="179">
        <f t="shared" si="2"/>
        <v>0</v>
      </c>
      <c r="AS20" s="205">
        <f t="shared" si="3"/>
        <v>22</v>
      </c>
    </row>
    <row r="21" spans="2:45" ht="11.25" customHeight="1">
      <c r="B21" s="112" t="s">
        <v>86</v>
      </c>
      <c r="C21" s="113" t="s">
        <v>49</v>
      </c>
      <c r="D21" s="114"/>
      <c r="E21" s="115"/>
      <c r="F21" s="116"/>
      <c r="G21" s="110">
        <f>SUM(G4:G20)</f>
        <v>0</v>
      </c>
      <c r="H21" s="110">
        <f t="shared" si="4" ref="H21:N21">SUM(H4:H20)</f>
        <v>607</v>
      </c>
      <c r="I21" s="110">
        <f t="shared" si="4"/>
        <v>2031</v>
      </c>
      <c r="J21" s="110">
        <f>SUM(J4:J20)</f>
        <v>1961</v>
      </c>
      <c r="K21" s="110">
        <f t="shared" si="4"/>
        <v>1790</v>
      </c>
      <c r="L21" s="110">
        <f t="shared" si="4"/>
        <v>2254</v>
      </c>
      <c r="M21" s="110">
        <f t="shared" si="4"/>
        <v>1953</v>
      </c>
      <c r="N21" s="110">
        <f t="shared" si="4"/>
        <v>1659</v>
      </c>
      <c r="O21" s="110">
        <f>SUM(O4:O20)</f>
        <v>1723</v>
      </c>
      <c r="P21" s="110">
        <f>SUM(P4:P20)</f>
        <v>1633</v>
      </c>
      <c r="Q21" s="110">
        <f>Q16+Q20</f>
        <v>1167</v>
      </c>
      <c r="R21" s="110">
        <f>SUM(R4:R20)</f>
        <v>18842</v>
      </c>
      <c r="S21" s="110">
        <f>SUM(S4:S20)</f>
        <v>743</v>
      </c>
      <c r="T21" s="110">
        <f t="shared" si="5" ref="T21:AD21">SUM(T4:T20)</f>
        <v>1168</v>
      </c>
      <c r="U21" s="110">
        <f>SUM(U4:U20)</f>
        <v>1154</v>
      </c>
      <c r="V21" s="110">
        <f t="shared" si="5"/>
        <v>1260</v>
      </c>
      <c r="W21" s="110">
        <f t="shared" si="5"/>
        <v>1133</v>
      </c>
      <c r="X21" s="110">
        <f t="shared" si="5"/>
        <v>1036</v>
      </c>
      <c r="Y21" s="110">
        <f t="shared" si="5"/>
        <v>1190</v>
      </c>
      <c r="Z21" s="110">
        <f t="shared" si="5"/>
        <v>993</v>
      </c>
      <c r="AA21" s="110">
        <f t="shared" si="5"/>
        <v>840</v>
      </c>
      <c r="AB21" s="110">
        <f t="shared" si="5"/>
        <v>747</v>
      </c>
      <c r="AC21" s="110">
        <f t="shared" si="5"/>
        <v>617</v>
      </c>
      <c r="AD21" s="110">
        <f t="shared" si="5"/>
        <v>1197</v>
      </c>
      <c r="AE21" s="110">
        <f>SUM(AE4:AE20)</f>
        <v>12078</v>
      </c>
      <c r="AF21" s="110">
        <f t="shared" si="6" ref="AF21:AQ21">SUM(AF4:AF20)</f>
        <v>86</v>
      </c>
      <c r="AG21" s="110">
        <f t="shared" si="6"/>
        <v>398</v>
      </c>
      <c r="AH21" s="110">
        <f t="shared" si="6"/>
        <v>524</v>
      </c>
      <c r="AI21" s="110">
        <f t="shared" si="6"/>
        <v>509</v>
      </c>
      <c r="AJ21" s="110">
        <f t="shared" si="6"/>
        <v>479</v>
      </c>
      <c r="AK21" s="110">
        <f t="shared" si="6"/>
        <v>676</v>
      </c>
      <c r="AL21" s="110">
        <f t="shared" si="6"/>
        <v>0</v>
      </c>
      <c r="AM21" s="110">
        <f t="shared" si="6"/>
        <v>0</v>
      </c>
      <c r="AN21" s="110">
        <f t="shared" si="6"/>
        <v>0</v>
      </c>
      <c r="AO21" s="110">
        <f t="shared" si="6"/>
        <v>0</v>
      </c>
      <c r="AP21" s="110">
        <f t="shared" si="6"/>
        <v>0</v>
      </c>
      <c r="AQ21" s="110">
        <f t="shared" si="6"/>
        <v>0</v>
      </c>
      <c r="AR21" s="110">
        <f t="shared" si="2"/>
        <v>2672</v>
      </c>
      <c r="AS21" s="110">
        <f t="shared" si="3"/>
        <v>33592</v>
      </c>
    </row>
    <row r="22" spans="1:45" ht="11.25" customHeight="1">
      <c r="A22" s="307"/>
      <c r="B22" s="175" t="s">
        <v>88</v>
      </c>
      <c r="C22" s="94" t="s">
        <v>692</v>
      </c>
      <c r="D22" s="176" t="s">
        <v>76</v>
      </c>
      <c r="E22" s="177" t="s">
        <v>84</v>
      </c>
      <c r="F22" s="178"/>
      <c r="G22" s="103"/>
      <c r="H22" s="103">
        <v>6.30</v>
      </c>
      <c r="I22" s="103">
        <v>8.1999999999999993</v>
      </c>
      <c r="J22" s="104">
        <v>10.90</v>
      </c>
      <c r="K22" s="104">
        <v>10.90</v>
      </c>
      <c r="L22" s="104">
        <v>10.90</v>
      </c>
      <c r="M22" s="104">
        <v>10.90</v>
      </c>
      <c r="N22" s="104">
        <v>10.90</v>
      </c>
      <c r="O22" s="104">
        <v>10.90</v>
      </c>
      <c r="P22" s="104">
        <v>10.90</v>
      </c>
      <c r="Q22" s="104">
        <v>10.90</v>
      </c>
      <c r="R22" s="179">
        <f>SUM(G22:Q22)</f>
        <v>101.70000000000002</v>
      </c>
      <c r="S22" s="103">
        <v>41.90</v>
      </c>
      <c r="T22" s="103">
        <v>34.799999999999997</v>
      </c>
      <c r="U22" s="103">
        <v>35.299999999999997</v>
      </c>
      <c r="V22" s="103">
        <v>28.20</v>
      </c>
      <c r="W22" s="104">
        <v>19.70</v>
      </c>
      <c r="X22" s="104">
        <v>16.30</v>
      </c>
      <c r="Y22" s="104">
        <v>13.784000000000001</v>
      </c>
      <c r="Z22" s="104">
        <v>16.50</v>
      </c>
      <c r="AA22" s="104">
        <v>15.233000000000001</v>
      </c>
      <c r="AB22" s="104">
        <v>16.638999999999999</v>
      </c>
      <c r="AC22" s="104">
        <v>32.646000000000001</v>
      </c>
      <c r="AD22" s="104">
        <v>40.085</v>
      </c>
      <c r="AE22" s="179">
        <f t="shared" si="7" ref="AE22">SUM(S22:AD22)</f>
        <v>311.08699999999999</v>
      </c>
      <c r="AF22" s="104"/>
      <c r="AG22" s="104"/>
      <c r="AH22" s="104"/>
      <c r="AI22" s="104"/>
      <c r="AJ22" s="104"/>
      <c r="AK22" s="104"/>
      <c r="AL22" s="104"/>
      <c r="AM22" s="104"/>
      <c r="AN22" s="104"/>
      <c r="AO22" s="104"/>
      <c r="AP22" s="104"/>
      <c r="AQ22" s="104"/>
      <c r="AR22" s="179">
        <f t="shared" si="2"/>
        <v>0</v>
      </c>
      <c r="AS22" s="205">
        <f t="shared" si="3"/>
        <v>412.78700000000003</v>
      </c>
    </row>
    <row r="23" spans="1:45" ht="21">
      <c r="A23" s="307"/>
      <c r="B23" s="191" t="s">
        <v>88</v>
      </c>
      <c r="C23" s="94" t="s">
        <v>693</v>
      </c>
      <c r="D23" s="191" t="s">
        <v>84</v>
      </c>
      <c r="E23" s="192" t="s">
        <v>84</v>
      </c>
      <c r="F23" s="361" t="s">
        <v>694</v>
      </c>
      <c r="G23" s="103"/>
      <c r="H23" s="103"/>
      <c r="I23" s="103"/>
      <c r="J23" s="103"/>
      <c r="K23" s="103"/>
      <c r="L23" s="103"/>
      <c r="M23" s="103"/>
      <c r="N23" s="103">
        <v>166.10</v>
      </c>
      <c r="O23" s="103">
        <v>138.80000000000001</v>
      </c>
      <c r="P23" s="103">
        <v>810.60</v>
      </c>
      <c r="Q23" s="103">
        <v>24635.30</v>
      </c>
      <c r="R23" s="205">
        <f>SUM(G23:Q23)</f>
        <v>25750.80</v>
      </c>
      <c r="S23" s="103"/>
      <c r="T23" s="103"/>
      <c r="U23" s="103">
        <v>3009.30</v>
      </c>
      <c r="V23" s="103"/>
      <c r="W23" s="103"/>
      <c r="X23" s="103"/>
      <c r="Y23" s="103"/>
      <c r="Z23" s="103"/>
      <c r="AA23" s="103"/>
      <c r="AB23" s="103"/>
      <c r="AC23" s="103"/>
      <c r="AD23" s="103">
        <v>345.85899999999998</v>
      </c>
      <c r="AE23" s="205">
        <f t="shared" si="8" ref="AE23">SUM(S23:AD23)</f>
        <v>3355.1590000000001</v>
      </c>
      <c r="AF23" s="103"/>
      <c r="AG23" s="103"/>
      <c r="AH23" s="103"/>
      <c r="AI23" s="103">
        <v>50.845410000000001</v>
      </c>
      <c r="AJ23" s="103">
        <v>16.94847</v>
      </c>
      <c r="AK23" s="103">
        <v>48.408470000000001</v>
      </c>
      <c r="AL23" s="103">
        <v>16.94847</v>
      </c>
      <c r="AM23" s="103"/>
      <c r="AN23" s="103">
        <v>6127.83536</v>
      </c>
      <c r="AO23" s="103"/>
      <c r="AP23" s="103">
        <v>67.793880000000001</v>
      </c>
      <c r="AQ23" s="103"/>
      <c r="AR23" s="205">
        <f t="shared" si="2"/>
        <v>6328.78006</v>
      </c>
      <c r="AS23" s="205">
        <f t="shared" si="3"/>
        <v>35434.73906</v>
      </c>
    </row>
    <row r="24" spans="2:45" ht="11.25" customHeight="1">
      <c r="B24" s="112" t="s">
        <v>682</v>
      </c>
      <c r="C24" s="113" t="s">
        <v>49</v>
      </c>
      <c r="D24" s="114"/>
      <c r="E24" s="115"/>
      <c r="F24" s="116"/>
      <c r="G24" s="110">
        <f t="shared" si="9" ref="G24:AQ24">SUM(G22:G23)</f>
        <v>0</v>
      </c>
      <c r="H24" s="110">
        <f t="shared" si="9"/>
        <v>6.30</v>
      </c>
      <c r="I24" s="110">
        <f t="shared" si="9"/>
        <v>8.1999999999999993</v>
      </c>
      <c r="J24" s="110">
        <f t="shared" si="9"/>
        <v>10.90</v>
      </c>
      <c r="K24" s="110">
        <f t="shared" si="9"/>
        <v>10.90</v>
      </c>
      <c r="L24" s="110">
        <f t="shared" si="9"/>
        <v>10.90</v>
      </c>
      <c r="M24" s="110">
        <f t="shared" si="9"/>
        <v>10.90</v>
      </c>
      <c r="N24" s="110">
        <f t="shared" si="9"/>
        <v>177</v>
      </c>
      <c r="O24" s="110">
        <f t="shared" si="9"/>
        <v>149.70000000000002</v>
      </c>
      <c r="P24" s="110">
        <f t="shared" si="9"/>
        <v>821.50</v>
      </c>
      <c r="Q24" s="110">
        <f t="shared" si="9"/>
        <v>24646.20</v>
      </c>
      <c r="R24" s="110">
        <f t="shared" si="9"/>
        <v>25852.50</v>
      </c>
      <c r="S24" s="110">
        <f t="shared" si="9"/>
        <v>41.90</v>
      </c>
      <c r="T24" s="110">
        <f t="shared" si="9"/>
        <v>34.799999999999997</v>
      </c>
      <c r="U24" s="110">
        <f t="shared" si="9"/>
        <v>3044.6000000000004</v>
      </c>
      <c r="V24" s="110">
        <f t="shared" si="9"/>
        <v>28.20</v>
      </c>
      <c r="W24" s="110">
        <f t="shared" si="9"/>
        <v>19.70</v>
      </c>
      <c r="X24" s="110">
        <f t="shared" si="9"/>
        <v>16.30</v>
      </c>
      <c r="Y24" s="110">
        <f t="shared" si="9"/>
        <v>13.784000000000001</v>
      </c>
      <c r="Z24" s="110">
        <f t="shared" si="9"/>
        <v>16.50</v>
      </c>
      <c r="AA24" s="110">
        <f t="shared" si="9"/>
        <v>15.233000000000001</v>
      </c>
      <c r="AB24" s="110">
        <f t="shared" si="9"/>
        <v>16.638999999999999</v>
      </c>
      <c r="AC24" s="110">
        <f t="shared" si="9"/>
        <v>32.646000000000001</v>
      </c>
      <c r="AD24" s="110">
        <f t="shared" si="9"/>
        <v>385.94399999999996</v>
      </c>
      <c r="AE24" s="110">
        <f t="shared" si="9"/>
        <v>3666.2460000000001</v>
      </c>
      <c r="AF24" s="110">
        <f t="shared" si="9"/>
        <v>0</v>
      </c>
      <c r="AG24" s="110">
        <f t="shared" si="9"/>
        <v>0</v>
      </c>
      <c r="AH24" s="110">
        <f t="shared" si="9"/>
        <v>0</v>
      </c>
      <c r="AI24" s="110">
        <f t="shared" si="9"/>
        <v>50.845410000000001</v>
      </c>
      <c r="AJ24" s="110">
        <f t="shared" si="9"/>
        <v>16.94847</v>
      </c>
      <c r="AK24" s="110">
        <f t="shared" si="9"/>
        <v>48.408470000000001</v>
      </c>
      <c r="AL24" s="110">
        <f t="shared" si="9"/>
        <v>16.94847</v>
      </c>
      <c r="AM24" s="110">
        <f t="shared" si="9"/>
        <v>0</v>
      </c>
      <c r="AN24" s="110">
        <f t="shared" si="9"/>
        <v>6127.83536</v>
      </c>
      <c r="AO24" s="110">
        <f t="shared" si="9"/>
        <v>0</v>
      </c>
      <c r="AP24" s="110">
        <f t="shared" si="9"/>
        <v>67.793880000000001</v>
      </c>
      <c r="AQ24" s="110">
        <f t="shared" si="9"/>
        <v>0</v>
      </c>
      <c r="AR24" s="110">
        <f t="shared" si="2"/>
        <v>6328.78006</v>
      </c>
      <c r="AS24" s="110">
        <f t="shared" si="3"/>
        <v>35847.526059999997</v>
      </c>
    </row>
    <row r="25" spans="2:45" ht="11.25" customHeight="1">
      <c r="B25" s="167" t="s">
        <v>90</v>
      </c>
      <c r="C25" s="168" t="s">
        <v>779</v>
      </c>
      <c r="D25" s="169" t="s">
        <v>79</v>
      </c>
      <c r="E25" s="170" t="s">
        <v>84</v>
      </c>
      <c r="F25" s="171" t="s">
        <v>257</v>
      </c>
      <c r="G25" s="76"/>
      <c r="H25" s="76"/>
      <c r="I25" s="76"/>
      <c r="J25" s="109"/>
      <c r="K25" s="109"/>
      <c r="L25" s="109"/>
      <c r="M25" s="109"/>
      <c r="N25" s="109"/>
      <c r="O25" s="109"/>
      <c r="P25" s="109"/>
      <c r="Q25" s="109"/>
      <c r="R25" s="172">
        <f t="shared" si="10" ref="R25:R56">SUM(G25:Q25)</f>
        <v>0</v>
      </c>
      <c r="S25" s="76"/>
      <c r="T25" s="76"/>
      <c r="U25" s="76"/>
      <c r="V25" s="76"/>
      <c r="W25" s="109">
        <v>15.510999999999999</v>
      </c>
      <c r="X25" s="109"/>
      <c r="Y25" s="109"/>
      <c r="Z25" s="109"/>
      <c r="AA25" s="109"/>
      <c r="AB25" s="109"/>
      <c r="AC25" s="109"/>
      <c r="AD25" s="109">
        <v>27.76267</v>
      </c>
      <c r="AE25" s="172">
        <f t="shared" si="11" ref="AE25:AE65">SUM(S25:AD25)</f>
        <v>43.273669999999996</v>
      </c>
      <c r="AF25" s="109"/>
      <c r="AG25" s="109"/>
      <c r="AH25" s="109"/>
      <c r="AI25" s="109"/>
      <c r="AJ25" s="109"/>
      <c r="AK25" s="109"/>
      <c r="AL25" s="109"/>
      <c r="AM25" s="109"/>
      <c r="AN25" s="109"/>
      <c r="AO25" s="109"/>
      <c r="AP25" s="109"/>
      <c r="AQ25" s="109"/>
      <c r="AR25" s="179">
        <f t="shared" si="2"/>
        <v>0</v>
      </c>
      <c r="AS25" s="205">
        <f t="shared" si="3"/>
        <v>43.273669999999996</v>
      </c>
    </row>
    <row r="26" spans="2:45" ht="11.25" customHeight="1">
      <c r="B26" s="167" t="s">
        <v>90</v>
      </c>
      <c r="C26" s="94" t="s">
        <v>891</v>
      </c>
      <c r="D26" s="169" t="s">
        <v>79</v>
      </c>
      <c r="E26" s="170" t="s">
        <v>84</v>
      </c>
      <c r="F26" s="173" t="s">
        <v>257</v>
      </c>
      <c r="G26" s="73"/>
      <c r="H26" s="73"/>
      <c r="I26" s="73"/>
      <c r="J26" s="75"/>
      <c r="K26" s="75"/>
      <c r="L26" s="75"/>
      <c r="M26" s="75"/>
      <c r="N26" s="75"/>
      <c r="O26" s="75"/>
      <c r="P26" s="75"/>
      <c r="Q26" s="75"/>
      <c r="R26" s="174">
        <f t="shared" si="10"/>
        <v>0</v>
      </c>
      <c r="S26" s="73"/>
      <c r="T26" s="73"/>
      <c r="U26" s="73"/>
      <c r="V26" s="73"/>
      <c r="W26" s="75"/>
      <c r="X26" s="75"/>
      <c r="Y26" s="75"/>
      <c r="Z26" s="75"/>
      <c r="AA26" s="75"/>
      <c r="AB26" s="75"/>
      <c r="AC26" s="75"/>
      <c r="AD26" s="75">
        <v>37.28407</v>
      </c>
      <c r="AE26" s="174">
        <f t="shared" si="11"/>
        <v>37.28407</v>
      </c>
      <c r="AF26" s="75"/>
      <c r="AG26" s="75"/>
      <c r="AH26" s="75"/>
      <c r="AI26" s="75"/>
      <c r="AJ26" s="75"/>
      <c r="AK26" s="75"/>
      <c r="AL26" s="75"/>
      <c r="AM26" s="75"/>
      <c r="AN26" s="75"/>
      <c r="AO26" s="75"/>
      <c r="AP26" s="75"/>
      <c r="AQ26" s="75"/>
      <c r="AR26" s="179">
        <f t="shared" si="2"/>
        <v>0</v>
      </c>
      <c r="AS26" s="205">
        <f t="shared" si="3"/>
        <v>37.28407</v>
      </c>
    </row>
    <row r="27" spans="2:45" ht="11.25" customHeight="1">
      <c r="B27" s="167" t="s">
        <v>90</v>
      </c>
      <c r="C27" s="94" t="s">
        <v>931</v>
      </c>
      <c r="D27" s="169" t="s">
        <v>79</v>
      </c>
      <c r="E27" s="170" t="s">
        <v>84</v>
      </c>
      <c r="F27" s="173" t="s">
        <v>257</v>
      </c>
      <c r="G27" s="73"/>
      <c r="H27" s="73"/>
      <c r="I27" s="73"/>
      <c r="J27" s="75"/>
      <c r="K27" s="75"/>
      <c r="L27" s="75"/>
      <c r="M27" s="75"/>
      <c r="N27" s="75"/>
      <c r="O27" s="75"/>
      <c r="P27" s="75"/>
      <c r="Q27" s="75"/>
      <c r="R27" s="174">
        <f t="shared" si="10"/>
        <v>0</v>
      </c>
      <c r="S27" s="73"/>
      <c r="T27" s="73"/>
      <c r="U27" s="73"/>
      <c r="V27" s="73"/>
      <c r="W27" s="75"/>
      <c r="X27" s="75"/>
      <c r="Y27" s="75"/>
      <c r="Z27" s="75"/>
      <c r="AA27" s="75"/>
      <c r="AB27" s="75"/>
      <c r="AC27" s="75">
        <v>23.166</v>
      </c>
      <c r="AD27" s="75">
        <v>58.163379999999997</v>
      </c>
      <c r="AE27" s="174">
        <f t="shared" si="11"/>
        <v>81.32938</v>
      </c>
      <c r="AF27" s="75"/>
      <c r="AG27" s="75"/>
      <c r="AH27" s="75"/>
      <c r="AI27" s="75"/>
      <c r="AJ27" s="75"/>
      <c r="AK27" s="75"/>
      <c r="AL27" s="75"/>
      <c r="AM27" s="75"/>
      <c r="AN27" s="75"/>
      <c r="AO27" s="75"/>
      <c r="AP27" s="75"/>
      <c r="AQ27" s="75"/>
      <c r="AR27" s="179">
        <f t="shared" si="2"/>
        <v>0</v>
      </c>
      <c r="AS27" s="205">
        <f t="shared" si="3"/>
        <v>81.32938</v>
      </c>
    </row>
    <row r="28" spans="2:45" ht="11.25" customHeight="1">
      <c r="B28" s="167" t="s">
        <v>90</v>
      </c>
      <c r="C28" s="94" t="s">
        <v>1003</v>
      </c>
      <c r="D28" s="169" t="s">
        <v>79</v>
      </c>
      <c r="E28" s="170" t="s">
        <v>84</v>
      </c>
      <c r="F28" s="173" t="s">
        <v>257</v>
      </c>
      <c r="G28" s="73"/>
      <c r="H28" s="73"/>
      <c r="I28" s="73"/>
      <c r="J28" s="75"/>
      <c r="K28" s="75"/>
      <c r="L28" s="75"/>
      <c r="M28" s="75"/>
      <c r="N28" s="75"/>
      <c r="O28" s="75"/>
      <c r="P28" s="75"/>
      <c r="Q28" s="75"/>
      <c r="R28" s="174">
        <f t="shared" si="10"/>
        <v>0</v>
      </c>
      <c r="S28" s="73"/>
      <c r="T28" s="73"/>
      <c r="U28" s="73"/>
      <c r="V28" s="73"/>
      <c r="W28" s="75"/>
      <c r="X28" s="75"/>
      <c r="Y28" s="75"/>
      <c r="Z28" s="75"/>
      <c r="AA28" s="75"/>
      <c r="AB28" s="75"/>
      <c r="AC28" s="75">
        <v>0.51600000000000001</v>
      </c>
      <c r="AD28" s="75">
        <v>0.25800000000000001</v>
      </c>
      <c r="AE28" s="174">
        <f t="shared" si="11"/>
        <v>0.77400000000000002</v>
      </c>
      <c r="AF28" s="75"/>
      <c r="AG28" s="75"/>
      <c r="AH28" s="75"/>
      <c r="AI28" s="75"/>
      <c r="AJ28" s="75"/>
      <c r="AK28" s="75"/>
      <c r="AL28" s="75"/>
      <c r="AM28" s="75"/>
      <c r="AN28" s="75"/>
      <c r="AO28" s="75"/>
      <c r="AP28" s="75"/>
      <c r="AQ28" s="75"/>
      <c r="AR28" s="179">
        <f t="shared" si="2"/>
        <v>0</v>
      </c>
      <c r="AS28" s="205">
        <f t="shared" si="3"/>
        <v>0.77400000000000002</v>
      </c>
    </row>
    <row r="29" spans="2:45" ht="11.25" customHeight="1">
      <c r="B29" s="167" t="s">
        <v>90</v>
      </c>
      <c r="C29" s="94" t="s">
        <v>909</v>
      </c>
      <c r="D29" s="169" t="s">
        <v>79</v>
      </c>
      <c r="E29" s="170" t="s">
        <v>84</v>
      </c>
      <c r="F29" s="173" t="s">
        <v>257</v>
      </c>
      <c r="G29" s="73"/>
      <c r="H29" s="73"/>
      <c r="I29" s="73"/>
      <c r="J29" s="75"/>
      <c r="K29" s="75"/>
      <c r="L29" s="75"/>
      <c r="M29" s="75"/>
      <c r="N29" s="75"/>
      <c r="O29" s="75"/>
      <c r="P29" s="75"/>
      <c r="Q29" s="75"/>
      <c r="R29" s="174">
        <f t="shared" si="10"/>
        <v>0</v>
      </c>
      <c r="S29" s="73"/>
      <c r="T29" s="73"/>
      <c r="U29" s="73"/>
      <c r="V29" s="73"/>
      <c r="W29" s="75"/>
      <c r="X29" s="75"/>
      <c r="Y29" s="75"/>
      <c r="Z29" s="75">
        <v>766.12300000000005</v>
      </c>
      <c r="AA29" s="75"/>
      <c r="AB29" s="75"/>
      <c r="AC29" s="75"/>
      <c r="AD29" s="75">
        <v>900</v>
      </c>
      <c r="AE29" s="174">
        <f t="shared" si="11"/>
        <v>1666.123</v>
      </c>
      <c r="AF29" s="75"/>
      <c r="AG29" s="75"/>
      <c r="AH29" s="75"/>
      <c r="AI29" s="75"/>
      <c r="AJ29" s="75"/>
      <c r="AK29" s="75"/>
      <c r="AL29" s="75"/>
      <c r="AM29" s="75"/>
      <c r="AN29" s="75"/>
      <c r="AO29" s="75"/>
      <c r="AP29" s="75"/>
      <c r="AQ29" s="75"/>
      <c r="AR29" s="179">
        <f t="shared" si="2"/>
        <v>0</v>
      </c>
      <c r="AS29" s="205">
        <f t="shared" si="3"/>
        <v>1666.123</v>
      </c>
    </row>
    <row r="30" spans="2:45" ht="11.25" customHeight="1">
      <c r="B30" s="167" t="s">
        <v>90</v>
      </c>
      <c r="C30" s="94" t="s">
        <v>910</v>
      </c>
      <c r="D30" s="169" t="s">
        <v>79</v>
      </c>
      <c r="E30" s="170" t="s">
        <v>84</v>
      </c>
      <c r="F30" s="173" t="s">
        <v>257</v>
      </c>
      <c r="G30" s="73"/>
      <c r="H30" s="73"/>
      <c r="I30" s="73"/>
      <c r="J30" s="75"/>
      <c r="K30" s="75"/>
      <c r="L30" s="75"/>
      <c r="M30" s="75"/>
      <c r="N30" s="75"/>
      <c r="O30" s="75"/>
      <c r="P30" s="75"/>
      <c r="Q30" s="75"/>
      <c r="R30" s="174">
        <f t="shared" si="10"/>
        <v>0</v>
      </c>
      <c r="S30" s="73"/>
      <c r="T30" s="73"/>
      <c r="U30" s="73"/>
      <c r="V30" s="73"/>
      <c r="W30" s="75"/>
      <c r="X30" s="75"/>
      <c r="Y30" s="75"/>
      <c r="Z30" s="75">
        <v>516.59</v>
      </c>
      <c r="AA30" s="75"/>
      <c r="AB30" s="75"/>
      <c r="AC30" s="75"/>
      <c r="AD30" s="75">
        <v>1400</v>
      </c>
      <c r="AE30" s="174">
        <f t="shared" si="11"/>
        <v>1916.59</v>
      </c>
      <c r="AF30" s="75"/>
      <c r="AG30" s="75"/>
      <c r="AH30" s="75"/>
      <c r="AI30" s="75"/>
      <c r="AJ30" s="75"/>
      <c r="AK30" s="75"/>
      <c r="AL30" s="75"/>
      <c r="AM30" s="75"/>
      <c r="AN30" s="75"/>
      <c r="AO30" s="75"/>
      <c r="AP30" s="75"/>
      <c r="AQ30" s="75"/>
      <c r="AR30" s="179">
        <f t="shared" si="2"/>
        <v>0</v>
      </c>
      <c r="AS30" s="205">
        <f t="shared" si="3"/>
        <v>1916.59</v>
      </c>
    </row>
    <row r="31" spans="2:45" ht="11.25" customHeight="1">
      <c r="B31" s="167" t="s">
        <v>90</v>
      </c>
      <c r="C31" s="94" t="s">
        <v>916</v>
      </c>
      <c r="D31" s="169" t="s">
        <v>79</v>
      </c>
      <c r="E31" s="170" t="s">
        <v>84</v>
      </c>
      <c r="F31" s="173" t="s">
        <v>257</v>
      </c>
      <c r="G31" s="73"/>
      <c r="H31" s="73"/>
      <c r="I31" s="73"/>
      <c r="J31" s="75"/>
      <c r="K31" s="75"/>
      <c r="L31" s="75"/>
      <c r="M31" s="75"/>
      <c r="N31" s="75"/>
      <c r="O31" s="75"/>
      <c r="P31" s="75"/>
      <c r="Q31" s="75"/>
      <c r="R31" s="174">
        <f t="shared" si="10"/>
        <v>0</v>
      </c>
      <c r="S31" s="73"/>
      <c r="T31" s="73"/>
      <c r="U31" s="73"/>
      <c r="V31" s="73"/>
      <c r="W31" s="75"/>
      <c r="X31" s="75"/>
      <c r="Y31" s="75"/>
      <c r="Z31" s="75"/>
      <c r="AA31" s="75">
        <v>761.81200000000001</v>
      </c>
      <c r="AB31" s="75"/>
      <c r="AC31" s="75"/>
      <c r="AD31" s="75">
        <v>1662.44</v>
      </c>
      <c r="AE31" s="174">
        <f t="shared" si="12" ref="AE31:AE56">SUM(S31:AD31)</f>
        <v>2424.252</v>
      </c>
      <c r="AF31" s="75"/>
      <c r="AG31" s="75"/>
      <c r="AH31" s="75"/>
      <c r="AI31" s="75"/>
      <c r="AJ31" s="75"/>
      <c r="AK31" s="75"/>
      <c r="AL31" s="75"/>
      <c r="AM31" s="75"/>
      <c r="AN31" s="75"/>
      <c r="AO31" s="75"/>
      <c r="AP31" s="75"/>
      <c r="AQ31" s="75"/>
      <c r="AR31" s="179">
        <f t="shared" si="2"/>
        <v>0</v>
      </c>
      <c r="AS31" s="205">
        <f t="shared" si="3"/>
        <v>2424.252</v>
      </c>
    </row>
    <row r="32" spans="2:45" ht="11.25" customHeight="1">
      <c r="B32" s="167" t="s">
        <v>90</v>
      </c>
      <c r="C32" s="94" t="s">
        <v>917</v>
      </c>
      <c r="D32" s="169" t="s">
        <v>79</v>
      </c>
      <c r="E32" s="170" t="s">
        <v>84</v>
      </c>
      <c r="F32" s="173" t="s">
        <v>257</v>
      </c>
      <c r="G32" s="73"/>
      <c r="H32" s="73"/>
      <c r="I32" s="73"/>
      <c r="J32" s="75"/>
      <c r="K32" s="75"/>
      <c r="L32" s="75"/>
      <c r="M32" s="75"/>
      <c r="N32" s="75"/>
      <c r="O32" s="75"/>
      <c r="P32" s="75"/>
      <c r="Q32" s="75"/>
      <c r="R32" s="174">
        <f t="shared" si="10"/>
        <v>0</v>
      </c>
      <c r="S32" s="73"/>
      <c r="T32" s="73"/>
      <c r="U32" s="73"/>
      <c r="V32" s="73"/>
      <c r="W32" s="75"/>
      <c r="X32" s="75"/>
      <c r="Y32" s="75"/>
      <c r="Z32" s="75"/>
      <c r="AA32" s="75">
        <v>1031</v>
      </c>
      <c r="AB32" s="75"/>
      <c r="AC32" s="75"/>
      <c r="AD32" s="75">
        <v>1250</v>
      </c>
      <c r="AE32" s="174">
        <f t="shared" si="12"/>
        <v>2281</v>
      </c>
      <c r="AF32" s="75"/>
      <c r="AG32" s="75"/>
      <c r="AH32" s="75"/>
      <c r="AI32" s="75"/>
      <c r="AJ32" s="75"/>
      <c r="AK32" s="75"/>
      <c r="AL32" s="75"/>
      <c r="AM32" s="75"/>
      <c r="AN32" s="75"/>
      <c r="AO32" s="75"/>
      <c r="AP32" s="75"/>
      <c r="AQ32" s="75"/>
      <c r="AR32" s="179">
        <f t="shared" si="2"/>
        <v>0</v>
      </c>
      <c r="AS32" s="205">
        <f t="shared" si="3"/>
        <v>2281</v>
      </c>
    </row>
    <row r="33" spans="2:45" ht="11.25" customHeight="1">
      <c r="B33" s="167" t="s">
        <v>90</v>
      </c>
      <c r="C33" s="94" t="s">
        <v>1004</v>
      </c>
      <c r="D33" s="169" t="s">
        <v>79</v>
      </c>
      <c r="E33" s="170" t="s">
        <v>84</v>
      </c>
      <c r="F33" s="173" t="s">
        <v>257</v>
      </c>
      <c r="G33" s="73"/>
      <c r="H33" s="73"/>
      <c r="I33" s="73"/>
      <c r="J33" s="75"/>
      <c r="K33" s="75"/>
      <c r="L33" s="75"/>
      <c r="M33" s="75"/>
      <c r="N33" s="75"/>
      <c r="O33" s="75"/>
      <c r="P33" s="75"/>
      <c r="Q33" s="75"/>
      <c r="R33" s="174">
        <f t="shared" si="10"/>
        <v>0</v>
      </c>
      <c r="S33" s="73"/>
      <c r="T33" s="73"/>
      <c r="U33" s="73"/>
      <c r="V33" s="73"/>
      <c r="W33" s="75"/>
      <c r="X33" s="75"/>
      <c r="Y33" s="75"/>
      <c r="Z33" s="75"/>
      <c r="AA33" s="75"/>
      <c r="AB33" s="75"/>
      <c r="AC33" s="75"/>
      <c r="AD33" s="75">
        <v>913</v>
      </c>
      <c r="AE33" s="174">
        <f t="shared" si="12"/>
        <v>913</v>
      </c>
      <c r="AF33" s="75"/>
      <c r="AG33" s="75"/>
      <c r="AH33" s="75"/>
      <c r="AI33" s="75"/>
      <c r="AJ33" s="75"/>
      <c r="AK33" s="75"/>
      <c r="AL33" s="75"/>
      <c r="AM33" s="75"/>
      <c r="AN33" s="75"/>
      <c r="AO33" s="75"/>
      <c r="AP33" s="75"/>
      <c r="AQ33" s="75"/>
      <c r="AR33" s="179">
        <f t="shared" si="2"/>
        <v>0</v>
      </c>
      <c r="AS33" s="205">
        <f t="shared" si="3"/>
        <v>913</v>
      </c>
    </row>
    <row r="34" spans="2:45" ht="11.25" customHeight="1">
      <c r="B34" s="167" t="s">
        <v>90</v>
      </c>
      <c r="C34" s="94" t="s">
        <v>1005</v>
      </c>
      <c r="D34" s="169" t="s">
        <v>79</v>
      </c>
      <c r="E34" s="170" t="s">
        <v>84</v>
      </c>
      <c r="F34" s="173" t="s">
        <v>257</v>
      </c>
      <c r="G34" s="73"/>
      <c r="H34" s="73"/>
      <c r="I34" s="73"/>
      <c r="J34" s="75"/>
      <c r="K34" s="75"/>
      <c r="L34" s="75"/>
      <c r="M34" s="75"/>
      <c r="N34" s="75"/>
      <c r="O34" s="75"/>
      <c r="P34" s="75"/>
      <c r="Q34" s="75"/>
      <c r="R34" s="174">
        <f t="shared" si="10"/>
        <v>0</v>
      </c>
      <c r="S34" s="73"/>
      <c r="T34" s="73"/>
      <c r="U34" s="73"/>
      <c r="V34" s="73"/>
      <c r="W34" s="75"/>
      <c r="X34" s="75"/>
      <c r="Y34" s="75"/>
      <c r="Z34" s="75"/>
      <c r="AA34" s="75"/>
      <c r="AB34" s="75"/>
      <c r="AC34" s="75"/>
      <c r="AD34" s="75">
        <v>698.44626000000005</v>
      </c>
      <c r="AE34" s="174">
        <f t="shared" si="12"/>
        <v>698.44626000000005</v>
      </c>
      <c r="AF34" s="75"/>
      <c r="AG34" s="75"/>
      <c r="AH34" s="75"/>
      <c r="AI34" s="75"/>
      <c r="AJ34" s="75"/>
      <c r="AK34" s="75"/>
      <c r="AL34" s="75"/>
      <c r="AM34" s="75"/>
      <c r="AN34" s="75"/>
      <c r="AO34" s="75"/>
      <c r="AP34" s="75"/>
      <c r="AQ34" s="75"/>
      <c r="AR34" s="179">
        <f t="shared" si="2"/>
        <v>0</v>
      </c>
      <c r="AS34" s="205">
        <f t="shared" si="3"/>
        <v>698.44626000000005</v>
      </c>
    </row>
    <row r="35" spans="2:45" ht="14.5">
      <c r="B35" s="167" t="s">
        <v>90</v>
      </c>
      <c r="C35" s="94" t="s">
        <v>1006</v>
      </c>
      <c r="D35" s="167" t="s">
        <v>79</v>
      </c>
      <c r="E35" s="170" t="s">
        <v>84</v>
      </c>
      <c r="F35" s="181" t="s">
        <v>257</v>
      </c>
      <c r="G35" s="73"/>
      <c r="H35" s="73"/>
      <c r="I35" s="73"/>
      <c r="J35" s="73"/>
      <c r="K35" s="73"/>
      <c r="L35" s="73"/>
      <c r="M35" s="73"/>
      <c r="N35" s="73"/>
      <c r="O35" s="73"/>
      <c r="P35" s="73"/>
      <c r="Q35" s="73"/>
      <c r="R35" s="198">
        <f t="shared" si="10"/>
        <v>0</v>
      </c>
      <c r="S35" s="73"/>
      <c r="T35" s="73"/>
      <c r="U35" s="73"/>
      <c r="V35" s="73"/>
      <c r="W35" s="73"/>
      <c r="X35" s="73"/>
      <c r="Y35" s="73"/>
      <c r="Z35" s="73"/>
      <c r="AA35" s="73"/>
      <c r="AB35" s="73"/>
      <c r="AC35" s="73"/>
      <c r="AD35" s="73">
        <v>1145</v>
      </c>
      <c r="AE35" s="198">
        <f t="shared" si="12"/>
        <v>1145</v>
      </c>
      <c r="AF35" s="73"/>
      <c r="AG35" s="73"/>
      <c r="AH35" s="73"/>
      <c r="AI35" s="73"/>
      <c r="AJ35" s="73"/>
      <c r="AK35" s="73"/>
      <c r="AL35" s="73"/>
      <c r="AM35" s="73"/>
      <c r="AN35" s="73"/>
      <c r="AO35" s="73"/>
      <c r="AP35" s="73"/>
      <c r="AQ35" s="73"/>
      <c r="AR35" s="179">
        <f t="shared" si="2"/>
        <v>0</v>
      </c>
      <c r="AS35" s="205">
        <f t="shared" si="3"/>
        <v>1145</v>
      </c>
    </row>
    <row r="36" spans="2:45" ht="11.25" customHeight="1">
      <c r="B36" s="167" t="s">
        <v>90</v>
      </c>
      <c r="C36" s="94" t="s">
        <v>1007</v>
      </c>
      <c r="D36" s="169" t="s">
        <v>79</v>
      </c>
      <c r="E36" s="170" t="s">
        <v>84</v>
      </c>
      <c r="F36" s="173" t="s">
        <v>257</v>
      </c>
      <c r="G36" s="73"/>
      <c r="H36" s="73"/>
      <c r="I36" s="73"/>
      <c r="J36" s="75"/>
      <c r="K36" s="75"/>
      <c r="L36" s="75"/>
      <c r="M36" s="75"/>
      <c r="N36" s="75"/>
      <c r="O36" s="75"/>
      <c r="P36" s="75"/>
      <c r="Q36" s="75"/>
      <c r="R36" s="174">
        <f t="shared" si="10"/>
        <v>0</v>
      </c>
      <c r="S36" s="73"/>
      <c r="T36" s="73"/>
      <c r="U36" s="73"/>
      <c r="V36" s="73"/>
      <c r="W36" s="75"/>
      <c r="X36" s="75"/>
      <c r="Y36" s="75"/>
      <c r="Z36" s="75"/>
      <c r="AA36" s="75"/>
      <c r="AB36" s="75"/>
      <c r="AC36" s="75"/>
      <c r="AD36" s="75">
        <v>1090</v>
      </c>
      <c r="AE36" s="174">
        <f t="shared" si="12"/>
        <v>1090</v>
      </c>
      <c r="AF36" s="75"/>
      <c r="AG36" s="75"/>
      <c r="AH36" s="75"/>
      <c r="AI36" s="75"/>
      <c r="AJ36" s="75"/>
      <c r="AK36" s="75"/>
      <c r="AL36" s="75"/>
      <c r="AM36" s="75"/>
      <c r="AN36" s="75"/>
      <c r="AO36" s="75"/>
      <c r="AP36" s="75"/>
      <c r="AQ36" s="75"/>
      <c r="AR36" s="179">
        <f t="shared" si="2"/>
        <v>0</v>
      </c>
      <c r="AS36" s="205">
        <f t="shared" si="3"/>
        <v>1090</v>
      </c>
    </row>
    <row r="37" spans="2:45" ht="11.25" customHeight="1">
      <c r="B37" s="167" t="s">
        <v>90</v>
      </c>
      <c r="C37" s="94" t="s">
        <v>1008</v>
      </c>
      <c r="D37" s="169" t="s">
        <v>79</v>
      </c>
      <c r="E37" s="170" t="s">
        <v>84</v>
      </c>
      <c r="F37" s="173" t="s">
        <v>257</v>
      </c>
      <c r="G37" s="73"/>
      <c r="H37" s="73"/>
      <c r="I37" s="73"/>
      <c r="J37" s="75"/>
      <c r="K37" s="75"/>
      <c r="L37" s="75"/>
      <c r="M37" s="75"/>
      <c r="N37" s="75"/>
      <c r="O37" s="75"/>
      <c r="P37" s="75"/>
      <c r="Q37" s="75"/>
      <c r="R37" s="174">
        <f t="shared" si="10"/>
        <v>0</v>
      </c>
      <c r="S37" s="73"/>
      <c r="T37" s="73"/>
      <c r="U37" s="73"/>
      <c r="V37" s="73"/>
      <c r="W37" s="75"/>
      <c r="X37" s="75"/>
      <c r="Y37" s="75"/>
      <c r="Z37" s="75"/>
      <c r="AA37" s="75"/>
      <c r="AB37" s="75"/>
      <c r="AC37" s="75"/>
      <c r="AD37" s="75">
        <v>775</v>
      </c>
      <c r="AE37" s="174">
        <f t="shared" si="12"/>
        <v>775</v>
      </c>
      <c r="AF37" s="75"/>
      <c r="AG37" s="75"/>
      <c r="AH37" s="75"/>
      <c r="AI37" s="75"/>
      <c r="AJ37" s="75"/>
      <c r="AK37" s="75"/>
      <c r="AL37" s="75"/>
      <c r="AM37" s="75"/>
      <c r="AN37" s="75"/>
      <c r="AO37" s="75"/>
      <c r="AP37" s="75"/>
      <c r="AQ37" s="75"/>
      <c r="AR37" s="179">
        <f t="shared" si="2"/>
        <v>0</v>
      </c>
      <c r="AS37" s="205">
        <f t="shared" si="3"/>
        <v>775</v>
      </c>
    </row>
    <row r="38" spans="2:45" ht="11.25" customHeight="1">
      <c r="B38" s="167" t="s">
        <v>90</v>
      </c>
      <c r="C38" s="94" t="s">
        <v>1009</v>
      </c>
      <c r="D38" s="169" t="s">
        <v>79</v>
      </c>
      <c r="E38" s="170" t="s">
        <v>84</v>
      </c>
      <c r="F38" s="173" t="s">
        <v>257</v>
      </c>
      <c r="G38" s="73"/>
      <c r="H38" s="73"/>
      <c r="I38" s="73"/>
      <c r="J38" s="75"/>
      <c r="K38" s="75"/>
      <c r="L38" s="75"/>
      <c r="M38" s="75"/>
      <c r="N38" s="75"/>
      <c r="O38" s="75"/>
      <c r="P38" s="75"/>
      <c r="Q38" s="75"/>
      <c r="R38" s="174">
        <f t="shared" si="10"/>
        <v>0</v>
      </c>
      <c r="S38" s="73"/>
      <c r="T38" s="73"/>
      <c r="U38" s="73"/>
      <c r="V38" s="73"/>
      <c r="W38" s="75"/>
      <c r="X38" s="75"/>
      <c r="Y38" s="75"/>
      <c r="Z38" s="75"/>
      <c r="AA38" s="75"/>
      <c r="AB38" s="75"/>
      <c r="AC38" s="75"/>
      <c r="AD38" s="75">
        <v>1400</v>
      </c>
      <c r="AE38" s="174">
        <f t="shared" si="12"/>
        <v>1400</v>
      </c>
      <c r="AF38" s="75"/>
      <c r="AG38" s="75"/>
      <c r="AH38" s="75"/>
      <c r="AI38" s="75"/>
      <c r="AJ38" s="75"/>
      <c r="AK38" s="75"/>
      <c r="AL38" s="75"/>
      <c r="AM38" s="75"/>
      <c r="AN38" s="75"/>
      <c r="AO38" s="75"/>
      <c r="AP38" s="75"/>
      <c r="AQ38" s="75"/>
      <c r="AR38" s="179">
        <f t="shared" si="2"/>
        <v>0</v>
      </c>
      <c r="AS38" s="205">
        <f t="shared" si="3"/>
        <v>1400</v>
      </c>
    </row>
    <row r="39" spans="2:45" ht="11.25" customHeight="1">
      <c r="B39" s="167" t="s">
        <v>90</v>
      </c>
      <c r="C39" s="94" t="s">
        <v>1010</v>
      </c>
      <c r="D39" s="169" t="s">
        <v>79</v>
      </c>
      <c r="E39" s="170" t="s">
        <v>84</v>
      </c>
      <c r="F39" s="173" t="s">
        <v>257</v>
      </c>
      <c r="G39" s="73"/>
      <c r="H39" s="73"/>
      <c r="I39" s="73"/>
      <c r="J39" s="75"/>
      <c r="K39" s="75"/>
      <c r="L39" s="75"/>
      <c r="M39" s="75"/>
      <c r="N39" s="75"/>
      <c r="O39" s="75"/>
      <c r="P39" s="75"/>
      <c r="Q39" s="75"/>
      <c r="R39" s="174">
        <f t="shared" si="10"/>
        <v>0</v>
      </c>
      <c r="S39" s="73"/>
      <c r="T39" s="73"/>
      <c r="U39" s="73"/>
      <c r="V39" s="73"/>
      <c r="W39" s="75"/>
      <c r="X39" s="75"/>
      <c r="Y39" s="75"/>
      <c r="Z39" s="75"/>
      <c r="AA39" s="75"/>
      <c r="AB39" s="75"/>
      <c r="AC39" s="75"/>
      <c r="AD39" s="75">
        <v>906.60463000000004</v>
      </c>
      <c r="AE39" s="174">
        <f t="shared" si="12"/>
        <v>906.60463000000004</v>
      </c>
      <c r="AF39" s="75"/>
      <c r="AG39" s="75"/>
      <c r="AH39" s="75"/>
      <c r="AI39" s="75"/>
      <c r="AJ39" s="75"/>
      <c r="AK39" s="75"/>
      <c r="AL39" s="75"/>
      <c r="AM39" s="75"/>
      <c r="AN39" s="75"/>
      <c r="AO39" s="75"/>
      <c r="AP39" s="75"/>
      <c r="AQ39" s="75"/>
      <c r="AR39" s="179">
        <f t="shared" si="2"/>
        <v>0</v>
      </c>
      <c r="AS39" s="205">
        <f t="shared" si="3"/>
        <v>906.60463000000004</v>
      </c>
    </row>
    <row r="40" spans="2:45" ht="11.25" customHeight="1">
      <c r="B40" s="167" t="s">
        <v>90</v>
      </c>
      <c r="C40" s="94" t="s">
        <v>1011</v>
      </c>
      <c r="D40" s="169" t="s">
        <v>79</v>
      </c>
      <c r="E40" s="170" t="s">
        <v>84</v>
      </c>
      <c r="F40" s="173" t="s">
        <v>257</v>
      </c>
      <c r="G40" s="73"/>
      <c r="H40" s="73"/>
      <c r="I40" s="73"/>
      <c r="J40" s="75"/>
      <c r="K40" s="75"/>
      <c r="L40" s="75"/>
      <c r="M40" s="75"/>
      <c r="N40" s="75"/>
      <c r="O40" s="75"/>
      <c r="P40" s="75"/>
      <c r="Q40" s="75"/>
      <c r="R40" s="174">
        <f t="shared" si="10"/>
        <v>0</v>
      </c>
      <c r="S40" s="73"/>
      <c r="T40" s="73"/>
      <c r="U40" s="73"/>
      <c r="V40" s="73"/>
      <c r="W40" s="75"/>
      <c r="X40" s="75"/>
      <c r="Y40" s="75"/>
      <c r="Z40" s="75"/>
      <c r="AA40" s="75"/>
      <c r="AB40" s="75"/>
      <c r="AC40" s="75"/>
      <c r="AD40" s="75">
        <v>490</v>
      </c>
      <c r="AE40" s="174">
        <f t="shared" si="12"/>
        <v>490</v>
      </c>
      <c r="AF40" s="75"/>
      <c r="AG40" s="75"/>
      <c r="AH40" s="75"/>
      <c r="AI40" s="75"/>
      <c r="AJ40" s="75"/>
      <c r="AK40" s="75"/>
      <c r="AL40" s="75"/>
      <c r="AM40" s="75"/>
      <c r="AN40" s="75"/>
      <c r="AO40" s="75"/>
      <c r="AP40" s="75"/>
      <c r="AQ40" s="75"/>
      <c r="AR40" s="179">
        <f t="shared" si="2"/>
        <v>0</v>
      </c>
      <c r="AS40" s="205">
        <f t="shared" si="3"/>
        <v>490</v>
      </c>
    </row>
    <row r="41" spans="2:45" ht="11.25" customHeight="1">
      <c r="B41" s="167" t="s">
        <v>90</v>
      </c>
      <c r="C41" s="94" t="s">
        <v>1012</v>
      </c>
      <c r="D41" s="169" t="s">
        <v>79</v>
      </c>
      <c r="E41" s="170" t="s">
        <v>84</v>
      </c>
      <c r="F41" s="173" t="s">
        <v>257</v>
      </c>
      <c r="G41" s="73"/>
      <c r="H41" s="73"/>
      <c r="I41" s="73"/>
      <c r="J41" s="75"/>
      <c r="K41" s="75"/>
      <c r="L41" s="75"/>
      <c r="M41" s="75"/>
      <c r="N41" s="75"/>
      <c r="O41" s="75"/>
      <c r="P41" s="75"/>
      <c r="Q41" s="75"/>
      <c r="R41" s="174">
        <f t="shared" si="10"/>
        <v>0</v>
      </c>
      <c r="S41" s="73"/>
      <c r="T41" s="73"/>
      <c r="U41" s="73"/>
      <c r="V41" s="73"/>
      <c r="W41" s="75"/>
      <c r="X41" s="75"/>
      <c r="Y41" s="75"/>
      <c r="Z41" s="75"/>
      <c r="AA41" s="75"/>
      <c r="AB41" s="75"/>
      <c r="AC41" s="75"/>
      <c r="AD41" s="75">
        <v>1004.08462</v>
      </c>
      <c r="AE41" s="174">
        <f t="shared" si="12"/>
        <v>1004.08462</v>
      </c>
      <c r="AF41" s="75"/>
      <c r="AG41" s="75"/>
      <c r="AH41" s="75"/>
      <c r="AI41" s="75"/>
      <c r="AJ41" s="75"/>
      <c r="AK41" s="75"/>
      <c r="AL41" s="75"/>
      <c r="AM41" s="75"/>
      <c r="AN41" s="75"/>
      <c r="AO41" s="75"/>
      <c r="AP41" s="75"/>
      <c r="AQ41" s="75"/>
      <c r="AR41" s="179">
        <f t="shared" si="2"/>
        <v>0</v>
      </c>
      <c r="AS41" s="205">
        <f t="shared" si="3"/>
        <v>1004.08462</v>
      </c>
    </row>
    <row r="42" spans="2:45" ht="11.25" customHeight="1">
      <c r="B42" s="167" t="s">
        <v>90</v>
      </c>
      <c r="C42" s="94" t="s">
        <v>1013</v>
      </c>
      <c r="D42" s="169" t="s">
        <v>79</v>
      </c>
      <c r="E42" s="170" t="s">
        <v>84</v>
      </c>
      <c r="F42" s="173" t="s">
        <v>257</v>
      </c>
      <c r="G42" s="73"/>
      <c r="H42" s="73"/>
      <c r="I42" s="73"/>
      <c r="J42" s="75"/>
      <c r="K42" s="75"/>
      <c r="L42" s="75"/>
      <c r="M42" s="75"/>
      <c r="N42" s="75"/>
      <c r="O42" s="75"/>
      <c r="P42" s="75"/>
      <c r="Q42" s="75"/>
      <c r="R42" s="174">
        <f t="shared" si="10"/>
        <v>0</v>
      </c>
      <c r="S42" s="73"/>
      <c r="T42" s="73"/>
      <c r="U42" s="73"/>
      <c r="V42" s="73"/>
      <c r="W42" s="75"/>
      <c r="X42" s="75"/>
      <c r="Y42" s="75"/>
      <c r="Z42" s="75"/>
      <c r="AA42" s="75"/>
      <c r="AB42" s="75"/>
      <c r="AC42" s="75"/>
      <c r="AD42" s="75">
        <v>497.21863000000002</v>
      </c>
      <c r="AE42" s="174">
        <f t="shared" si="12"/>
        <v>497.21863000000002</v>
      </c>
      <c r="AF42" s="75"/>
      <c r="AG42" s="75"/>
      <c r="AH42" s="75"/>
      <c r="AI42" s="75"/>
      <c r="AJ42" s="75"/>
      <c r="AK42" s="75"/>
      <c r="AL42" s="75"/>
      <c r="AM42" s="75"/>
      <c r="AN42" s="75"/>
      <c r="AO42" s="75"/>
      <c r="AP42" s="75"/>
      <c r="AQ42" s="75"/>
      <c r="AR42" s="179">
        <f t="shared" si="2"/>
        <v>0</v>
      </c>
      <c r="AS42" s="205">
        <f t="shared" si="3"/>
        <v>497.21863000000002</v>
      </c>
    </row>
    <row r="43" spans="2:45" ht="11.25" customHeight="1">
      <c r="B43" s="167" t="s">
        <v>90</v>
      </c>
      <c r="C43" s="94" t="s">
        <v>1014</v>
      </c>
      <c r="D43" s="169" t="s">
        <v>79</v>
      </c>
      <c r="E43" s="170" t="s">
        <v>84</v>
      </c>
      <c r="F43" s="173" t="s">
        <v>257</v>
      </c>
      <c r="G43" s="73"/>
      <c r="H43" s="73"/>
      <c r="I43" s="73"/>
      <c r="J43" s="75"/>
      <c r="K43" s="75"/>
      <c r="L43" s="75"/>
      <c r="M43" s="75"/>
      <c r="N43" s="75"/>
      <c r="O43" s="75"/>
      <c r="P43" s="75"/>
      <c r="Q43" s="75"/>
      <c r="R43" s="174">
        <f t="shared" si="10"/>
        <v>0</v>
      </c>
      <c r="S43" s="73"/>
      <c r="T43" s="73"/>
      <c r="U43" s="73"/>
      <c r="V43" s="73"/>
      <c r="W43" s="75"/>
      <c r="X43" s="75"/>
      <c r="Y43" s="75"/>
      <c r="Z43" s="75"/>
      <c r="AA43" s="75"/>
      <c r="AB43" s="75"/>
      <c r="AC43" s="75"/>
      <c r="AD43" s="75">
        <v>489.93862999999999</v>
      </c>
      <c r="AE43" s="174">
        <f t="shared" si="12"/>
        <v>489.93862999999999</v>
      </c>
      <c r="AF43" s="75"/>
      <c r="AG43" s="75"/>
      <c r="AH43" s="75"/>
      <c r="AI43" s="75"/>
      <c r="AJ43" s="75"/>
      <c r="AK43" s="75"/>
      <c r="AL43" s="75"/>
      <c r="AM43" s="75"/>
      <c r="AN43" s="75"/>
      <c r="AO43" s="75"/>
      <c r="AP43" s="75"/>
      <c r="AQ43" s="75"/>
      <c r="AR43" s="179">
        <f t="shared" si="2"/>
        <v>0</v>
      </c>
      <c r="AS43" s="205">
        <f t="shared" si="3"/>
        <v>489.93862999999999</v>
      </c>
    </row>
    <row r="44" spans="2:45" ht="11.25" customHeight="1">
      <c r="B44" s="167" t="s">
        <v>90</v>
      </c>
      <c r="C44" s="94" t="s">
        <v>1015</v>
      </c>
      <c r="D44" s="169" t="s">
        <v>79</v>
      </c>
      <c r="E44" s="170" t="s">
        <v>84</v>
      </c>
      <c r="F44" s="173" t="s">
        <v>257</v>
      </c>
      <c r="G44" s="73"/>
      <c r="H44" s="73"/>
      <c r="I44" s="73"/>
      <c r="J44" s="75"/>
      <c r="K44" s="75"/>
      <c r="L44" s="75"/>
      <c r="M44" s="75"/>
      <c r="N44" s="75"/>
      <c r="O44" s="75"/>
      <c r="P44" s="75"/>
      <c r="Q44" s="75"/>
      <c r="R44" s="174">
        <f t="shared" si="10"/>
        <v>0</v>
      </c>
      <c r="S44" s="73"/>
      <c r="T44" s="73"/>
      <c r="U44" s="73"/>
      <c r="V44" s="73"/>
      <c r="W44" s="75"/>
      <c r="X44" s="75"/>
      <c r="Y44" s="75"/>
      <c r="Z44" s="75"/>
      <c r="AA44" s="75"/>
      <c r="AB44" s="75"/>
      <c r="AC44" s="75"/>
      <c r="AD44" s="75">
        <v>12330.083549999999</v>
      </c>
      <c r="AE44" s="174">
        <f t="shared" si="12"/>
        <v>12330.083549999999</v>
      </c>
      <c r="AF44" s="75"/>
      <c r="AG44" s="75"/>
      <c r="AH44" s="75"/>
      <c r="AI44" s="75"/>
      <c r="AJ44" s="75"/>
      <c r="AK44" s="75"/>
      <c r="AL44" s="75"/>
      <c r="AM44" s="75"/>
      <c r="AN44" s="75"/>
      <c r="AO44" s="75"/>
      <c r="AP44" s="75"/>
      <c r="AQ44" s="75"/>
      <c r="AR44" s="179">
        <f t="shared" si="2"/>
        <v>0</v>
      </c>
      <c r="AS44" s="205">
        <f t="shared" si="3"/>
        <v>12330.083549999999</v>
      </c>
    </row>
    <row r="45" spans="2:45" ht="11.25" customHeight="1">
      <c r="B45" s="167" t="s">
        <v>90</v>
      </c>
      <c r="C45" s="94" t="s">
        <v>1016</v>
      </c>
      <c r="D45" s="169" t="s">
        <v>79</v>
      </c>
      <c r="E45" s="170" t="s">
        <v>84</v>
      </c>
      <c r="F45" s="173" t="s">
        <v>257</v>
      </c>
      <c r="G45" s="73"/>
      <c r="H45" s="73"/>
      <c r="I45" s="73"/>
      <c r="J45" s="75"/>
      <c r="K45" s="75"/>
      <c r="L45" s="75"/>
      <c r="M45" s="75"/>
      <c r="N45" s="75"/>
      <c r="O45" s="75"/>
      <c r="P45" s="75"/>
      <c r="Q45" s="75"/>
      <c r="R45" s="174">
        <f t="shared" si="10"/>
        <v>0</v>
      </c>
      <c r="S45" s="73"/>
      <c r="T45" s="73"/>
      <c r="U45" s="73"/>
      <c r="V45" s="73"/>
      <c r="W45" s="75"/>
      <c r="X45" s="75"/>
      <c r="Y45" s="75"/>
      <c r="Z45" s="75"/>
      <c r="AA45" s="75"/>
      <c r="AB45" s="75"/>
      <c r="AC45" s="75"/>
      <c r="AD45" s="75">
        <v>12330.083549999999</v>
      </c>
      <c r="AE45" s="174">
        <f t="shared" si="12"/>
        <v>12330.083549999999</v>
      </c>
      <c r="AF45" s="75"/>
      <c r="AG45" s="75"/>
      <c r="AH45" s="75"/>
      <c r="AI45" s="75"/>
      <c r="AJ45" s="75"/>
      <c r="AK45" s="75"/>
      <c r="AL45" s="75"/>
      <c r="AM45" s="75"/>
      <c r="AN45" s="75"/>
      <c r="AO45" s="75"/>
      <c r="AP45" s="75"/>
      <c r="AQ45" s="75"/>
      <c r="AR45" s="179">
        <f t="shared" si="2"/>
        <v>0</v>
      </c>
      <c r="AS45" s="205">
        <f t="shared" si="3"/>
        <v>12330.083549999999</v>
      </c>
    </row>
    <row r="46" spans="2:45" ht="11.25" customHeight="1">
      <c r="B46" s="167" t="s">
        <v>90</v>
      </c>
      <c r="C46" s="94" t="s">
        <v>1017</v>
      </c>
      <c r="D46" s="169" t="s">
        <v>79</v>
      </c>
      <c r="E46" s="170" t="s">
        <v>84</v>
      </c>
      <c r="F46" s="173" t="s">
        <v>257</v>
      </c>
      <c r="G46" s="73"/>
      <c r="H46" s="73"/>
      <c r="I46" s="73"/>
      <c r="J46" s="75"/>
      <c r="K46" s="75"/>
      <c r="L46" s="75"/>
      <c r="M46" s="75"/>
      <c r="N46" s="75"/>
      <c r="O46" s="75"/>
      <c r="P46" s="75"/>
      <c r="Q46" s="75"/>
      <c r="R46" s="174">
        <f t="shared" si="10"/>
        <v>0</v>
      </c>
      <c r="S46" s="73"/>
      <c r="T46" s="73"/>
      <c r="U46" s="73"/>
      <c r="V46" s="73"/>
      <c r="W46" s="75"/>
      <c r="X46" s="75"/>
      <c r="Y46" s="75"/>
      <c r="Z46" s="75"/>
      <c r="AA46" s="75"/>
      <c r="AB46" s="75"/>
      <c r="AC46" s="75"/>
      <c r="AD46" s="75">
        <v>10000</v>
      </c>
      <c r="AE46" s="174">
        <f t="shared" si="12"/>
        <v>10000</v>
      </c>
      <c r="AF46" s="75"/>
      <c r="AG46" s="75"/>
      <c r="AH46" s="75"/>
      <c r="AI46" s="75"/>
      <c r="AJ46" s="75"/>
      <c r="AK46" s="75"/>
      <c r="AL46" s="75"/>
      <c r="AM46" s="75"/>
      <c r="AN46" s="75"/>
      <c r="AO46" s="75"/>
      <c r="AP46" s="75"/>
      <c r="AQ46" s="75"/>
      <c r="AR46" s="179">
        <f t="shared" si="2"/>
        <v>0</v>
      </c>
      <c r="AS46" s="205">
        <f t="shared" si="3"/>
        <v>10000</v>
      </c>
    </row>
    <row r="47" spans="2:45" ht="11.25" customHeight="1">
      <c r="B47" s="167" t="s">
        <v>90</v>
      </c>
      <c r="C47" s="94" t="s">
        <v>1018</v>
      </c>
      <c r="D47" s="169" t="s">
        <v>79</v>
      </c>
      <c r="E47" s="170" t="s">
        <v>84</v>
      </c>
      <c r="F47" s="173" t="s">
        <v>257</v>
      </c>
      <c r="G47" s="73"/>
      <c r="H47" s="73"/>
      <c r="I47" s="73"/>
      <c r="J47" s="75"/>
      <c r="K47" s="75"/>
      <c r="L47" s="75"/>
      <c r="M47" s="75"/>
      <c r="N47" s="75"/>
      <c r="O47" s="75"/>
      <c r="P47" s="75"/>
      <c r="Q47" s="75"/>
      <c r="R47" s="174">
        <f t="shared" si="10"/>
        <v>0</v>
      </c>
      <c r="S47" s="73"/>
      <c r="T47" s="73"/>
      <c r="U47" s="73"/>
      <c r="V47" s="73"/>
      <c r="W47" s="75"/>
      <c r="X47" s="75"/>
      <c r="Y47" s="75"/>
      <c r="Z47" s="75"/>
      <c r="AA47" s="75"/>
      <c r="AB47" s="75"/>
      <c r="AC47" s="75"/>
      <c r="AD47" s="75">
        <v>850</v>
      </c>
      <c r="AE47" s="174">
        <f t="shared" si="12"/>
        <v>850</v>
      </c>
      <c r="AF47" s="75"/>
      <c r="AG47" s="75"/>
      <c r="AH47" s="75"/>
      <c r="AI47" s="75"/>
      <c r="AJ47" s="75"/>
      <c r="AK47" s="75"/>
      <c r="AL47" s="75"/>
      <c r="AM47" s="75"/>
      <c r="AN47" s="75"/>
      <c r="AO47" s="75"/>
      <c r="AP47" s="75"/>
      <c r="AQ47" s="75"/>
      <c r="AR47" s="179">
        <f t="shared" si="2"/>
        <v>0</v>
      </c>
      <c r="AS47" s="205">
        <f t="shared" si="3"/>
        <v>850</v>
      </c>
    </row>
    <row r="48" spans="2:45" ht="14.5">
      <c r="B48" s="167" t="s">
        <v>90</v>
      </c>
      <c r="C48" s="94" t="s">
        <v>253</v>
      </c>
      <c r="D48" s="167" t="s">
        <v>79</v>
      </c>
      <c r="E48" s="170" t="s">
        <v>84</v>
      </c>
      <c r="F48" s="181" t="s">
        <v>254</v>
      </c>
      <c r="G48" s="73"/>
      <c r="H48" s="73">
        <v>19579</v>
      </c>
      <c r="I48" s="73"/>
      <c r="J48" s="73"/>
      <c r="K48" s="73"/>
      <c r="L48" s="73">
        <v>131694.60</v>
      </c>
      <c r="M48" s="73"/>
      <c r="N48" s="73"/>
      <c r="O48" s="73">
        <v>23744</v>
      </c>
      <c r="P48" s="73"/>
      <c r="Q48" s="73">
        <v>176399.70</v>
      </c>
      <c r="R48" s="198">
        <f t="shared" si="10"/>
        <v>351417.30000000005</v>
      </c>
      <c r="S48" s="73"/>
      <c r="T48" s="73"/>
      <c r="U48" s="73"/>
      <c r="V48" s="73"/>
      <c r="W48" s="73"/>
      <c r="X48" s="73"/>
      <c r="Y48" s="73"/>
      <c r="Z48" s="73"/>
      <c r="AA48" s="73"/>
      <c r="AB48" s="73"/>
      <c r="AC48" s="73"/>
      <c r="AD48" s="73"/>
      <c r="AE48" s="198">
        <f t="shared" si="12"/>
        <v>0</v>
      </c>
      <c r="AF48" s="73"/>
      <c r="AG48" s="73"/>
      <c r="AH48" s="73"/>
      <c r="AI48" s="73"/>
      <c r="AJ48" s="73"/>
      <c r="AK48" s="73"/>
      <c r="AL48" s="73"/>
      <c r="AM48" s="73"/>
      <c r="AN48" s="73"/>
      <c r="AO48" s="73"/>
      <c r="AP48" s="73"/>
      <c r="AQ48" s="73"/>
      <c r="AR48" s="179">
        <f t="shared" si="2"/>
        <v>0</v>
      </c>
      <c r="AS48" s="205">
        <f t="shared" si="3"/>
        <v>351417.30000000005</v>
      </c>
    </row>
    <row r="49" spans="2:45" ht="11.25" customHeight="1">
      <c r="B49" s="167" t="s">
        <v>90</v>
      </c>
      <c r="C49" s="94" t="s">
        <v>255</v>
      </c>
      <c r="D49" s="169" t="s">
        <v>79</v>
      </c>
      <c r="E49" s="170" t="s">
        <v>84</v>
      </c>
      <c r="F49" s="173" t="s">
        <v>254</v>
      </c>
      <c r="G49" s="73">
        <v>818</v>
      </c>
      <c r="H49" s="73">
        <v>5000</v>
      </c>
      <c r="I49" s="73">
        <v>14696</v>
      </c>
      <c r="J49" s="75">
        <v>3137.20</v>
      </c>
      <c r="K49" s="75">
        <v>50210</v>
      </c>
      <c r="L49" s="75">
        <v>20000</v>
      </c>
      <c r="M49" s="75">
        <v>10000</v>
      </c>
      <c r="N49" s="75"/>
      <c r="O49" s="75">
        <v>30000</v>
      </c>
      <c r="P49" s="75"/>
      <c r="Q49" s="75">
        <v>40026.50</v>
      </c>
      <c r="R49" s="174">
        <f t="shared" si="10"/>
        <v>173887.70</v>
      </c>
      <c r="S49" s="73">
        <v>9973.8700000000008</v>
      </c>
      <c r="T49" s="73"/>
      <c r="U49" s="73"/>
      <c r="V49" s="73"/>
      <c r="W49" s="75"/>
      <c r="X49" s="75"/>
      <c r="Y49" s="75"/>
      <c r="Z49" s="75"/>
      <c r="AA49" s="75"/>
      <c r="AB49" s="75"/>
      <c r="AC49" s="75"/>
      <c r="AD49" s="75"/>
      <c r="AE49" s="174">
        <f t="shared" si="12"/>
        <v>9973.8700000000008</v>
      </c>
      <c r="AF49" s="75"/>
      <c r="AG49" s="75"/>
      <c r="AH49" s="75"/>
      <c r="AI49" s="75"/>
      <c r="AJ49" s="75"/>
      <c r="AK49" s="75"/>
      <c r="AL49" s="75"/>
      <c r="AM49" s="75"/>
      <c r="AN49" s="75"/>
      <c r="AO49" s="75"/>
      <c r="AP49" s="75"/>
      <c r="AQ49" s="75"/>
      <c r="AR49" s="179">
        <f t="shared" si="2"/>
        <v>0</v>
      </c>
      <c r="AS49" s="205">
        <f t="shared" si="3"/>
        <v>183861.57</v>
      </c>
    </row>
    <row r="50" spans="2:45" ht="11.25" customHeight="1">
      <c r="B50" s="167" t="s">
        <v>90</v>
      </c>
      <c r="C50" s="94" t="s">
        <v>449</v>
      </c>
      <c r="D50" s="169" t="s">
        <v>83</v>
      </c>
      <c r="E50" s="170" t="s">
        <v>84</v>
      </c>
      <c r="F50" s="173" t="s">
        <v>257</v>
      </c>
      <c r="G50" s="73"/>
      <c r="H50" s="73">
        <v>1055</v>
      </c>
      <c r="I50" s="73">
        <v>47</v>
      </c>
      <c r="J50" s="75">
        <v>379.90</v>
      </c>
      <c r="K50" s="75">
        <v>269.88290000000001</v>
      </c>
      <c r="L50" s="75"/>
      <c r="M50" s="75"/>
      <c r="N50" s="75"/>
      <c r="O50" s="75"/>
      <c r="P50" s="75"/>
      <c r="Q50" s="75"/>
      <c r="R50" s="174">
        <f t="shared" si="10"/>
        <v>1751.7829000000002</v>
      </c>
      <c r="S50" s="73"/>
      <c r="T50" s="73"/>
      <c r="U50" s="73"/>
      <c r="V50" s="73"/>
      <c r="W50" s="75"/>
      <c r="X50" s="75"/>
      <c r="Y50" s="75"/>
      <c r="Z50" s="75"/>
      <c r="AA50" s="75"/>
      <c r="AB50" s="75"/>
      <c r="AC50" s="75"/>
      <c r="AD50" s="75"/>
      <c r="AE50" s="174">
        <f t="shared" si="12"/>
        <v>0</v>
      </c>
      <c r="AF50" s="75"/>
      <c r="AG50" s="75"/>
      <c r="AH50" s="75"/>
      <c r="AI50" s="75"/>
      <c r="AJ50" s="75"/>
      <c r="AK50" s="75"/>
      <c r="AL50" s="75"/>
      <c r="AM50" s="75"/>
      <c r="AN50" s="75"/>
      <c r="AO50" s="75"/>
      <c r="AP50" s="75"/>
      <c r="AQ50" s="75"/>
      <c r="AR50" s="179">
        <f t="shared" si="2"/>
        <v>0</v>
      </c>
      <c r="AS50" s="205">
        <f t="shared" si="3"/>
        <v>1751.7829000000002</v>
      </c>
    </row>
    <row r="51" spans="2:45" ht="11.25" customHeight="1">
      <c r="B51" s="167" t="s">
        <v>90</v>
      </c>
      <c r="C51" s="94" t="s">
        <v>638</v>
      </c>
      <c r="D51" s="169" t="s">
        <v>84</v>
      </c>
      <c r="E51" s="170" t="s">
        <v>84</v>
      </c>
      <c r="F51" s="173" t="s">
        <v>259</v>
      </c>
      <c r="G51" s="73"/>
      <c r="H51" s="73">
        <v>203.70</v>
      </c>
      <c r="I51" s="73">
        <v>203.70</v>
      </c>
      <c r="J51" s="75">
        <v>203.70</v>
      </c>
      <c r="K51" s="75">
        <v>203.80</v>
      </c>
      <c r="L51" s="75"/>
      <c r="M51" s="75"/>
      <c r="N51" s="75"/>
      <c r="O51" s="75"/>
      <c r="P51" s="75"/>
      <c r="Q51" s="75"/>
      <c r="R51" s="174">
        <f t="shared" si="10"/>
        <v>814.89999999999986</v>
      </c>
      <c r="S51" s="73"/>
      <c r="T51" s="73"/>
      <c r="U51" s="73"/>
      <c r="V51" s="73"/>
      <c r="W51" s="75"/>
      <c r="X51" s="75"/>
      <c r="Y51" s="75"/>
      <c r="Z51" s="75"/>
      <c r="AA51" s="75"/>
      <c r="AB51" s="75"/>
      <c r="AC51" s="75"/>
      <c r="AD51" s="75"/>
      <c r="AE51" s="174">
        <f t="shared" si="12"/>
        <v>0</v>
      </c>
      <c r="AF51" s="75"/>
      <c r="AG51" s="75"/>
      <c r="AH51" s="75"/>
      <c r="AI51" s="75"/>
      <c r="AJ51" s="75"/>
      <c r="AK51" s="75"/>
      <c r="AL51" s="75"/>
      <c r="AM51" s="75"/>
      <c r="AN51" s="75"/>
      <c r="AO51" s="75"/>
      <c r="AP51" s="75"/>
      <c r="AQ51" s="75"/>
      <c r="AR51" s="179">
        <f t="shared" si="2"/>
        <v>0</v>
      </c>
      <c r="AS51" s="205">
        <f t="shared" si="3"/>
        <v>814.89999999999986</v>
      </c>
    </row>
    <row r="52" spans="2:45" ht="11.25" customHeight="1">
      <c r="B52" s="167" t="s">
        <v>90</v>
      </c>
      <c r="C52" s="94" t="s">
        <v>450</v>
      </c>
      <c r="D52" s="169" t="s">
        <v>84</v>
      </c>
      <c r="E52" s="170" t="s">
        <v>84</v>
      </c>
      <c r="F52" s="173" t="s">
        <v>254</v>
      </c>
      <c r="G52" s="73"/>
      <c r="H52" s="73">
        <v>17</v>
      </c>
      <c r="I52" s="73">
        <v>17</v>
      </c>
      <c r="J52" s="75">
        <v>17</v>
      </c>
      <c r="K52" s="75"/>
      <c r="L52" s="75"/>
      <c r="M52" s="75"/>
      <c r="N52" s="75"/>
      <c r="O52" s="75"/>
      <c r="P52" s="75"/>
      <c r="Q52" s="75"/>
      <c r="R52" s="174">
        <f t="shared" si="10"/>
        <v>51</v>
      </c>
      <c r="S52" s="73"/>
      <c r="T52" s="73"/>
      <c r="U52" s="73"/>
      <c r="V52" s="73"/>
      <c r="W52" s="75"/>
      <c r="X52" s="75"/>
      <c r="Y52" s="75"/>
      <c r="Z52" s="75"/>
      <c r="AA52" s="75"/>
      <c r="AB52" s="75"/>
      <c r="AC52" s="75"/>
      <c r="AD52" s="75"/>
      <c r="AE52" s="174">
        <f t="shared" si="12"/>
        <v>0</v>
      </c>
      <c r="AF52" s="75"/>
      <c r="AG52" s="75"/>
      <c r="AH52" s="75"/>
      <c r="AI52" s="75"/>
      <c r="AJ52" s="75"/>
      <c r="AK52" s="75"/>
      <c r="AL52" s="75"/>
      <c r="AM52" s="75"/>
      <c r="AN52" s="75"/>
      <c r="AO52" s="75"/>
      <c r="AP52" s="75"/>
      <c r="AQ52" s="75"/>
      <c r="AR52" s="179">
        <f t="shared" si="2"/>
        <v>0</v>
      </c>
      <c r="AS52" s="205">
        <f t="shared" si="3"/>
        <v>51</v>
      </c>
    </row>
    <row r="53" spans="2:45" ht="11.25" customHeight="1">
      <c r="B53" s="167" t="s">
        <v>90</v>
      </c>
      <c r="C53" s="94" t="s">
        <v>451</v>
      </c>
      <c r="D53" s="169" t="s">
        <v>84</v>
      </c>
      <c r="E53" s="170" t="s">
        <v>84</v>
      </c>
      <c r="F53" s="173" t="s">
        <v>254</v>
      </c>
      <c r="G53" s="73"/>
      <c r="H53" s="73">
        <v>22.10</v>
      </c>
      <c r="I53" s="73">
        <v>13.40</v>
      </c>
      <c r="J53" s="75">
        <v>11.10</v>
      </c>
      <c r="K53" s="75"/>
      <c r="L53" s="75"/>
      <c r="M53" s="75"/>
      <c r="N53" s="75"/>
      <c r="O53" s="75"/>
      <c r="P53" s="75"/>
      <c r="Q53" s="75"/>
      <c r="R53" s="174">
        <f t="shared" si="10"/>
        <v>46.60</v>
      </c>
      <c r="S53" s="73"/>
      <c r="T53" s="73"/>
      <c r="U53" s="73"/>
      <c r="V53" s="73"/>
      <c r="W53" s="75"/>
      <c r="X53" s="75"/>
      <c r="Y53" s="75"/>
      <c r="Z53" s="75"/>
      <c r="AA53" s="75"/>
      <c r="AB53" s="75"/>
      <c r="AC53" s="75"/>
      <c r="AD53" s="75"/>
      <c r="AE53" s="174">
        <f t="shared" si="12"/>
        <v>0</v>
      </c>
      <c r="AF53" s="75"/>
      <c r="AG53" s="75"/>
      <c r="AH53" s="75"/>
      <c r="AI53" s="75"/>
      <c r="AJ53" s="75"/>
      <c r="AK53" s="75"/>
      <c r="AL53" s="75"/>
      <c r="AM53" s="75"/>
      <c r="AN53" s="75"/>
      <c r="AO53" s="75"/>
      <c r="AP53" s="75"/>
      <c r="AQ53" s="75"/>
      <c r="AR53" s="179">
        <f t="shared" si="2"/>
        <v>0</v>
      </c>
      <c r="AS53" s="205">
        <f t="shared" si="3"/>
        <v>46.60</v>
      </c>
    </row>
    <row r="54" spans="2:45" ht="11.25" customHeight="1">
      <c r="B54" s="167" t="s">
        <v>90</v>
      </c>
      <c r="C54" s="94" t="s">
        <v>260</v>
      </c>
      <c r="D54" s="169" t="s">
        <v>76</v>
      </c>
      <c r="E54" s="170" t="s">
        <v>84</v>
      </c>
      <c r="F54" s="173" t="s">
        <v>254</v>
      </c>
      <c r="G54" s="73">
        <v>42</v>
      </c>
      <c r="H54" s="73">
        <v>133</v>
      </c>
      <c r="I54" s="73">
        <v>278</v>
      </c>
      <c r="J54" s="75">
        <v>183.80</v>
      </c>
      <c r="K54" s="75"/>
      <c r="L54" s="75"/>
      <c r="M54" s="75"/>
      <c r="N54" s="75"/>
      <c r="O54" s="75"/>
      <c r="P54" s="75"/>
      <c r="Q54" s="75"/>
      <c r="R54" s="174">
        <f t="shared" si="10"/>
        <v>636.79999999999995</v>
      </c>
      <c r="S54" s="73"/>
      <c r="T54" s="73"/>
      <c r="U54" s="73"/>
      <c r="V54" s="73"/>
      <c r="W54" s="75"/>
      <c r="X54" s="75"/>
      <c r="Y54" s="75"/>
      <c r="Z54" s="75"/>
      <c r="AA54" s="75"/>
      <c r="AB54" s="75"/>
      <c r="AC54" s="75"/>
      <c r="AD54" s="75"/>
      <c r="AE54" s="174">
        <f t="shared" si="12"/>
        <v>0</v>
      </c>
      <c r="AF54" s="75"/>
      <c r="AG54" s="75"/>
      <c r="AH54" s="75"/>
      <c r="AI54" s="75"/>
      <c r="AJ54" s="75"/>
      <c r="AK54" s="75"/>
      <c r="AL54" s="75"/>
      <c r="AM54" s="75"/>
      <c r="AN54" s="75"/>
      <c r="AO54" s="75"/>
      <c r="AP54" s="75"/>
      <c r="AQ54" s="75"/>
      <c r="AR54" s="179">
        <f t="shared" si="2"/>
        <v>0</v>
      </c>
      <c r="AS54" s="205">
        <f t="shared" si="3"/>
        <v>636.79999999999995</v>
      </c>
    </row>
    <row r="55" spans="2:45" ht="11.25" customHeight="1">
      <c r="B55" s="167" t="s">
        <v>90</v>
      </c>
      <c r="C55" s="94" t="s">
        <v>261</v>
      </c>
      <c r="D55" s="169" t="s">
        <v>76</v>
      </c>
      <c r="E55" s="170" t="s">
        <v>84</v>
      </c>
      <c r="F55" s="173" t="s">
        <v>254</v>
      </c>
      <c r="G55" s="73"/>
      <c r="H55" s="73">
        <v>10</v>
      </c>
      <c r="I55" s="73"/>
      <c r="J55" s="75"/>
      <c r="K55" s="75"/>
      <c r="L55" s="75"/>
      <c r="M55" s="75"/>
      <c r="N55" s="75"/>
      <c r="O55" s="75"/>
      <c r="P55" s="75"/>
      <c r="Q55" s="75"/>
      <c r="R55" s="174">
        <f t="shared" si="10"/>
        <v>10</v>
      </c>
      <c r="S55" s="73"/>
      <c r="T55" s="73"/>
      <c r="U55" s="73"/>
      <c r="V55" s="73"/>
      <c r="W55" s="75"/>
      <c r="X55" s="75"/>
      <c r="Y55" s="75"/>
      <c r="Z55" s="75"/>
      <c r="AA55" s="75"/>
      <c r="AB55" s="75"/>
      <c r="AC55" s="75"/>
      <c r="AD55" s="75"/>
      <c r="AE55" s="174">
        <f t="shared" si="12"/>
        <v>0</v>
      </c>
      <c r="AF55" s="75"/>
      <c r="AG55" s="75"/>
      <c r="AH55" s="75"/>
      <c r="AI55" s="75"/>
      <c r="AJ55" s="75"/>
      <c r="AK55" s="75"/>
      <c r="AL55" s="75"/>
      <c r="AM55" s="75"/>
      <c r="AN55" s="75"/>
      <c r="AO55" s="75"/>
      <c r="AP55" s="75"/>
      <c r="AQ55" s="75"/>
      <c r="AR55" s="179">
        <f t="shared" si="2"/>
        <v>0</v>
      </c>
      <c r="AS55" s="205">
        <f t="shared" si="3"/>
        <v>10</v>
      </c>
    </row>
    <row r="56" spans="2:45" ht="11.25" customHeight="1">
      <c r="B56" s="167" t="s">
        <v>90</v>
      </c>
      <c r="C56" s="94" t="s">
        <v>262</v>
      </c>
      <c r="D56" s="169" t="s">
        <v>84</v>
      </c>
      <c r="E56" s="170" t="s">
        <v>84</v>
      </c>
      <c r="F56" s="173" t="s">
        <v>506</v>
      </c>
      <c r="G56" s="73"/>
      <c r="H56" s="73"/>
      <c r="I56" s="73">
        <v>258</v>
      </c>
      <c r="J56" s="75"/>
      <c r="K56" s="75"/>
      <c r="L56" s="75"/>
      <c r="M56" s="75"/>
      <c r="N56" s="75"/>
      <c r="O56" s="75"/>
      <c r="P56" s="75"/>
      <c r="Q56" s="75"/>
      <c r="R56" s="174">
        <f t="shared" si="10"/>
        <v>258</v>
      </c>
      <c r="S56" s="73"/>
      <c r="T56" s="73"/>
      <c r="U56" s="73"/>
      <c r="V56" s="73"/>
      <c r="W56" s="75"/>
      <c r="X56" s="75"/>
      <c r="Y56" s="75"/>
      <c r="Z56" s="75"/>
      <c r="AA56" s="75"/>
      <c r="AB56" s="75"/>
      <c r="AC56" s="75"/>
      <c r="AD56" s="75"/>
      <c r="AE56" s="174">
        <f t="shared" si="12"/>
        <v>0</v>
      </c>
      <c r="AF56" s="75"/>
      <c r="AG56" s="75"/>
      <c r="AH56" s="75"/>
      <c r="AI56" s="75"/>
      <c r="AJ56" s="75"/>
      <c r="AK56" s="75"/>
      <c r="AL56" s="75"/>
      <c r="AM56" s="75"/>
      <c r="AN56" s="75"/>
      <c r="AO56" s="75"/>
      <c r="AP56" s="75"/>
      <c r="AQ56" s="75"/>
      <c r="AR56" s="179">
        <f t="shared" si="2"/>
        <v>0</v>
      </c>
      <c r="AS56" s="205">
        <f t="shared" si="3"/>
        <v>258</v>
      </c>
    </row>
    <row r="57" spans="2:45" ht="11.25" customHeight="1">
      <c r="B57" s="167" t="s">
        <v>90</v>
      </c>
      <c r="C57" s="94" t="s">
        <v>526</v>
      </c>
      <c r="D57" s="169" t="s">
        <v>84</v>
      </c>
      <c r="E57" s="170" t="s">
        <v>84</v>
      </c>
      <c r="F57" s="173" t="s">
        <v>506</v>
      </c>
      <c r="G57" s="73"/>
      <c r="H57" s="73"/>
      <c r="I57" s="73">
        <v>44</v>
      </c>
      <c r="J57" s="75">
        <v>5</v>
      </c>
      <c r="K57" s="75"/>
      <c r="L57" s="75"/>
      <c r="M57" s="75"/>
      <c r="N57" s="75"/>
      <c r="O57" s="75"/>
      <c r="P57" s="75"/>
      <c r="Q57" s="75"/>
      <c r="R57" s="174">
        <f t="shared" si="13" ref="R57:R88">SUM(G57:Q57)</f>
        <v>49</v>
      </c>
      <c r="S57" s="73"/>
      <c r="T57" s="73"/>
      <c r="U57" s="73"/>
      <c r="V57" s="73"/>
      <c r="W57" s="75"/>
      <c r="X57" s="75"/>
      <c r="Y57" s="75"/>
      <c r="Z57" s="75"/>
      <c r="AA57" s="75"/>
      <c r="AB57" s="75"/>
      <c r="AC57" s="75"/>
      <c r="AD57" s="75"/>
      <c r="AE57" s="174">
        <f t="shared" si="11"/>
        <v>0</v>
      </c>
      <c r="AF57" s="75"/>
      <c r="AG57" s="75"/>
      <c r="AH57" s="75"/>
      <c r="AI57" s="75"/>
      <c r="AJ57" s="75"/>
      <c r="AK57" s="75"/>
      <c r="AL57" s="75"/>
      <c r="AM57" s="75"/>
      <c r="AN57" s="75"/>
      <c r="AO57" s="75"/>
      <c r="AP57" s="75"/>
      <c r="AQ57" s="75"/>
      <c r="AR57" s="179">
        <f t="shared" si="2"/>
        <v>0</v>
      </c>
      <c r="AS57" s="205">
        <f t="shared" si="3"/>
        <v>49</v>
      </c>
    </row>
    <row r="58" spans="2:45" ht="21">
      <c r="B58" s="167" t="s">
        <v>90</v>
      </c>
      <c r="C58" s="94" t="s">
        <v>695</v>
      </c>
      <c r="D58" s="169" t="s">
        <v>84</v>
      </c>
      <c r="E58" s="170" t="s">
        <v>84</v>
      </c>
      <c r="F58" s="173" t="s">
        <v>506</v>
      </c>
      <c r="G58" s="73"/>
      <c r="H58" s="73"/>
      <c r="I58" s="73"/>
      <c r="J58" s="75"/>
      <c r="K58" s="75"/>
      <c r="L58" s="75">
        <v>29303</v>
      </c>
      <c r="M58" s="75"/>
      <c r="N58" s="75"/>
      <c r="O58" s="75"/>
      <c r="P58" s="75"/>
      <c r="Q58" s="75"/>
      <c r="R58" s="174">
        <f t="shared" si="13"/>
        <v>29303</v>
      </c>
      <c r="S58" s="73"/>
      <c r="T58" s="73"/>
      <c r="U58" s="73"/>
      <c r="V58" s="73"/>
      <c r="W58" s="75"/>
      <c r="X58" s="75"/>
      <c r="Y58" s="75"/>
      <c r="Z58" s="75"/>
      <c r="AA58" s="75"/>
      <c r="AB58" s="75"/>
      <c r="AC58" s="75"/>
      <c r="AD58" s="75"/>
      <c r="AE58" s="174">
        <f t="shared" si="11"/>
        <v>0</v>
      </c>
      <c r="AF58" s="75"/>
      <c r="AG58" s="75"/>
      <c r="AH58" s="75"/>
      <c r="AI58" s="75"/>
      <c r="AJ58" s="75"/>
      <c r="AK58" s="75"/>
      <c r="AL58" s="75"/>
      <c r="AM58" s="75"/>
      <c r="AN58" s="75"/>
      <c r="AO58" s="75"/>
      <c r="AP58" s="75"/>
      <c r="AQ58" s="75"/>
      <c r="AR58" s="179">
        <f t="shared" si="2"/>
        <v>0</v>
      </c>
      <c r="AS58" s="205">
        <f t="shared" si="3"/>
        <v>29303</v>
      </c>
    </row>
    <row r="59" spans="2:45" ht="11.25" customHeight="1">
      <c r="B59" s="167" t="s">
        <v>90</v>
      </c>
      <c r="C59" s="94" t="s">
        <v>608</v>
      </c>
      <c r="D59" s="169" t="s">
        <v>84</v>
      </c>
      <c r="E59" s="170" t="s">
        <v>84</v>
      </c>
      <c r="F59" s="173" t="s">
        <v>506</v>
      </c>
      <c r="G59" s="73"/>
      <c r="H59" s="73"/>
      <c r="I59" s="73"/>
      <c r="J59" s="75"/>
      <c r="K59" s="75"/>
      <c r="L59" s="75"/>
      <c r="M59" s="75"/>
      <c r="N59" s="75"/>
      <c r="O59" s="75">
        <v>45</v>
      </c>
      <c r="P59" s="75">
        <v>12</v>
      </c>
      <c r="Q59" s="75"/>
      <c r="R59" s="174">
        <f t="shared" si="13"/>
        <v>57</v>
      </c>
      <c r="S59" s="73"/>
      <c r="T59" s="73"/>
      <c r="U59" s="73"/>
      <c r="V59" s="73"/>
      <c r="W59" s="75"/>
      <c r="X59" s="75"/>
      <c r="Y59" s="75"/>
      <c r="Z59" s="75"/>
      <c r="AA59" s="75"/>
      <c r="AB59" s="75"/>
      <c r="AC59" s="75"/>
      <c r="AD59" s="75"/>
      <c r="AE59" s="174">
        <f t="shared" si="11"/>
        <v>0</v>
      </c>
      <c r="AF59" s="75"/>
      <c r="AG59" s="75"/>
      <c r="AH59" s="75"/>
      <c r="AI59" s="75"/>
      <c r="AJ59" s="75"/>
      <c r="AK59" s="75"/>
      <c r="AL59" s="75"/>
      <c r="AM59" s="75"/>
      <c r="AN59" s="75"/>
      <c r="AO59" s="75"/>
      <c r="AP59" s="75"/>
      <c r="AQ59" s="75"/>
      <c r="AR59" s="179">
        <f t="shared" si="2"/>
        <v>0</v>
      </c>
      <c r="AS59" s="205">
        <f t="shared" si="3"/>
        <v>57</v>
      </c>
    </row>
    <row r="60" spans="2:45" ht="11.25" customHeight="1">
      <c r="B60" s="167" t="s">
        <v>90</v>
      </c>
      <c r="C60" s="94" t="s">
        <v>639</v>
      </c>
      <c r="D60" s="169" t="s">
        <v>79</v>
      </c>
      <c r="E60" s="170" t="s">
        <v>84</v>
      </c>
      <c r="F60" s="173" t="s">
        <v>254</v>
      </c>
      <c r="G60" s="73"/>
      <c r="H60" s="73"/>
      <c r="I60" s="73"/>
      <c r="J60" s="75"/>
      <c r="K60" s="75"/>
      <c r="L60" s="75"/>
      <c r="M60" s="75"/>
      <c r="N60" s="75"/>
      <c r="O60" s="75"/>
      <c r="P60" s="75">
        <v>500</v>
      </c>
      <c r="Q60" s="75"/>
      <c r="R60" s="174">
        <f t="shared" si="13"/>
        <v>500</v>
      </c>
      <c r="S60" s="73"/>
      <c r="T60" s="73"/>
      <c r="U60" s="73"/>
      <c r="V60" s="73"/>
      <c r="W60" s="75"/>
      <c r="X60" s="75"/>
      <c r="Y60" s="75"/>
      <c r="Z60" s="75"/>
      <c r="AA60" s="75"/>
      <c r="AB60" s="75"/>
      <c r="AC60" s="75"/>
      <c r="AD60" s="75"/>
      <c r="AE60" s="174">
        <f t="shared" si="11"/>
        <v>0</v>
      </c>
      <c r="AF60" s="75"/>
      <c r="AG60" s="75"/>
      <c r="AH60" s="75"/>
      <c r="AI60" s="75"/>
      <c r="AJ60" s="75"/>
      <c r="AK60" s="75"/>
      <c r="AL60" s="75"/>
      <c r="AM60" s="75"/>
      <c r="AN60" s="75"/>
      <c r="AO60" s="75"/>
      <c r="AP60" s="75"/>
      <c r="AQ60" s="75"/>
      <c r="AR60" s="179">
        <f t="shared" si="2"/>
        <v>0</v>
      </c>
      <c r="AS60" s="205">
        <f t="shared" si="3"/>
        <v>500</v>
      </c>
    </row>
    <row r="61" spans="2:45" ht="14.5">
      <c r="B61" s="167" t="s">
        <v>90</v>
      </c>
      <c r="C61" s="94" t="s">
        <v>255</v>
      </c>
      <c r="D61" s="169" t="s">
        <v>79</v>
      </c>
      <c r="E61" s="170" t="s">
        <v>84</v>
      </c>
      <c r="F61" s="173" t="s">
        <v>254</v>
      </c>
      <c r="G61" s="73"/>
      <c r="H61" s="73"/>
      <c r="I61" s="73"/>
      <c r="J61" s="75"/>
      <c r="K61" s="75"/>
      <c r="L61" s="75"/>
      <c r="M61" s="75"/>
      <c r="N61" s="75"/>
      <c r="O61" s="75"/>
      <c r="P61" s="75"/>
      <c r="Q61" s="75">
        <v>39093.40</v>
      </c>
      <c r="R61" s="174">
        <f t="shared" si="13"/>
        <v>39093.40</v>
      </c>
      <c r="S61" s="73"/>
      <c r="T61" s="73"/>
      <c r="U61" s="73"/>
      <c r="V61" s="73"/>
      <c r="W61" s="75"/>
      <c r="X61" s="75"/>
      <c r="Y61" s="75"/>
      <c r="Z61" s="75"/>
      <c r="AA61" s="75"/>
      <c r="AB61" s="75"/>
      <c r="AC61" s="75"/>
      <c r="AD61" s="75"/>
      <c r="AE61" s="174">
        <f t="shared" si="11"/>
        <v>0</v>
      </c>
      <c r="AF61" s="75"/>
      <c r="AG61" s="75"/>
      <c r="AH61" s="75"/>
      <c r="AI61" s="75"/>
      <c r="AJ61" s="75"/>
      <c r="AK61" s="75"/>
      <c r="AL61" s="75"/>
      <c r="AM61" s="75"/>
      <c r="AN61" s="75"/>
      <c r="AO61" s="75"/>
      <c r="AP61" s="75"/>
      <c r="AQ61" s="75"/>
      <c r="AR61" s="179">
        <f t="shared" si="2"/>
        <v>0</v>
      </c>
      <c r="AS61" s="205">
        <f t="shared" si="3"/>
        <v>39093.40</v>
      </c>
    </row>
    <row r="62" spans="2:45" ht="11.25" customHeight="1">
      <c r="B62" s="167" t="s">
        <v>90</v>
      </c>
      <c r="C62" s="94" t="s">
        <v>831</v>
      </c>
      <c r="D62" s="169" t="s">
        <v>79</v>
      </c>
      <c r="E62" s="170" t="s">
        <v>84</v>
      </c>
      <c r="F62" s="173" t="s">
        <v>257</v>
      </c>
      <c r="G62" s="73"/>
      <c r="H62" s="73"/>
      <c r="I62" s="73"/>
      <c r="J62" s="75"/>
      <c r="K62" s="75"/>
      <c r="L62" s="75"/>
      <c r="M62" s="75"/>
      <c r="N62" s="75"/>
      <c r="O62" s="75"/>
      <c r="P62" s="75"/>
      <c r="Q62" s="75"/>
      <c r="R62" s="174">
        <f t="shared" si="13"/>
        <v>0</v>
      </c>
      <c r="S62" s="73">
        <v>193.62074000000001</v>
      </c>
      <c r="T62" s="73"/>
      <c r="U62" s="73"/>
      <c r="V62" s="73"/>
      <c r="W62" s="75"/>
      <c r="X62" s="75"/>
      <c r="Y62" s="75"/>
      <c r="Z62" s="75"/>
      <c r="AA62" s="75"/>
      <c r="AB62" s="75"/>
      <c r="AC62" s="75"/>
      <c r="AD62" s="75"/>
      <c r="AE62" s="174">
        <f t="shared" si="11"/>
        <v>193.62074000000001</v>
      </c>
      <c r="AF62" s="75"/>
      <c r="AG62" s="75"/>
      <c r="AH62" s="75"/>
      <c r="AI62" s="75"/>
      <c r="AJ62" s="75"/>
      <c r="AK62" s="75"/>
      <c r="AL62" s="75"/>
      <c r="AM62" s="75"/>
      <c r="AN62" s="75"/>
      <c r="AO62" s="75"/>
      <c r="AP62" s="75"/>
      <c r="AQ62" s="75"/>
      <c r="AR62" s="179">
        <f t="shared" si="2"/>
        <v>0</v>
      </c>
      <c r="AS62" s="205">
        <f t="shared" si="3"/>
        <v>193.62074000000001</v>
      </c>
    </row>
    <row r="63" spans="2:45" ht="11.25" customHeight="1">
      <c r="B63" s="175" t="s">
        <v>90</v>
      </c>
      <c r="C63" s="94" t="s">
        <v>832</v>
      </c>
      <c r="D63" s="176" t="s">
        <v>79</v>
      </c>
      <c r="E63" s="177" t="s">
        <v>84</v>
      </c>
      <c r="F63" s="178" t="s">
        <v>257</v>
      </c>
      <c r="G63" s="103"/>
      <c r="H63" s="103"/>
      <c r="I63" s="103"/>
      <c r="J63" s="104"/>
      <c r="K63" s="104"/>
      <c r="L63" s="104"/>
      <c r="M63" s="104"/>
      <c r="N63" s="104"/>
      <c r="O63" s="104"/>
      <c r="P63" s="104"/>
      <c r="Q63" s="104"/>
      <c r="R63" s="179">
        <f t="shared" si="13"/>
        <v>0</v>
      </c>
      <c r="S63" s="103">
        <v>136.90602000000001</v>
      </c>
      <c r="T63" s="103"/>
      <c r="U63" s="103"/>
      <c r="V63" s="103"/>
      <c r="W63" s="104"/>
      <c r="X63" s="104"/>
      <c r="Y63" s="104"/>
      <c r="Z63" s="104"/>
      <c r="AA63" s="104"/>
      <c r="AB63" s="104"/>
      <c r="AC63" s="104"/>
      <c r="AD63" s="104"/>
      <c r="AE63" s="179">
        <f t="shared" si="11"/>
        <v>136.90602000000001</v>
      </c>
      <c r="AF63" s="104"/>
      <c r="AG63" s="104"/>
      <c r="AH63" s="104"/>
      <c r="AI63" s="104"/>
      <c r="AJ63" s="104"/>
      <c r="AK63" s="104"/>
      <c r="AL63" s="104"/>
      <c r="AM63" s="104"/>
      <c r="AN63" s="104"/>
      <c r="AO63" s="104"/>
      <c r="AP63" s="104"/>
      <c r="AQ63" s="104"/>
      <c r="AR63" s="179">
        <f t="shared" si="2"/>
        <v>0</v>
      </c>
      <c r="AS63" s="205">
        <f t="shared" si="3"/>
        <v>136.90602000000001</v>
      </c>
    </row>
    <row r="64" spans="2:45" ht="11.25" customHeight="1">
      <c r="B64" s="94" t="s">
        <v>90</v>
      </c>
      <c r="C64" s="94" t="s">
        <v>651</v>
      </c>
      <c r="D64" s="194" t="s">
        <v>79</v>
      </c>
      <c r="E64" s="195" t="s">
        <v>84</v>
      </c>
      <c r="F64" s="178" t="s">
        <v>257</v>
      </c>
      <c r="G64" s="103"/>
      <c r="H64" s="103"/>
      <c r="I64" s="103"/>
      <c r="J64" s="104"/>
      <c r="K64" s="104"/>
      <c r="L64" s="104"/>
      <c r="M64" s="104"/>
      <c r="N64" s="104"/>
      <c r="O64" s="104"/>
      <c r="P64" s="104"/>
      <c r="Q64" s="104">
        <v>24292</v>
      </c>
      <c r="R64" s="179">
        <f t="shared" si="13"/>
        <v>24292</v>
      </c>
      <c r="S64" s="103"/>
      <c r="T64" s="103"/>
      <c r="U64" s="103"/>
      <c r="V64" s="103"/>
      <c r="W64" s="104"/>
      <c r="X64" s="104"/>
      <c r="Y64" s="104"/>
      <c r="Z64" s="104"/>
      <c r="AA64" s="104"/>
      <c r="AB64" s="104"/>
      <c r="AC64" s="104"/>
      <c r="AD64" s="104"/>
      <c r="AE64" s="179">
        <f t="shared" si="11"/>
        <v>0</v>
      </c>
      <c r="AF64" s="104"/>
      <c r="AG64" s="104"/>
      <c r="AH64" s="104"/>
      <c r="AI64" s="104"/>
      <c r="AJ64" s="104"/>
      <c r="AK64" s="104"/>
      <c r="AL64" s="104"/>
      <c r="AM64" s="104"/>
      <c r="AN64" s="104"/>
      <c r="AO64" s="104"/>
      <c r="AP64" s="104"/>
      <c r="AQ64" s="104"/>
      <c r="AR64" s="179">
        <f t="shared" si="2"/>
        <v>0</v>
      </c>
      <c r="AS64" s="205">
        <f t="shared" si="3"/>
        <v>24292</v>
      </c>
    </row>
    <row r="65" spans="2:45" ht="14.5">
      <c r="B65" s="94" t="s">
        <v>90</v>
      </c>
      <c r="C65" s="94" t="s">
        <v>713</v>
      </c>
      <c r="D65" s="193" t="s">
        <v>79</v>
      </c>
      <c r="E65" s="195" t="s">
        <v>84</v>
      </c>
      <c r="F65" s="361" t="s">
        <v>254</v>
      </c>
      <c r="G65" s="103"/>
      <c r="H65" s="103"/>
      <c r="I65" s="103"/>
      <c r="J65" s="103"/>
      <c r="K65" s="103"/>
      <c r="L65" s="103"/>
      <c r="M65" s="103"/>
      <c r="N65" s="103"/>
      <c r="O65" s="103"/>
      <c r="P65" s="103"/>
      <c r="Q65" s="103"/>
      <c r="R65" s="205">
        <f t="shared" si="13"/>
        <v>0</v>
      </c>
      <c r="S65" s="103"/>
      <c r="T65" s="103">
        <v>9973.8700000000008</v>
      </c>
      <c r="U65" s="103"/>
      <c r="V65" s="103"/>
      <c r="W65" s="103"/>
      <c r="X65" s="103"/>
      <c r="Y65" s="103"/>
      <c r="Z65" s="103"/>
      <c r="AA65" s="103"/>
      <c r="AB65" s="103"/>
      <c r="AC65" s="103"/>
      <c r="AD65" s="103"/>
      <c r="AE65" s="205">
        <f t="shared" si="11"/>
        <v>9973.8700000000008</v>
      </c>
      <c r="AF65" s="103"/>
      <c r="AG65" s="103"/>
      <c r="AH65" s="103"/>
      <c r="AI65" s="103"/>
      <c r="AJ65" s="103"/>
      <c r="AK65" s="103"/>
      <c r="AL65" s="103"/>
      <c r="AM65" s="103"/>
      <c r="AN65" s="103"/>
      <c r="AO65" s="103"/>
      <c r="AP65" s="103"/>
      <c r="AQ65" s="103"/>
      <c r="AR65" s="179">
        <f t="shared" si="2"/>
        <v>0</v>
      </c>
      <c r="AS65" s="205">
        <f t="shared" si="3"/>
        <v>9973.8700000000008</v>
      </c>
    </row>
    <row r="66" spans="2:45" ht="11.25" customHeight="1">
      <c r="B66" s="94" t="s">
        <v>90</v>
      </c>
      <c r="C66" s="94" t="s">
        <v>714</v>
      </c>
      <c r="D66" s="194" t="s">
        <v>79</v>
      </c>
      <c r="E66" s="195" t="s">
        <v>84</v>
      </c>
      <c r="F66" s="178" t="s">
        <v>257</v>
      </c>
      <c r="G66" s="103"/>
      <c r="H66" s="103"/>
      <c r="I66" s="103"/>
      <c r="J66" s="104"/>
      <c r="K66" s="104"/>
      <c r="L66" s="104"/>
      <c r="M66" s="104"/>
      <c r="N66" s="104"/>
      <c r="O66" s="104"/>
      <c r="P66" s="104"/>
      <c r="Q66" s="104"/>
      <c r="R66" s="179">
        <f t="shared" si="13"/>
        <v>0</v>
      </c>
      <c r="S66" s="103"/>
      <c r="T66" s="103">
        <v>4239</v>
      </c>
      <c r="U66" s="103"/>
      <c r="V66" s="103"/>
      <c r="W66" s="104"/>
      <c r="X66" s="104"/>
      <c r="Y66" s="104"/>
      <c r="Z66" s="104"/>
      <c r="AA66" s="104"/>
      <c r="AB66" s="104"/>
      <c r="AC66" s="104"/>
      <c r="AD66" s="104"/>
      <c r="AE66" s="179">
        <f t="shared" si="14" ref="AE66:AE74">SUM(S66:AD66)</f>
        <v>4239</v>
      </c>
      <c r="AF66" s="104"/>
      <c r="AG66" s="104"/>
      <c r="AH66" s="104"/>
      <c r="AI66" s="104"/>
      <c r="AJ66" s="104"/>
      <c r="AK66" s="104"/>
      <c r="AL66" s="104"/>
      <c r="AM66" s="104"/>
      <c r="AN66" s="104"/>
      <c r="AO66" s="104"/>
      <c r="AP66" s="104"/>
      <c r="AQ66" s="104"/>
      <c r="AR66" s="179">
        <f t="shared" si="2"/>
        <v>0</v>
      </c>
      <c r="AS66" s="205">
        <f t="shared" si="3"/>
        <v>4239</v>
      </c>
    </row>
    <row r="67" spans="2:45" ht="11.25" customHeight="1">
      <c r="B67" s="94" t="s">
        <v>90</v>
      </c>
      <c r="C67" s="94" t="s">
        <v>715</v>
      </c>
      <c r="D67" s="194" t="s">
        <v>79</v>
      </c>
      <c r="E67" s="195" t="s">
        <v>84</v>
      </c>
      <c r="F67" s="178" t="s">
        <v>257</v>
      </c>
      <c r="G67" s="103"/>
      <c r="H67" s="103"/>
      <c r="I67" s="103"/>
      <c r="J67" s="104"/>
      <c r="K67" s="104"/>
      <c r="L67" s="104"/>
      <c r="M67" s="104"/>
      <c r="N67" s="104"/>
      <c r="O67" s="104"/>
      <c r="P67" s="104"/>
      <c r="Q67" s="104"/>
      <c r="R67" s="179">
        <f t="shared" si="13"/>
        <v>0</v>
      </c>
      <c r="S67" s="103"/>
      <c r="T67" s="103">
        <v>4947.50</v>
      </c>
      <c r="U67" s="103"/>
      <c r="V67" s="103"/>
      <c r="W67" s="104"/>
      <c r="X67" s="104"/>
      <c r="Y67" s="104"/>
      <c r="Z67" s="104"/>
      <c r="AA67" s="104"/>
      <c r="AB67" s="104"/>
      <c r="AC67" s="104"/>
      <c r="AD67" s="104"/>
      <c r="AE67" s="179">
        <f t="shared" si="14"/>
        <v>4947.50</v>
      </c>
      <c r="AF67" s="104"/>
      <c r="AG67" s="104"/>
      <c r="AH67" s="104"/>
      <c r="AI67" s="104"/>
      <c r="AJ67" s="104"/>
      <c r="AK67" s="104"/>
      <c r="AL67" s="104"/>
      <c r="AM67" s="104"/>
      <c r="AN67" s="104"/>
      <c r="AO67" s="104"/>
      <c r="AP67" s="104"/>
      <c r="AQ67" s="104"/>
      <c r="AR67" s="179">
        <f t="shared" si="2"/>
        <v>0</v>
      </c>
      <c r="AS67" s="205">
        <f t="shared" si="3"/>
        <v>4947.50</v>
      </c>
    </row>
    <row r="68" spans="2:45" ht="11.25" customHeight="1">
      <c r="B68" s="94" t="s">
        <v>90</v>
      </c>
      <c r="C68" s="94" t="s">
        <v>716</v>
      </c>
      <c r="D68" s="194" t="s">
        <v>79</v>
      </c>
      <c r="E68" s="195" t="s">
        <v>84</v>
      </c>
      <c r="F68" s="178" t="s">
        <v>257</v>
      </c>
      <c r="G68" s="103"/>
      <c r="H68" s="103"/>
      <c r="I68" s="103"/>
      <c r="J68" s="104"/>
      <c r="K68" s="104"/>
      <c r="L68" s="104"/>
      <c r="M68" s="104"/>
      <c r="N68" s="104"/>
      <c r="O68" s="104"/>
      <c r="P68" s="104"/>
      <c r="Q68" s="104"/>
      <c r="R68" s="179">
        <f t="shared" si="13"/>
        <v>0</v>
      </c>
      <c r="S68" s="103"/>
      <c r="T68" s="103">
        <v>4114</v>
      </c>
      <c r="U68" s="103"/>
      <c r="V68" s="103"/>
      <c r="W68" s="104"/>
      <c r="X68" s="104"/>
      <c r="Y68" s="104"/>
      <c r="Z68" s="104"/>
      <c r="AA68" s="104"/>
      <c r="AB68" s="104"/>
      <c r="AC68" s="104"/>
      <c r="AD68" s="104">
        <v>4114</v>
      </c>
      <c r="AE68" s="179">
        <f t="shared" si="14"/>
        <v>8228</v>
      </c>
      <c r="AF68" s="104"/>
      <c r="AG68" s="104"/>
      <c r="AH68" s="104"/>
      <c r="AI68" s="104"/>
      <c r="AJ68" s="104"/>
      <c r="AK68" s="104"/>
      <c r="AL68" s="104"/>
      <c r="AM68" s="104"/>
      <c r="AN68" s="104"/>
      <c r="AO68" s="104"/>
      <c r="AP68" s="104"/>
      <c r="AQ68" s="104"/>
      <c r="AR68" s="179">
        <f t="shared" si="2"/>
        <v>0</v>
      </c>
      <c r="AS68" s="205">
        <f t="shared" si="3"/>
        <v>8228</v>
      </c>
    </row>
    <row r="69" spans="2:45" ht="11.25" customHeight="1">
      <c r="B69" s="94" t="s">
        <v>90</v>
      </c>
      <c r="C69" s="94" t="s">
        <v>717</v>
      </c>
      <c r="D69" s="194" t="s">
        <v>79</v>
      </c>
      <c r="E69" s="195" t="s">
        <v>84</v>
      </c>
      <c r="F69" s="178" t="s">
        <v>257</v>
      </c>
      <c r="G69" s="103"/>
      <c r="H69" s="103"/>
      <c r="I69" s="103"/>
      <c r="J69" s="104"/>
      <c r="K69" s="104"/>
      <c r="L69" s="104"/>
      <c r="M69" s="104"/>
      <c r="N69" s="104"/>
      <c r="O69" s="104"/>
      <c r="P69" s="104"/>
      <c r="Q69" s="104"/>
      <c r="R69" s="179">
        <f t="shared" si="13"/>
        <v>0</v>
      </c>
      <c r="S69" s="103"/>
      <c r="T69" s="103">
        <v>0</v>
      </c>
      <c r="U69" s="103"/>
      <c r="V69" s="103"/>
      <c r="W69" s="104"/>
      <c r="X69" s="104"/>
      <c r="Y69" s="104"/>
      <c r="Z69" s="104"/>
      <c r="AA69" s="104"/>
      <c r="AB69" s="104"/>
      <c r="AC69" s="104"/>
      <c r="AD69" s="104"/>
      <c r="AE69" s="179">
        <f t="shared" si="14"/>
        <v>0</v>
      </c>
      <c r="AF69" s="104"/>
      <c r="AG69" s="104"/>
      <c r="AH69" s="104"/>
      <c r="AI69" s="104"/>
      <c r="AJ69" s="104"/>
      <c r="AK69" s="104"/>
      <c r="AL69" s="104"/>
      <c r="AM69" s="104"/>
      <c r="AN69" s="104"/>
      <c r="AO69" s="104"/>
      <c r="AP69" s="104"/>
      <c r="AQ69" s="104"/>
      <c r="AR69" s="179">
        <f t="shared" si="15" ref="AR69:AR132">SUM(AF69:AQ69)</f>
        <v>0</v>
      </c>
      <c r="AS69" s="205">
        <f t="shared" si="16" ref="AS69:AS132">R69+AE69+AR69</f>
        <v>0</v>
      </c>
    </row>
    <row r="70" spans="2:45" ht="11.25" customHeight="1">
      <c r="B70" s="94" t="s">
        <v>90</v>
      </c>
      <c r="C70" s="94" t="s">
        <v>1019</v>
      </c>
      <c r="D70" s="194" t="s">
        <v>84</v>
      </c>
      <c r="E70" s="195" t="s">
        <v>84</v>
      </c>
      <c r="F70" s="178" t="s">
        <v>257</v>
      </c>
      <c r="G70" s="103"/>
      <c r="H70" s="103"/>
      <c r="I70" s="103"/>
      <c r="J70" s="104"/>
      <c r="K70" s="104"/>
      <c r="L70" s="104"/>
      <c r="M70" s="104"/>
      <c r="N70" s="104"/>
      <c r="O70" s="104"/>
      <c r="P70" s="104"/>
      <c r="Q70" s="104"/>
      <c r="R70" s="179">
        <f t="shared" si="13"/>
        <v>0</v>
      </c>
      <c r="S70" s="103"/>
      <c r="T70" s="103">
        <v>-4114</v>
      </c>
      <c r="U70" s="103"/>
      <c r="V70" s="103"/>
      <c r="W70" s="104"/>
      <c r="X70" s="104"/>
      <c r="Y70" s="104"/>
      <c r="Z70" s="104"/>
      <c r="AA70" s="104"/>
      <c r="AB70" s="104"/>
      <c r="AC70" s="104"/>
      <c r="AD70" s="104"/>
      <c r="AE70" s="179">
        <f t="shared" si="14"/>
        <v>-4114</v>
      </c>
      <c r="AF70" s="104"/>
      <c r="AG70" s="104"/>
      <c r="AH70" s="104"/>
      <c r="AI70" s="104"/>
      <c r="AJ70" s="104"/>
      <c r="AK70" s="104"/>
      <c r="AL70" s="104"/>
      <c r="AM70" s="104"/>
      <c r="AN70" s="104"/>
      <c r="AO70" s="104"/>
      <c r="AP70" s="104"/>
      <c r="AQ70" s="104"/>
      <c r="AR70" s="179">
        <f t="shared" si="15"/>
        <v>0</v>
      </c>
      <c r="AS70" s="205">
        <f t="shared" si="16"/>
        <v>-4114</v>
      </c>
    </row>
    <row r="71" spans="2:45" ht="11.25" customHeight="1">
      <c r="B71" s="94" t="s">
        <v>1002</v>
      </c>
      <c r="C71" s="94" t="s">
        <v>1019</v>
      </c>
      <c r="D71" s="194" t="s">
        <v>84</v>
      </c>
      <c r="E71" s="195" t="s">
        <v>84</v>
      </c>
      <c r="F71" s="178" t="s">
        <v>257</v>
      </c>
      <c r="G71" s="103"/>
      <c r="H71" s="103"/>
      <c r="I71" s="103"/>
      <c r="J71" s="104"/>
      <c r="K71" s="104"/>
      <c r="L71" s="104"/>
      <c r="M71" s="104"/>
      <c r="N71" s="104"/>
      <c r="O71" s="104"/>
      <c r="P71" s="104"/>
      <c r="Q71" s="104"/>
      <c r="R71" s="179">
        <f t="shared" si="13"/>
        <v>0</v>
      </c>
      <c r="S71" s="103"/>
      <c r="T71" s="103">
        <v>-4947.50</v>
      </c>
      <c r="U71" s="103"/>
      <c r="V71" s="103"/>
      <c r="W71" s="104"/>
      <c r="X71" s="104"/>
      <c r="Y71" s="104"/>
      <c r="Z71" s="104"/>
      <c r="AA71" s="104"/>
      <c r="AB71" s="104"/>
      <c r="AC71" s="104"/>
      <c r="AD71" s="104">
        <v>4947.50</v>
      </c>
      <c r="AE71" s="179">
        <f t="shared" si="14"/>
        <v>0</v>
      </c>
      <c r="AF71" s="104"/>
      <c r="AG71" s="104"/>
      <c r="AH71" s="104"/>
      <c r="AI71" s="104"/>
      <c r="AJ71" s="104"/>
      <c r="AK71" s="104"/>
      <c r="AL71" s="104"/>
      <c r="AM71" s="104"/>
      <c r="AN71" s="104"/>
      <c r="AO71" s="104"/>
      <c r="AP71" s="104"/>
      <c r="AQ71" s="104"/>
      <c r="AR71" s="179">
        <f t="shared" si="15"/>
        <v>0</v>
      </c>
      <c r="AS71" s="205">
        <f t="shared" si="16"/>
        <v>0</v>
      </c>
    </row>
    <row r="72" spans="2:45" ht="11.25" customHeight="1">
      <c r="B72" s="94" t="s">
        <v>90</v>
      </c>
      <c r="C72" s="94" t="s">
        <v>718</v>
      </c>
      <c r="D72" s="194" t="s">
        <v>79</v>
      </c>
      <c r="E72" s="195" t="s">
        <v>84</v>
      </c>
      <c r="F72" s="178" t="s">
        <v>257</v>
      </c>
      <c r="G72" s="103"/>
      <c r="H72" s="103"/>
      <c r="I72" s="103"/>
      <c r="J72" s="104"/>
      <c r="K72" s="104"/>
      <c r="L72" s="104"/>
      <c r="M72" s="104"/>
      <c r="N72" s="104"/>
      <c r="O72" s="104"/>
      <c r="P72" s="104"/>
      <c r="Q72" s="104"/>
      <c r="R72" s="179">
        <f t="shared" si="13"/>
        <v>0</v>
      </c>
      <c r="S72" s="103"/>
      <c r="T72" s="103">
        <v>6.9294599999999997</v>
      </c>
      <c r="U72" s="103"/>
      <c r="V72" s="103"/>
      <c r="W72" s="104"/>
      <c r="X72" s="104"/>
      <c r="Y72" s="104"/>
      <c r="Z72" s="104"/>
      <c r="AA72" s="104"/>
      <c r="AB72" s="104"/>
      <c r="AC72" s="104"/>
      <c r="AD72" s="104"/>
      <c r="AE72" s="179">
        <f t="shared" si="14"/>
        <v>6.9294599999999997</v>
      </c>
      <c r="AF72" s="104"/>
      <c r="AG72" s="104"/>
      <c r="AH72" s="104"/>
      <c r="AI72" s="104"/>
      <c r="AJ72" s="104"/>
      <c r="AK72" s="104"/>
      <c r="AL72" s="104"/>
      <c r="AM72" s="104"/>
      <c r="AN72" s="104"/>
      <c r="AO72" s="104"/>
      <c r="AP72" s="104"/>
      <c r="AQ72" s="104"/>
      <c r="AR72" s="179">
        <f t="shared" si="15"/>
        <v>0</v>
      </c>
      <c r="AS72" s="205">
        <f t="shared" si="16"/>
        <v>6.9294599999999997</v>
      </c>
    </row>
    <row r="73" spans="2:45" ht="11.25" customHeight="1">
      <c r="B73" s="94" t="s">
        <v>90</v>
      </c>
      <c r="C73" s="94" t="s">
        <v>833</v>
      </c>
      <c r="D73" s="194" t="s">
        <v>79</v>
      </c>
      <c r="E73" s="195" t="s">
        <v>84</v>
      </c>
      <c r="F73" s="178" t="s">
        <v>257</v>
      </c>
      <c r="G73" s="103"/>
      <c r="H73" s="103"/>
      <c r="I73" s="103"/>
      <c r="J73" s="104"/>
      <c r="K73" s="104"/>
      <c r="L73" s="104"/>
      <c r="M73" s="104"/>
      <c r="N73" s="104"/>
      <c r="O73" s="104"/>
      <c r="P73" s="104"/>
      <c r="Q73" s="104"/>
      <c r="R73" s="179">
        <f t="shared" si="13"/>
        <v>0</v>
      </c>
      <c r="S73" s="103"/>
      <c r="T73" s="103">
        <v>58.350720000000003</v>
      </c>
      <c r="U73" s="103"/>
      <c r="V73" s="103"/>
      <c r="W73" s="104"/>
      <c r="X73" s="104"/>
      <c r="Y73" s="104"/>
      <c r="Z73" s="104"/>
      <c r="AA73" s="104"/>
      <c r="AB73" s="104"/>
      <c r="AC73" s="104"/>
      <c r="AD73" s="104"/>
      <c r="AE73" s="179">
        <f t="shared" si="14"/>
        <v>58.350720000000003</v>
      </c>
      <c r="AF73" s="104"/>
      <c r="AG73" s="104"/>
      <c r="AH73" s="104"/>
      <c r="AI73" s="104"/>
      <c r="AJ73" s="104"/>
      <c r="AK73" s="104"/>
      <c r="AL73" s="104"/>
      <c r="AM73" s="104"/>
      <c r="AN73" s="104"/>
      <c r="AO73" s="104"/>
      <c r="AP73" s="104"/>
      <c r="AQ73" s="104"/>
      <c r="AR73" s="179">
        <f t="shared" si="15"/>
        <v>0</v>
      </c>
      <c r="AS73" s="205">
        <f t="shared" si="16"/>
        <v>58.350720000000003</v>
      </c>
    </row>
    <row r="74" spans="2:45" ht="11.25" customHeight="1">
      <c r="B74" s="94" t="s">
        <v>90</v>
      </c>
      <c r="C74" s="94" t="s">
        <v>834</v>
      </c>
      <c r="D74" s="194" t="s">
        <v>79</v>
      </c>
      <c r="E74" s="195" t="s">
        <v>84</v>
      </c>
      <c r="F74" s="178" t="s">
        <v>257</v>
      </c>
      <c r="G74" s="103"/>
      <c r="H74" s="103"/>
      <c r="I74" s="103"/>
      <c r="J74" s="104"/>
      <c r="K74" s="104"/>
      <c r="L74" s="104"/>
      <c r="M74" s="104"/>
      <c r="N74" s="104"/>
      <c r="O74" s="104"/>
      <c r="P74" s="104"/>
      <c r="Q74" s="104"/>
      <c r="R74" s="179">
        <f t="shared" si="13"/>
        <v>0</v>
      </c>
      <c r="S74" s="103"/>
      <c r="T74" s="103">
        <v>111.14319999999999</v>
      </c>
      <c r="U74" s="103"/>
      <c r="V74" s="103"/>
      <c r="W74" s="104"/>
      <c r="X74" s="104"/>
      <c r="Y74" s="104"/>
      <c r="Z74" s="104"/>
      <c r="AA74" s="104"/>
      <c r="AB74" s="104"/>
      <c r="AC74" s="104"/>
      <c r="AD74" s="104"/>
      <c r="AE74" s="179">
        <f t="shared" si="14"/>
        <v>111.14319999999999</v>
      </c>
      <c r="AF74" s="104"/>
      <c r="AG74" s="104"/>
      <c r="AH74" s="104"/>
      <c r="AI74" s="104"/>
      <c r="AJ74" s="104"/>
      <c r="AK74" s="104"/>
      <c r="AL74" s="104"/>
      <c r="AM74" s="104"/>
      <c r="AN74" s="104"/>
      <c r="AO74" s="104"/>
      <c r="AP74" s="104"/>
      <c r="AQ74" s="104"/>
      <c r="AR74" s="179">
        <f t="shared" si="15"/>
        <v>0</v>
      </c>
      <c r="AS74" s="205">
        <f t="shared" si="16"/>
        <v>111.14319999999999</v>
      </c>
    </row>
    <row r="75" spans="2:45" ht="11.25" customHeight="1">
      <c r="B75" s="94" t="s">
        <v>90</v>
      </c>
      <c r="C75" s="94" t="s">
        <v>835</v>
      </c>
      <c r="D75" s="194" t="s">
        <v>79</v>
      </c>
      <c r="E75" s="195" t="s">
        <v>84</v>
      </c>
      <c r="F75" s="178" t="s">
        <v>257</v>
      </c>
      <c r="G75" s="103"/>
      <c r="H75" s="103"/>
      <c r="I75" s="103"/>
      <c r="J75" s="104"/>
      <c r="K75" s="104"/>
      <c r="L75" s="104"/>
      <c r="M75" s="104"/>
      <c r="N75" s="104"/>
      <c r="O75" s="104"/>
      <c r="P75" s="104"/>
      <c r="Q75" s="104"/>
      <c r="R75" s="179">
        <f t="shared" si="13"/>
        <v>0</v>
      </c>
      <c r="S75" s="103"/>
      <c r="T75" s="103">
        <v>-3.99159</v>
      </c>
      <c r="U75" s="103"/>
      <c r="V75" s="103"/>
      <c r="W75" s="104"/>
      <c r="X75" s="104"/>
      <c r="Y75" s="104"/>
      <c r="Z75" s="104"/>
      <c r="AA75" s="104"/>
      <c r="AB75" s="104"/>
      <c r="AC75" s="104"/>
      <c r="AD75" s="104"/>
      <c r="AE75" s="179">
        <f t="shared" si="17" ref="AE75:AE163">SUM(S75:AD75)</f>
        <v>-3.99159</v>
      </c>
      <c r="AF75" s="104"/>
      <c r="AG75" s="104"/>
      <c r="AH75" s="104"/>
      <c r="AI75" s="104"/>
      <c r="AJ75" s="104"/>
      <c r="AK75" s="104"/>
      <c r="AL75" s="104"/>
      <c r="AM75" s="104"/>
      <c r="AN75" s="104"/>
      <c r="AO75" s="104"/>
      <c r="AP75" s="104"/>
      <c r="AQ75" s="104"/>
      <c r="AR75" s="179">
        <f t="shared" si="15"/>
        <v>0</v>
      </c>
      <c r="AS75" s="205">
        <f t="shared" si="16"/>
        <v>-3.99159</v>
      </c>
    </row>
    <row r="76" spans="2:45" ht="11.25" customHeight="1">
      <c r="B76" s="94" t="s">
        <v>90</v>
      </c>
      <c r="C76" s="94" t="s">
        <v>836</v>
      </c>
      <c r="D76" s="194" t="s">
        <v>79</v>
      </c>
      <c r="E76" s="195" t="s">
        <v>84</v>
      </c>
      <c r="F76" s="178" t="s">
        <v>257</v>
      </c>
      <c r="G76" s="103"/>
      <c r="H76" s="103"/>
      <c r="I76" s="103"/>
      <c r="J76" s="104"/>
      <c r="K76" s="104"/>
      <c r="L76" s="104"/>
      <c r="M76" s="104"/>
      <c r="N76" s="104"/>
      <c r="O76" s="104"/>
      <c r="P76" s="104"/>
      <c r="Q76" s="104"/>
      <c r="R76" s="179">
        <f t="shared" si="13"/>
        <v>0</v>
      </c>
      <c r="S76" s="103"/>
      <c r="T76" s="103">
        <v>20.9345</v>
      </c>
      <c r="U76" s="103"/>
      <c r="V76" s="103"/>
      <c r="W76" s="104"/>
      <c r="X76" s="104"/>
      <c r="Y76" s="104"/>
      <c r="Z76" s="104"/>
      <c r="AA76" s="104"/>
      <c r="AB76" s="104"/>
      <c r="AC76" s="104"/>
      <c r="AD76" s="104"/>
      <c r="AE76" s="179">
        <f t="shared" si="17"/>
        <v>20.9345</v>
      </c>
      <c r="AF76" s="104"/>
      <c r="AG76" s="104"/>
      <c r="AH76" s="104"/>
      <c r="AI76" s="104"/>
      <c r="AJ76" s="104"/>
      <c r="AK76" s="104"/>
      <c r="AL76" s="104"/>
      <c r="AM76" s="104"/>
      <c r="AN76" s="104"/>
      <c r="AO76" s="104"/>
      <c r="AP76" s="104"/>
      <c r="AQ76" s="104"/>
      <c r="AR76" s="179">
        <f t="shared" si="15"/>
        <v>0</v>
      </c>
      <c r="AS76" s="205">
        <f t="shared" si="16"/>
        <v>20.9345</v>
      </c>
    </row>
    <row r="77" spans="2:45" ht="11.25" customHeight="1">
      <c r="B77" s="94" t="s">
        <v>90</v>
      </c>
      <c r="C77" s="94" t="s">
        <v>1020</v>
      </c>
      <c r="D77" s="194" t="s">
        <v>84</v>
      </c>
      <c r="E77" s="195" t="s">
        <v>84</v>
      </c>
      <c r="F77" s="178" t="s">
        <v>257</v>
      </c>
      <c r="G77" s="103"/>
      <c r="H77" s="103"/>
      <c r="I77" s="103"/>
      <c r="J77" s="104"/>
      <c r="K77" s="104"/>
      <c r="L77" s="104"/>
      <c r="M77" s="104"/>
      <c r="N77" s="104"/>
      <c r="O77" s="104"/>
      <c r="P77" s="104"/>
      <c r="Q77" s="104"/>
      <c r="R77" s="179">
        <f t="shared" si="13"/>
        <v>0</v>
      </c>
      <c r="S77" s="103"/>
      <c r="T77" s="103">
        <v>1.1000000000000001</v>
      </c>
      <c r="U77" s="103"/>
      <c r="V77" s="103"/>
      <c r="W77" s="104"/>
      <c r="X77" s="104"/>
      <c r="Y77" s="104"/>
      <c r="Z77" s="104"/>
      <c r="AA77" s="104"/>
      <c r="AB77" s="104"/>
      <c r="AC77" s="104"/>
      <c r="AD77" s="104"/>
      <c r="AE77" s="179">
        <f t="shared" si="17"/>
        <v>1.1000000000000001</v>
      </c>
      <c r="AF77" s="104"/>
      <c r="AG77" s="104"/>
      <c r="AH77" s="104"/>
      <c r="AI77" s="104"/>
      <c r="AJ77" s="104"/>
      <c r="AK77" s="104"/>
      <c r="AL77" s="104"/>
      <c r="AM77" s="104"/>
      <c r="AN77" s="104"/>
      <c r="AO77" s="104"/>
      <c r="AP77" s="104"/>
      <c r="AQ77" s="104"/>
      <c r="AR77" s="179">
        <f t="shared" si="15"/>
        <v>0</v>
      </c>
      <c r="AS77" s="205">
        <f t="shared" si="16"/>
        <v>1.1000000000000001</v>
      </c>
    </row>
    <row r="78" spans="2:45" ht="11.25" customHeight="1">
      <c r="B78" s="94" t="s">
        <v>90</v>
      </c>
      <c r="C78" s="94" t="s">
        <v>837</v>
      </c>
      <c r="D78" s="194" t="s">
        <v>79</v>
      </c>
      <c r="E78" s="195" t="s">
        <v>84</v>
      </c>
      <c r="F78" s="178" t="s">
        <v>257</v>
      </c>
      <c r="G78" s="103"/>
      <c r="H78" s="103"/>
      <c r="I78" s="103"/>
      <c r="J78" s="104"/>
      <c r="K78" s="104"/>
      <c r="L78" s="104"/>
      <c r="M78" s="104"/>
      <c r="N78" s="104"/>
      <c r="O78" s="104"/>
      <c r="P78" s="104"/>
      <c r="Q78" s="104"/>
      <c r="R78" s="179">
        <f t="shared" si="13"/>
        <v>0</v>
      </c>
      <c r="S78" s="103"/>
      <c r="T78" s="103">
        <v>64.456239999999994</v>
      </c>
      <c r="U78" s="103"/>
      <c r="V78" s="103"/>
      <c r="W78" s="104"/>
      <c r="X78" s="104"/>
      <c r="Y78" s="104"/>
      <c r="Z78" s="104"/>
      <c r="AA78" s="104"/>
      <c r="AB78" s="104"/>
      <c r="AC78" s="104"/>
      <c r="AD78" s="104"/>
      <c r="AE78" s="179">
        <f t="shared" si="17"/>
        <v>64.456239999999994</v>
      </c>
      <c r="AF78" s="104"/>
      <c r="AG78" s="104"/>
      <c r="AH78" s="104"/>
      <c r="AI78" s="104"/>
      <c r="AJ78" s="104"/>
      <c r="AK78" s="104"/>
      <c r="AL78" s="104"/>
      <c r="AM78" s="104"/>
      <c r="AN78" s="104"/>
      <c r="AO78" s="104"/>
      <c r="AP78" s="104"/>
      <c r="AQ78" s="104"/>
      <c r="AR78" s="179">
        <f t="shared" si="15"/>
        <v>0</v>
      </c>
      <c r="AS78" s="205">
        <f t="shared" si="16"/>
        <v>64.456239999999994</v>
      </c>
    </row>
    <row r="79" spans="2:45" ht="11.25" customHeight="1">
      <c r="B79" s="94" t="s">
        <v>90</v>
      </c>
      <c r="C79" s="94" t="s">
        <v>838</v>
      </c>
      <c r="D79" s="194" t="s">
        <v>79</v>
      </c>
      <c r="E79" s="195" t="s">
        <v>84</v>
      </c>
      <c r="F79" s="178" t="s">
        <v>257</v>
      </c>
      <c r="G79" s="103"/>
      <c r="H79" s="103"/>
      <c r="I79" s="103"/>
      <c r="J79" s="104"/>
      <c r="K79" s="104"/>
      <c r="L79" s="104"/>
      <c r="M79" s="104"/>
      <c r="N79" s="104"/>
      <c r="O79" s="104"/>
      <c r="P79" s="104"/>
      <c r="Q79" s="104"/>
      <c r="R79" s="179">
        <f t="shared" si="13"/>
        <v>0</v>
      </c>
      <c r="S79" s="103"/>
      <c r="T79" s="103">
        <v>19.523330000000001</v>
      </c>
      <c r="U79" s="103"/>
      <c r="V79" s="103"/>
      <c r="W79" s="104"/>
      <c r="X79" s="104"/>
      <c r="Y79" s="104"/>
      <c r="Z79" s="104"/>
      <c r="AA79" s="104"/>
      <c r="AB79" s="104"/>
      <c r="AC79" s="104"/>
      <c r="AD79" s="104"/>
      <c r="AE79" s="179">
        <f t="shared" si="17"/>
        <v>19.523330000000001</v>
      </c>
      <c r="AF79" s="104"/>
      <c r="AG79" s="104"/>
      <c r="AH79" s="104"/>
      <c r="AI79" s="104"/>
      <c r="AJ79" s="104"/>
      <c r="AK79" s="104"/>
      <c r="AL79" s="104"/>
      <c r="AM79" s="104"/>
      <c r="AN79" s="104"/>
      <c r="AO79" s="104"/>
      <c r="AP79" s="104"/>
      <c r="AQ79" s="104"/>
      <c r="AR79" s="179">
        <f t="shared" si="15"/>
        <v>0</v>
      </c>
      <c r="AS79" s="205">
        <f t="shared" si="16"/>
        <v>19.523330000000001</v>
      </c>
    </row>
    <row r="80" spans="2:45" ht="11.25" customHeight="1">
      <c r="B80" s="94" t="s">
        <v>90</v>
      </c>
      <c r="C80" s="94" t="s">
        <v>736</v>
      </c>
      <c r="D80" s="194" t="s">
        <v>84</v>
      </c>
      <c r="E80" s="195" t="s">
        <v>84</v>
      </c>
      <c r="F80" s="178" t="s">
        <v>257</v>
      </c>
      <c r="G80" s="103"/>
      <c r="H80" s="103"/>
      <c r="I80" s="103"/>
      <c r="J80" s="104"/>
      <c r="K80" s="104"/>
      <c r="L80" s="104"/>
      <c r="M80" s="104"/>
      <c r="N80" s="104"/>
      <c r="O80" s="104"/>
      <c r="P80" s="104"/>
      <c r="Q80" s="104"/>
      <c r="R80" s="179">
        <f t="shared" si="13"/>
        <v>0</v>
      </c>
      <c r="S80" s="103"/>
      <c r="T80" s="103"/>
      <c r="U80" s="103">
        <v>23.026299999999999</v>
      </c>
      <c r="V80" s="103"/>
      <c r="W80" s="104"/>
      <c r="X80" s="104"/>
      <c r="Y80" s="104"/>
      <c r="Z80" s="104"/>
      <c r="AA80" s="104"/>
      <c r="AB80" s="104"/>
      <c r="AC80" s="104"/>
      <c r="AD80" s="104"/>
      <c r="AE80" s="179">
        <f t="shared" si="17"/>
        <v>23.026299999999999</v>
      </c>
      <c r="AF80" s="104"/>
      <c r="AG80" s="104"/>
      <c r="AH80" s="104"/>
      <c r="AI80" s="104"/>
      <c r="AJ80" s="104"/>
      <c r="AK80" s="104"/>
      <c r="AL80" s="104"/>
      <c r="AM80" s="104"/>
      <c r="AN80" s="104"/>
      <c r="AO80" s="104"/>
      <c r="AP80" s="104"/>
      <c r="AQ80" s="104"/>
      <c r="AR80" s="179">
        <f t="shared" si="15"/>
        <v>0</v>
      </c>
      <c r="AS80" s="205">
        <f t="shared" si="16"/>
        <v>23.026299999999999</v>
      </c>
    </row>
    <row r="81" spans="2:45" ht="11.25" customHeight="1">
      <c r="B81" s="94" t="s">
        <v>90</v>
      </c>
      <c r="C81" s="94" t="s">
        <v>737</v>
      </c>
      <c r="D81" s="194" t="s">
        <v>141</v>
      </c>
      <c r="E81" s="195" t="s">
        <v>84</v>
      </c>
      <c r="F81" s="178" t="s">
        <v>257</v>
      </c>
      <c r="G81" s="103"/>
      <c r="H81" s="103"/>
      <c r="I81" s="103"/>
      <c r="J81" s="104"/>
      <c r="K81" s="104"/>
      <c r="L81" s="104"/>
      <c r="M81" s="104"/>
      <c r="N81" s="104"/>
      <c r="O81" s="104"/>
      <c r="P81" s="104"/>
      <c r="Q81" s="104"/>
      <c r="R81" s="179">
        <f t="shared" si="13"/>
        <v>0</v>
      </c>
      <c r="S81" s="103"/>
      <c r="T81" s="103"/>
      <c r="U81" s="103">
        <v>265.24077</v>
      </c>
      <c r="V81" s="103"/>
      <c r="W81" s="104"/>
      <c r="X81" s="104"/>
      <c r="Y81" s="104"/>
      <c r="Z81" s="104"/>
      <c r="AA81" s="104"/>
      <c r="AB81" s="104"/>
      <c r="AC81" s="104"/>
      <c r="AD81" s="104"/>
      <c r="AE81" s="179">
        <f t="shared" si="17"/>
        <v>265.24077</v>
      </c>
      <c r="AF81" s="104"/>
      <c r="AG81" s="104"/>
      <c r="AH81" s="104"/>
      <c r="AI81" s="104"/>
      <c r="AJ81" s="104"/>
      <c r="AK81" s="104"/>
      <c r="AL81" s="104"/>
      <c r="AM81" s="104"/>
      <c r="AN81" s="104"/>
      <c r="AO81" s="104"/>
      <c r="AP81" s="104"/>
      <c r="AQ81" s="104"/>
      <c r="AR81" s="179">
        <f t="shared" si="15"/>
        <v>0</v>
      </c>
      <c r="AS81" s="205">
        <f t="shared" si="16"/>
        <v>265.24077</v>
      </c>
    </row>
    <row r="82" spans="2:45" ht="21">
      <c r="B82" s="94" t="s">
        <v>90</v>
      </c>
      <c r="C82" s="94" t="s">
        <v>738</v>
      </c>
      <c r="D82" s="194" t="s">
        <v>78</v>
      </c>
      <c r="E82" s="195" t="s">
        <v>84</v>
      </c>
      <c r="F82" s="178" t="s">
        <v>257</v>
      </c>
      <c r="G82" s="103"/>
      <c r="H82" s="103"/>
      <c r="I82" s="103"/>
      <c r="J82" s="104"/>
      <c r="K82" s="104"/>
      <c r="L82" s="104"/>
      <c r="M82" s="104"/>
      <c r="N82" s="104"/>
      <c r="O82" s="104"/>
      <c r="P82" s="104"/>
      <c r="Q82" s="104"/>
      <c r="R82" s="179">
        <f t="shared" si="13"/>
        <v>0</v>
      </c>
      <c r="S82" s="103"/>
      <c r="T82" s="103"/>
      <c r="U82" s="103">
        <v>1076.50</v>
      </c>
      <c r="V82" s="103"/>
      <c r="W82" s="104"/>
      <c r="X82" s="104"/>
      <c r="Y82" s="104"/>
      <c r="Z82" s="104"/>
      <c r="AA82" s="104"/>
      <c r="AB82" s="104"/>
      <c r="AC82" s="104"/>
      <c r="AD82" s="104"/>
      <c r="AE82" s="179">
        <f t="shared" si="17"/>
        <v>1076.50</v>
      </c>
      <c r="AF82" s="104"/>
      <c r="AG82" s="104"/>
      <c r="AH82" s="104"/>
      <c r="AI82" s="104"/>
      <c r="AJ82" s="104"/>
      <c r="AK82" s="104"/>
      <c r="AL82" s="104"/>
      <c r="AM82" s="104"/>
      <c r="AN82" s="104"/>
      <c r="AO82" s="104"/>
      <c r="AP82" s="104"/>
      <c r="AQ82" s="104"/>
      <c r="AR82" s="179">
        <f t="shared" si="15"/>
        <v>0</v>
      </c>
      <c r="AS82" s="205">
        <f t="shared" si="16"/>
        <v>1076.50</v>
      </c>
    </row>
    <row r="83" spans="2:45" ht="11.25" customHeight="1">
      <c r="B83" s="94" t="s">
        <v>90</v>
      </c>
      <c r="C83" s="94" t="s">
        <v>739</v>
      </c>
      <c r="D83" s="194" t="s">
        <v>79</v>
      </c>
      <c r="E83" s="195" t="s">
        <v>84</v>
      </c>
      <c r="F83" s="178" t="s">
        <v>257</v>
      </c>
      <c r="G83" s="103"/>
      <c r="H83" s="103"/>
      <c r="I83" s="103"/>
      <c r="J83" s="104"/>
      <c r="K83" s="104"/>
      <c r="L83" s="104"/>
      <c r="M83" s="104"/>
      <c r="N83" s="104"/>
      <c r="O83" s="104"/>
      <c r="P83" s="104"/>
      <c r="Q83" s="104"/>
      <c r="R83" s="179">
        <f t="shared" si="13"/>
        <v>0</v>
      </c>
      <c r="S83" s="103"/>
      <c r="T83" s="103"/>
      <c r="U83" s="103">
        <v>10000</v>
      </c>
      <c r="V83" s="103"/>
      <c r="W83" s="104"/>
      <c r="X83" s="104"/>
      <c r="Y83" s="104"/>
      <c r="Z83" s="104"/>
      <c r="AA83" s="104"/>
      <c r="AB83" s="104"/>
      <c r="AC83" s="104"/>
      <c r="AD83" s="104"/>
      <c r="AE83" s="179">
        <f t="shared" si="17"/>
        <v>10000</v>
      </c>
      <c r="AF83" s="104"/>
      <c r="AG83" s="104"/>
      <c r="AH83" s="104"/>
      <c r="AI83" s="104"/>
      <c r="AJ83" s="104"/>
      <c r="AK83" s="104"/>
      <c r="AL83" s="104"/>
      <c r="AM83" s="104"/>
      <c r="AN83" s="104"/>
      <c r="AO83" s="104"/>
      <c r="AP83" s="104"/>
      <c r="AQ83" s="104"/>
      <c r="AR83" s="179">
        <f t="shared" si="15"/>
        <v>0</v>
      </c>
      <c r="AS83" s="205">
        <f t="shared" si="16"/>
        <v>10000</v>
      </c>
    </row>
    <row r="84" spans="2:45" ht="11.25" customHeight="1">
      <c r="B84" s="94" t="s">
        <v>90</v>
      </c>
      <c r="C84" s="94" t="s">
        <v>740</v>
      </c>
      <c r="D84" s="194" t="s">
        <v>79</v>
      </c>
      <c r="E84" s="195" t="s">
        <v>84</v>
      </c>
      <c r="F84" s="178" t="s">
        <v>257</v>
      </c>
      <c r="G84" s="103"/>
      <c r="H84" s="103"/>
      <c r="I84" s="103"/>
      <c r="J84" s="104"/>
      <c r="K84" s="104"/>
      <c r="L84" s="104"/>
      <c r="M84" s="104"/>
      <c r="N84" s="104"/>
      <c r="O84" s="104"/>
      <c r="P84" s="104"/>
      <c r="Q84" s="104"/>
      <c r="R84" s="179">
        <f t="shared" si="13"/>
        <v>0</v>
      </c>
      <c r="S84" s="103"/>
      <c r="T84" s="103"/>
      <c r="U84" s="103">
        <v>4340.4640200000003</v>
      </c>
      <c r="V84" s="103"/>
      <c r="W84" s="104"/>
      <c r="X84" s="104"/>
      <c r="Y84" s="104"/>
      <c r="Z84" s="104"/>
      <c r="AA84" s="104"/>
      <c r="AB84" s="104"/>
      <c r="AC84" s="104"/>
      <c r="AD84" s="104"/>
      <c r="AE84" s="179">
        <f t="shared" si="17"/>
        <v>4340.4640200000003</v>
      </c>
      <c r="AF84" s="104"/>
      <c r="AG84" s="104"/>
      <c r="AH84" s="104"/>
      <c r="AI84" s="104"/>
      <c r="AJ84" s="104"/>
      <c r="AK84" s="104"/>
      <c r="AL84" s="104"/>
      <c r="AM84" s="104"/>
      <c r="AN84" s="104"/>
      <c r="AO84" s="104"/>
      <c r="AP84" s="104"/>
      <c r="AQ84" s="104"/>
      <c r="AR84" s="179">
        <f t="shared" si="15"/>
        <v>0</v>
      </c>
      <c r="AS84" s="205">
        <f t="shared" si="16"/>
        <v>4340.4640200000003</v>
      </c>
    </row>
    <row r="85" spans="2:45" ht="11.25" customHeight="1">
      <c r="B85" s="94" t="s">
        <v>90</v>
      </c>
      <c r="C85" s="94" t="s">
        <v>741</v>
      </c>
      <c r="D85" s="194" t="s">
        <v>84</v>
      </c>
      <c r="E85" s="195" t="s">
        <v>84</v>
      </c>
      <c r="F85" s="178" t="s">
        <v>257</v>
      </c>
      <c r="G85" s="103"/>
      <c r="H85" s="103"/>
      <c r="I85" s="103"/>
      <c r="J85" s="104"/>
      <c r="K85" s="104"/>
      <c r="L85" s="104"/>
      <c r="M85" s="104"/>
      <c r="N85" s="104"/>
      <c r="O85" s="104"/>
      <c r="P85" s="104"/>
      <c r="Q85" s="104"/>
      <c r="R85" s="179">
        <f t="shared" si="13"/>
        <v>0</v>
      </c>
      <c r="S85" s="103"/>
      <c r="T85" s="103"/>
      <c r="U85" s="103"/>
      <c r="V85" s="103"/>
      <c r="W85" s="104"/>
      <c r="X85" s="104"/>
      <c r="Y85" s="104"/>
      <c r="Z85" s="104"/>
      <c r="AA85" s="104"/>
      <c r="AB85" s="104"/>
      <c r="AC85" s="104"/>
      <c r="AD85" s="104"/>
      <c r="AE85" s="179">
        <f t="shared" si="17"/>
        <v>0</v>
      </c>
      <c r="AF85" s="104"/>
      <c r="AG85" s="104"/>
      <c r="AH85" s="104"/>
      <c r="AI85" s="104"/>
      <c r="AJ85" s="104"/>
      <c r="AK85" s="104"/>
      <c r="AL85" s="104"/>
      <c r="AM85" s="104"/>
      <c r="AN85" s="104"/>
      <c r="AO85" s="104"/>
      <c r="AP85" s="104"/>
      <c r="AQ85" s="104"/>
      <c r="AR85" s="179">
        <f t="shared" si="15"/>
        <v>0</v>
      </c>
      <c r="AS85" s="205">
        <f t="shared" si="16"/>
        <v>0</v>
      </c>
    </row>
    <row r="86" spans="2:45" ht="11.25" customHeight="1">
      <c r="B86" s="94" t="s">
        <v>90</v>
      </c>
      <c r="C86" s="94" t="s">
        <v>742</v>
      </c>
      <c r="D86" s="194" t="s">
        <v>79</v>
      </c>
      <c r="E86" s="195" t="s">
        <v>84</v>
      </c>
      <c r="F86" s="178" t="s">
        <v>257</v>
      </c>
      <c r="G86" s="103"/>
      <c r="H86" s="103"/>
      <c r="I86" s="103"/>
      <c r="J86" s="104"/>
      <c r="K86" s="104"/>
      <c r="L86" s="104"/>
      <c r="M86" s="104"/>
      <c r="N86" s="104"/>
      <c r="O86" s="104"/>
      <c r="P86" s="104"/>
      <c r="Q86" s="104"/>
      <c r="R86" s="179">
        <f t="shared" si="13"/>
        <v>0</v>
      </c>
      <c r="S86" s="103"/>
      <c r="T86" s="103"/>
      <c r="U86" s="103"/>
      <c r="V86" s="103"/>
      <c r="W86" s="104"/>
      <c r="X86" s="104"/>
      <c r="Y86" s="104"/>
      <c r="Z86" s="104"/>
      <c r="AA86" s="104"/>
      <c r="AB86" s="104"/>
      <c r="AC86" s="104"/>
      <c r="AD86" s="104"/>
      <c r="AE86" s="179">
        <f t="shared" si="18" ref="AE86:AE149">SUM(S86:AD86)</f>
        <v>0</v>
      </c>
      <c r="AF86" s="104"/>
      <c r="AG86" s="104"/>
      <c r="AH86" s="104"/>
      <c r="AI86" s="104"/>
      <c r="AJ86" s="104"/>
      <c r="AK86" s="104"/>
      <c r="AL86" s="104"/>
      <c r="AM86" s="104"/>
      <c r="AN86" s="104"/>
      <c r="AO86" s="104"/>
      <c r="AP86" s="104"/>
      <c r="AQ86" s="104"/>
      <c r="AR86" s="179">
        <f t="shared" si="15"/>
        <v>0</v>
      </c>
      <c r="AS86" s="205">
        <f t="shared" si="16"/>
        <v>0</v>
      </c>
    </row>
    <row r="87" spans="2:45" ht="11.25" customHeight="1">
      <c r="B87" s="94" t="s">
        <v>90</v>
      </c>
      <c r="C87" s="94" t="s">
        <v>743</v>
      </c>
      <c r="D87" s="194" t="s">
        <v>84</v>
      </c>
      <c r="E87" s="195" t="s">
        <v>84</v>
      </c>
      <c r="F87" s="178" t="s">
        <v>257</v>
      </c>
      <c r="G87" s="103"/>
      <c r="H87" s="103"/>
      <c r="I87" s="103"/>
      <c r="J87" s="104"/>
      <c r="K87" s="104"/>
      <c r="L87" s="104"/>
      <c r="M87" s="104"/>
      <c r="N87" s="104"/>
      <c r="O87" s="104"/>
      <c r="P87" s="104"/>
      <c r="Q87" s="104"/>
      <c r="R87" s="179">
        <f t="shared" si="13"/>
        <v>0</v>
      </c>
      <c r="S87" s="103"/>
      <c r="T87" s="103"/>
      <c r="U87" s="103"/>
      <c r="V87" s="103"/>
      <c r="W87" s="104"/>
      <c r="X87" s="104"/>
      <c r="Y87" s="104"/>
      <c r="Z87" s="104"/>
      <c r="AA87" s="104"/>
      <c r="AB87" s="104"/>
      <c r="AC87" s="104"/>
      <c r="AD87" s="104"/>
      <c r="AE87" s="179">
        <f t="shared" si="18"/>
        <v>0</v>
      </c>
      <c r="AF87" s="104"/>
      <c r="AG87" s="104"/>
      <c r="AH87" s="104"/>
      <c r="AI87" s="104"/>
      <c r="AJ87" s="104"/>
      <c r="AK87" s="104"/>
      <c r="AL87" s="104"/>
      <c r="AM87" s="104"/>
      <c r="AN87" s="104"/>
      <c r="AO87" s="104"/>
      <c r="AP87" s="104"/>
      <c r="AQ87" s="104"/>
      <c r="AR87" s="179">
        <f t="shared" si="15"/>
        <v>0</v>
      </c>
      <c r="AS87" s="205">
        <f t="shared" si="16"/>
        <v>0</v>
      </c>
    </row>
    <row r="88" spans="2:45" ht="11.25" customHeight="1">
      <c r="B88" s="94" t="s">
        <v>90</v>
      </c>
      <c r="C88" s="94" t="s">
        <v>1021</v>
      </c>
      <c r="D88" s="194" t="s">
        <v>84</v>
      </c>
      <c r="E88" s="195" t="s">
        <v>84</v>
      </c>
      <c r="F88" s="178" t="s">
        <v>257</v>
      </c>
      <c r="G88" s="103"/>
      <c r="H88" s="103"/>
      <c r="I88" s="103"/>
      <c r="J88" s="104"/>
      <c r="K88" s="104"/>
      <c r="L88" s="104"/>
      <c r="M88" s="104"/>
      <c r="N88" s="104"/>
      <c r="O88" s="104"/>
      <c r="P88" s="104"/>
      <c r="Q88" s="104"/>
      <c r="R88" s="179">
        <f t="shared" si="13"/>
        <v>0</v>
      </c>
      <c r="S88" s="103"/>
      <c r="T88" s="103"/>
      <c r="U88" s="103">
        <v>4.9444499999999998</v>
      </c>
      <c r="V88" s="103"/>
      <c r="W88" s="104"/>
      <c r="X88" s="104"/>
      <c r="Y88" s="104"/>
      <c r="Z88" s="104"/>
      <c r="AA88" s="104"/>
      <c r="AB88" s="104"/>
      <c r="AC88" s="104"/>
      <c r="AD88" s="104"/>
      <c r="AE88" s="179">
        <f t="shared" si="18"/>
        <v>4.9444499999999998</v>
      </c>
      <c r="AF88" s="104"/>
      <c r="AG88" s="104"/>
      <c r="AH88" s="104"/>
      <c r="AI88" s="104"/>
      <c r="AJ88" s="104"/>
      <c r="AK88" s="104"/>
      <c r="AL88" s="104"/>
      <c r="AM88" s="104"/>
      <c r="AN88" s="104"/>
      <c r="AO88" s="104"/>
      <c r="AP88" s="104"/>
      <c r="AQ88" s="104"/>
      <c r="AR88" s="179">
        <f t="shared" si="15"/>
        <v>0</v>
      </c>
      <c r="AS88" s="205">
        <f t="shared" si="16"/>
        <v>4.9444499999999998</v>
      </c>
    </row>
    <row r="89" spans="2:45" ht="11.25" customHeight="1">
      <c r="B89" s="94" t="s">
        <v>1002</v>
      </c>
      <c r="C89" s="94" t="s">
        <v>1022</v>
      </c>
      <c r="D89" s="194" t="s">
        <v>84</v>
      </c>
      <c r="E89" s="195" t="s">
        <v>84</v>
      </c>
      <c r="F89" s="178" t="s">
        <v>257</v>
      </c>
      <c r="G89" s="103"/>
      <c r="H89" s="103"/>
      <c r="I89" s="103"/>
      <c r="J89" s="104"/>
      <c r="K89" s="104"/>
      <c r="L89" s="104"/>
      <c r="M89" s="104"/>
      <c r="N89" s="104"/>
      <c r="O89" s="104"/>
      <c r="P89" s="104"/>
      <c r="Q89" s="104"/>
      <c r="R89" s="179">
        <f t="shared" si="19" ref="R89:R120">SUM(G89:Q89)</f>
        <v>0</v>
      </c>
      <c r="S89" s="103"/>
      <c r="T89" s="103"/>
      <c r="U89" s="103">
        <v>7.3854100000000003</v>
      </c>
      <c r="V89" s="103"/>
      <c r="W89" s="104"/>
      <c r="X89" s="104"/>
      <c r="Y89" s="104"/>
      <c r="Z89" s="104"/>
      <c r="AA89" s="104"/>
      <c r="AB89" s="104"/>
      <c r="AC89" s="104"/>
      <c r="AD89" s="104"/>
      <c r="AE89" s="179">
        <f t="shared" si="18"/>
        <v>7.3854100000000003</v>
      </c>
      <c r="AF89" s="104"/>
      <c r="AG89" s="104"/>
      <c r="AH89" s="104"/>
      <c r="AI89" s="104"/>
      <c r="AJ89" s="104"/>
      <c r="AK89" s="104"/>
      <c r="AL89" s="104"/>
      <c r="AM89" s="104"/>
      <c r="AN89" s="104"/>
      <c r="AO89" s="104"/>
      <c r="AP89" s="104"/>
      <c r="AQ89" s="104"/>
      <c r="AR89" s="179">
        <f t="shared" si="15"/>
        <v>0</v>
      </c>
      <c r="AS89" s="205">
        <f t="shared" si="16"/>
        <v>7.3854100000000003</v>
      </c>
    </row>
    <row r="90" spans="2:45" ht="11.25" customHeight="1">
      <c r="B90" s="94" t="s">
        <v>90</v>
      </c>
      <c r="C90" s="94" t="s">
        <v>744</v>
      </c>
      <c r="D90" s="194" t="s">
        <v>84</v>
      </c>
      <c r="E90" s="195" t="s">
        <v>84</v>
      </c>
      <c r="F90" s="178" t="s">
        <v>257</v>
      </c>
      <c r="G90" s="103"/>
      <c r="H90" s="103"/>
      <c r="I90" s="103"/>
      <c r="J90" s="104"/>
      <c r="K90" s="104"/>
      <c r="L90" s="104"/>
      <c r="M90" s="104"/>
      <c r="N90" s="104"/>
      <c r="O90" s="104"/>
      <c r="P90" s="104"/>
      <c r="Q90" s="104"/>
      <c r="R90" s="179">
        <f t="shared" si="19"/>
        <v>0</v>
      </c>
      <c r="S90" s="103"/>
      <c r="T90" s="103"/>
      <c r="U90" s="103"/>
      <c r="V90" s="103"/>
      <c r="W90" s="104"/>
      <c r="X90" s="104"/>
      <c r="Y90" s="104"/>
      <c r="Z90" s="104"/>
      <c r="AA90" s="104"/>
      <c r="AB90" s="104"/>
      <c r="AC90" s="104"/>
      <c r="AD90" s="104"/>
      <c r="AE90" s="179">
        <f t="shared" si="18"/>
        <v>0</v>
      </c>
      <c r="AF90" s="104"/>
      <c r="AG90" s="104"/>
      <c r="AH90" s="104"/>
      <c r="AI90" s="104"/>
      <c r="AJ90" s="104"/>
      <c r="AK90" s="104"/>
      <c r="AL90" s="104"/>
      <c r="AM90" s="104"/>
      <c r="AN90" s="104"/>
      <c r="AO90" s="104"/>
      <c r="AP90" s="104"/>
      <c r="AQ90" s="104"/>
      <c r="AR90" s="179">
        <f t="shared" si="15"/>
        <v>0</v>
      </c>
      <c r="AS90" s="205">
        <f t="shared" si="16"/>
        <v>0</v>
      </c>
    </row>
    <row r="91" spans="2:45" ht="11.25" customHeight="1">
      <c r="B91" s="94" t="s">
        <v>90</v>
      </c>
      <c r="C91" s="94" t="s">
        <v>839</v>
      </c>
      <c r="D91" s="194" t="s">
        <v>79</v>
      </c>
      <c r="E91" s="195" t="s">
        <v>84</v>
      </c>
      <c r="F91" s="178" t="s">
        <v>257</v>
      </c>
      <c r="G91" s="103"/>
      <c r="H91" s="103"/>
      <c r="I91" s="103"/>
      <c r="J91" s="104"/>
      <c r="K91" s="104"/>
      <c r="L91" s="104"/>
      <c r="M91" s="104"/>
      <c r="N91" s="104"/>
      <c r="O91" s="104"/>
      <c r="P91" s="104"/>
      <c r="Q91" s="104"/>
      <c r="R91" s="179">
        <f t="shared" si="19"/>
        <v>0</v>
      </c>
      <c r="S91" s="103"/>
      <c r="T91" s="103"/>
      <c r="U91" s="103">
        <v>64.647750000000002</v>
      </c>
      <c r="V91" s="103"/>
      <c r="W91" s="104"/>
      <c r="X91" s="104"/>
      <c r="Y91" s="104"/>
      <c r="Z91" s="104"/>
      <c r="AA91" s="104"/>
      <c r="AB91" s="104"/>
      <c r="AC91" s="104"/>
      <c r="AD91" s="104"/>
      <c r="AE91" s="179">
        <f t="shared" si="18"/>
        <v>64.647750000000002</v>
      </c>
      <c r="AF91" s="104"/>
      <c r="AG91" s="104"/>
      <c r="AH91" s="104"/>
      <c r="AI91" s="104"/>
      <c r="AJ91" s="104"/>
      <c r="AK91" s="104"/>
      <c r="AL91" s="104"/>
      <c r="AM91" s="104"/>
      <c r="AN91" s="104"/>
      <c r="AO91" s="104"/>
      <c r="AP91" s="104"/>
      <c r="AQ91" s="104"/>
      <c r="AR91" s="179">
        <f t="shared" si="15"/>
        <v>0</v>
      </c>
      <c r="AS91" s="205">
        <f t="shared" si="16"/>
        <v>64.647750000000002</v>
      </c>
    </row>
    <row r="92" spans="2:45" ht="11.25" customHeight="1">
      <c r="B92" s="94" t="s">
        <v>90</v>
      </c>
      <c r="C92" s="94" t="s">
        <v>840</v>
      </c>
      <c r="D92" s="194" t="s">
        <v>79</v>
      </c>
      <c r="E92" s="195" t="s">
        <v>84</v>
      </c>
      <c r="F92" s="178" t="s">
        <v>257</v>
      </c>
      <c r="G92" s="103"/>
      <c r="H92" s="103"/>
      <c r="I92" s="103"/>
      <c r="J92" s="104"/>
      <c r="K92" s="104"/>
      <c r="L92" s="104"/>
      <c r="M92" s="104"/>
      <c r="N92" s="104"/>
      <c r="O92" s="104"/>
      <c r="P92" s="104"/>
      <c r="Q92" s="104"/>
      <c r="R92" s="179">
        <f t="shared" si="19"/>
        <v>0</v>
      </c>
      <c r="S92" s="103"/>
      <c r="T92" s="103"/>
      <c r="U92" s="103">
        <v>28.568239999999999</v>
      </c>
      <c r="V92" s="103"/>
      <c r="W92" s="104"/>
      <c r="X92" s="104"/>
      <c r="Y92" s="104"/>
      <c r="Z92" s="104"/>
      <c r="AA92" s="104"/>
      <c r="AB92" s="104"/>
      <c r="AC92" s="104"/>
      <c r="AD92" s="104"/>
      <c r="AE92" s="179">
        <f t="shared" si="18"/>
        <v>28.568239999999999</v>
      </c>
      <c r="AF92" s="104"/>
      <c r="AG92" s="104"/>
      <c r="AH92" s="104"/>
      <c r="AI92" s="104"/>
      <c r="AJ92" s="104"/>
      <c r="AK92" s="104"/>
      <c r="AL92" s="104"/>
      <c r="AM92" s="104"/>
      <c r="AN92" s="104"/>
      <c r="AO92" s="104"/>
      <c r="AP92" s="104"/>
      <c r="AQ92" s="104"/>
      <c r="AR92" s="179">
        <f t="shared" si="15"/>
        <v>0</v>
      </c>
      <c r="AS92" s="205">
        <f t="shared" si="16"/>
        <v>28.568239999999999</v>
      </c>
    </row>
    <row r="93" spans="2:45" ht="11.25" customHeight="1">
      <c r="B93" s="94" t="s">
        <v>90</v>
      </c>
      <c r="C93" s="94" t="s">
        <v>841</v>
      </c>
      <c r="D93" s="194" t="s">
        <v>79</v>
      </c>
      <c r="E93" s="195" t="s">
        <v>84</v>
      </c>
      <c r="F93" s="178" t="s">
        <v>257</v>
      </c>
      <c r="G93" s="103"/>
      <c r="H93" s="103"/>
      <c r="I93" s="103"/>
      <c r="J93" s="104"/>
      <c r="K93" s="104"/>
      <c r="L93" s="104"/>
      <c r="M93" s="104"/>
      <c r="N93" s="104"/>
      <c r="O93" s="104"/>
      <c r="P93" s="104"/>
      <c r="Q93" s="104"/>
      <c r="R93" s="179">
        <f t="shared" si="19"/>
        <v>0</v>
      </c>
      <c r="S93" s="103"/>
      <c r="T93" s="103"/>
      <c r="U93" s="103">
        <v>7.8074700000000004</v>
      </c>
      <c r="V93" s="103"/>
      <c r="W93" s="104"/>
      <c r="X93" s="104"/>
      <c r="Y93" s="104"/>
      <c r="Z93" s="104"/>
      <c r="AA93" s="104"/>
      <c r="AB93" s="104"/>
      <c r="AC93" s="104"/>
      <c r="AD93" s="104"/>
      <c r="AE93" s="179">
        <f t="shared" si="18"/>
        <v>7.8074700000000004</v>
      </c>
      <c r="AF93" s="104"/>
      <c r="AG93" s="104"/>
      <c r="AH93" s="104"/>
      <c r="AI93" s="104"/>
      <c r="AJ93" s="104"/>
      <c r="AK93" s="104"/>
      <c r="AL93" s="104"/>
      <c r="AM93" s="104"/>
      <c r="AN93" s="104"/>
      <c r="AO93" s="104"/>
      <c r="AP93" s="104"/>
      <c r="AQ93" s="104"/>
      <c r="AR93" s="179">
        <f t="shared" si="15"/>
        <v>0</v>
      </c>
      <c r="AS93" s="205">
        <f t="shared" si="16"/>
        <v>7.8074700000000004</v>
      </c>
    </row>
    <row r="94" spans="2:45" ht="11.25" customHeight="1">
      <c r="B94" s="94" t="s">
        <v>90</v>
      </c>
      <c r="C94" s="94" t="s">
        <v>842</v>
      </c>
      <c r="D94" s="194" t="s">
        <v>79</v>
      </c>
      <c r="E94" s="195" t="s">
        <v>84</v>
      </c>
      <c r="F94" s="178" t="s">
        <v>257</v>
      </c>
      <c r="G94" s="103"/>
      <c r="H94" s="103"/>
      <c r="I94" s="103"/>
      <c r="J94" s="104"/>
      <c r="K94" s="104"/>
      <c r="L94" s="104"/>
      <c r="M94" s="104"/>
      <c r="N94" s="104"/>
      <c r="O94" s="104"/>
      <c r="P94" s="104"/>
      <c r="Q94" s="104"/>
      <c r="R94" s="179">
        <f t="shared" si="19"/>
        <v>0</v>
      </c>
      <c r="S94" s="103"/>
      <c r="T94" s="103"/>
      <c r="U94" s="103">
        <v>6.3879299999999999</v>
      </c>
      <c r="V94" s="103"/>
      <c r="W94" s="104"/>
      <c r="X94" s="104"/>
      <c r="Y94" s="104"/>
      <c r="Z94" s="104"/>
      <c r="AA94" s="104"/>
      <c r="AB94" s="104"/>
      <c r="AC94" s="104"/>
      <c r="AD94" s="104"/>
      <c r="AE94" s="179">
        <f t="shared" si="18"/>
        <v>6.3879299999999999</v>
      </c>
      <c r="AF94" s="104"/>
      <c r="AG94" s="104"/>
      <c r="AH94" s="104"/>
      <c r="AI94" s="104"/>
      <c r="AJ94" s="104"/>
      <c r="AK94" s="104"/>
      <c r="AL94" s="104"/>
      <c r="AM94" s="104"/>
      <c r="AN94" s="104"/>
      <c r="AO94" s="104"/>
      <c r="AP94" s="104"/>
      <c r="AQ94" s="104"/>
      <c r="AR94" s="179">
        <f t="shared" si="15"/>
        <v>0</v>
      </c>
      <c r="AS94" s="205">
        <f t="shared" si="16"/>
        <v>6.3879299999999999</v>
      </c>
    </row>
    <row r="95" spans="2:45" ht="11.25" customHeight="1">
      <c r="B95" s="94" t="s">
        <v>90</v>
      </c>
      <c r="C95" s="94" t="s">
        <v>843</v>
      </c>
      <c r="D95" s="194" t="s">
        <v>79</v>
      </c>
      <c r="E95" s="195" t="s">
        <v>84</v>
      </c>
      <c r="F95" s="178" t="s">
        <v>257</v>
      </c>
      <c r="G95" s="103"/>
      <c r="H95" s="103"/>
      <c r="I95" s="103"/>
      <c r="J95" s="104"/>
      <c r="K95" s="104"/>
      <c r="L95" s="104"/>
      <c r="M95" s="104"/>
      <c r="N95" s="104"/>
      <c r="O95" s="104"/>
      <c r="P95" s="104"/>
      <c r="Q95" s="104"/>
      <c r="R95" s="179">
        <f t="shared" si="19"/>
        <v>0</v>
      </c>
      <c r="S95" s="103"/>
      <c r="T95" s="103"/>
      <c r="U95" s="103">
        <v>0.53233000000000008</v>
      </c>
      <c r="V95" s="103"/>
      <c r="W95" s="104"/>
      <c r="X95" s="104"/>
      <c r="Y95" s="104"/>
      <c r="Z95" s="104"/>
      <c r="AA95" s="104"/>
      <c r="AB95" s="104"/>
      <c r="AC95" s="104"/>
      <c r="AD95" s="104"/>
      <c r="AE95" s="179">
        <f t="shared" si="18"/>
        <v>0.53233000000000008</v>
      </c>
      <c r="AF95" s="104"/>
      <c r="AG95" s="104"/>
      <c r="AH95" s="104"/>
      <c r="AI95" s="104"/>
      <c r="AJ95" s="104"/>
      <c r="AK95" s="104"/>
      <c r="AL95" s="104"/>
      <c r="AM95" s="104"/>
      <c r="AN95" s="104"/>
      <c r="AO95" s="104"/>
      <c r="AP95" s="104"/>
      <c r="AQ95" s="104"/>
      <c r="AR95" s="179">
        <f t="shared" si="15"/>
        <v>0</v>
      </c>
      <c r="AS95" s="205">
        <f t="shared" si="16"/>
        <v>0.53233000000000008</v>
      </c>
    </row>
    <row r="96" spans="2:45" ht="11.25" customHeight="1">
      <c r="B96" s="94" t="s">
        <v>90</v>
      </c>
      <c r="C96" s="94" t="s">
        <v>844</v>
      </c>
      <c r="D96" s="194" t="s">
        <v>79</v>
      </c>
      <c r="E96" s="195" t="s">
        <v>84</v>
      </c>
      <c r="F96" s="178" t="s">
        <v>257</v>
      </c>
      <c r="G96" s="103"/>
      <c r="H96" s="103"/>
      <c r="I96" s="103"/>
      <c r="J96" s="104"/>
      <c r="K96" s="104"/>
      <c r="L96" s="104"/>
      <c r="M96" s="104"/>
      <c r="N96" s="104"/>
      <c r="O96" s="104"/>
      <c r="P96" s="104"/>
      <c r="Q96" s="104"/>
      <c r="R96" s="179">
        <f t="shared" si="19"/>
        <v>0</v>
      </c>
      <c r="S96" s="103"/>
      <c r="T96" s="103"/>
      <c r="U96" s="103">
        <v>1.6582699999999999</v>
      </c>
      <c r="V96" s="103"/>
      <c r="W96" s="104"/>
      <c r="X96" s="104"/>
      <c r="Y96" s="104"/>
      <c r="Z96" s="104"/>
      <c r="AA96" s="104"/>
      <c r="AB96" s="104"/>
      <c r="AC96" s="104"/>
      <c r="AD96" s="104"/>
      <c r="AE96" s="179">
        <f t="shared" si="18"/>
        <v>1.6582699999999999</v>
      </c>
      <c r="AF96" s="104"/>
      <c r="AG96" s="104"/>
      <c r="AH96" s="104"/>
      <c r="AI96" s="104"/>
      <c r="AJ96" s="104"/>
      <c r="AK96" s="104"/>
      <c r="AL96" s="104"/>
      <c r="AM96" s="104"/>
      <c r="AN96" s="104"/>
      <c r="AO96" s="104"/>
      <c r="AP96" s="104"/>
      <c r="AQ96" s="104"/>
      <c r="AR96" s="179">
        <f t="shared" si="15"/>
        <v>0</v>
      </c>
      <c r="AS96" s="205">
        <f t="shared" si="16"/>
        <v>1.6582699999999999</v>
      </c>
    </row>
    <row r="97" spans="2:45" ht="11.25" customHeight="1">
      <c r="B97" s="94" t="s">
        <v>90</v>
      </c>
      <c r="C97" s="94" t="s">
        <v>845</v>
      </c>
      <c r="D97" s="194" t="s">
        <v>79</v>
      </c>
      <c r="E97" s="195" t="s">
        <v>84</v>
      </c>
      <c r="F97" s="178" t="s">
        <v>257</v>
      </c>
      <c r="G97" s="103"/>
      <c r="H97" s="103"/>
      <c r="I97" s="103"/>
      <c r="J97" s="104"/>
      <c r="K97" s="104"/>
      <c r="L97" s="104"/>
      <c r="M97" s="104"/>
      <c r="N97" s="104"/>
      <c r="O97" s="104"/>
      <c r="P97" s="104"/>
      <c r="Q97" s="104"/>
      <c r="R97" s="179">
        <f t="shared" si="19"/>
        <v>0</v>
      </c>
      <c r="S97" s="103"/>
      <c r="T97" s="103"/>
      <c r="U97" s="103">
        <v>8.1250999999999998</v>
      </c>
      <c r="V97" s="103"/>
      <c r="W97" s="104"/>
      <c r="X97" s="104"/>
      <c r="Y97" s="104"/>
      <c r="Z97" s="104"/>
      <c r="AA97" s="104"/>
      <c r="AB97" s="104"/>
      <c r="AC97" s="104"/>
      <c r="AD97" s="104"/>
      <c r="AE97" s="179">
        <f t="shared" si="18"/>
        <v>8.1250999999999998</v>
      </c>
      <c r="AF97" s="104"/>
      <c r="AG97" s="104"/>
      <c r="AH97" s="104"/>
      <c r="AI97" s="104"/>
      <c r="AJ97" s="104"/>
      <c r="AK97" s="104"/>
      <c r="AL97" s="104"/>
      <c r="AM97" s="104"/>
      <c r="AN97" s="104"/>
      <c r="AO97" s="104"/>
      <c r="AP97" s="104"/>
      <c r="AQ97" s="104"/>
      <c r="AR97" s="179">
        <f t="shared" si="15"/>
        <v>0</v>
      </c>
      <c r="AS97" s="205">
        <f t="shared" si="16"/>
        <v>8.1250999999999998</v>
      </c>
    </row>
    <row r="98" spans="2:45" ht="11.25" customHeight="1">
      <c r="B98" s="94" t="s">
        <v>90</v>
      </c>
      <c r="C98" s="94" t="s">
        <v>846</v>
      </c>
      <c r="D98" s="194" t="s">
        <v>79</v>
      </c>
      <c r="E98" s="195" t="s">
        <v>84</v>
      </c>
      <c r="F98" s="178" t="s">
        <v>257</v>
      </c>
      <c r="G98" s="103"/>
      <c r="H98" s="103"/>
      <c r="I98" s="103"/>
      <c r="J98" s="104"/>
      <c r="K98" s="104"/>
      <c r="L98" s="104"/>
      <c r="M98" s="104"/>
      <c r="N98" s="104"/>
      <c r="O98" s="104"/>
      <c r="P98" s="104"/>
      <c r="Q98" s="104"/>
      <c r="R98" s="179">
        <f t="shared" si="19"/>
        <v>0</v>
      </c>
      <c r="S98" s="103"/>
      <c r="T98" s="103"/>
      <c r="U98" s="103">
        <v>24.933050000000001</v>
      </c>
      <c r="V98" s="103"/>
      <c r="W98" s="104"/>
      <c r="X98" s="104"/>
      <c r="Y98" s="104"/>
      <c r="Z98" s="104"/>
      <c r="AA98" s="104"/>
      <c r="AB98" s="104"/>
      <c r="AC98" s="104"/>
      <c r="AD98" s="104"/>
      <c r="AE98" s="179">
        <f t="shared" si="18"/>
        <v>24.933050000000001</v>
      </c>
      <c r="AF98" s="104"/>
      <c r="AG98" s="104"/>
      <c r="AH98" s="104"/>
      <c r="AI98" s="104"/>
      <c r="AJ98" s="104"/>
      <c r="AK98" s="104"/>
      <c r="AL98" s="104"/>
      <c r="AM98" s="104"/>
      <c r="AN98" s="104"/>
      <c r="AO98" s="104"/>
      <c r="AP98" s="104"/>
      <c r="AQ98" s="104"/>
      <c r="AR98" s="179">
        <f t="shared" si="15"/>
        <v>0</v>
      </c>
      <c r="AS98" s="205">
        <f t="shared" si="16"/>
        <v>24.933050000000001</v>
      </c>
    </row>
    <row r="99" spans="2:45" ht="11.25" customHeight="1">
      <c r="B99" s="94" t="s">
        <v>90</v>
      </c>
      <c r="C99" s="94" t="s">
        <v>847</v>
      </c>
      <c r="D99" s="194" t="s">
        <v>79</v>
      </c>
      <c r="E99" s="195" t="s">
        <v>84</v>
      </c>
      <c r="F99" s="178" t="s">
        <v>257</v>
      </c>
      <c r="G99" s="103"/>
      <c r="H99" s="103"/>
      <c r="I99" s="103"/>
      <c r="J99" s="104"/>
      <c r="K99" s="104"/>
      <c r="L99" s="104"/>
      <c r="M99" s="104"/>
      <c r="N99" s="104"/>
      <c r="O99" s="104"/>
      <c r="P99" s="104"/>
      <c r="Q99" s="104"/>
      <c r="R99" s="179">
        <f t="shared" si="19"/>
        <v>0</v>
      </c>
      <c r="S99" s="103"/>
      <c r="T99" s="103"/>
      <c r="U99" s="103"/>
      <c r="V99" s="103"/>
      <c r="W99" s="104"/>
      <c r="X99" s="104"/>
      <c r="Y99" s="104"/>
      <c r="Z99" s="104"/>
      <c r="AA99" s="104"/>
      <c r="AB99" s="104"/>
      <c r="AC99" s="104"/>
      <c r="AD99" s="104"/>
      <c r="AE99" s="179">
        <f t="shared" si="18"/>
        <v>0</v>
      </c>
      <c r="AF99" s="104"/>
      <c r="AG99" s="104"/>
      <c r="AH99" s="104"/>
      <c r="AI99" s="104"/>
      <c r="AJ99" s="104"/>
      <c r="AK99" s="104"/>
      <c r="AL99" s="104"/>
      <c r="AM99" s="104"/>
      <c r="AN99" s="104"/>
      <c r="AO99" s="104"/>
      <c r="AP99" s="104"/>
      <c r="AQ99" s="104"/>
      <c r="AR99" s="179">
        <f t="shared" si="15"/>
        <v>0</v>
      </c>
      <c r="AS99" s="205">
        <f t="shared" si="16"/>
        <v>0</v>
      </c>
    </row>
    <row r="100" spans="2:45" ht="11.25" customHeight="1">
      <c r="B100" s="94" t="s">
        <v>90</v>
      </c>
      <c r="C100" s="94" t="s">
        <v>848</v>
      </c>
      <c r="D100" s="194" t="s">
        <v>79</v>
      </c>
      <c r="E100" s="195" t="s">
        <v>84</v>
      </c>
      <c r="F100" s="178" t="s">
        <v>257</v>
      </c>
      <c r="G100" s="103"/>
      <c r="H100" s="103"/>
      <c r="I100" s="103"/>
      <c r="J100" s="104"/>
      <c r="K100" s="104"/>
      <c r="L100" s="104"/>
      <c r="M100" s="104"/>
      <c r="N100" s="104"/>
      <c r="O100" s="104"/>
      <c r="P100" s="104"/>
      <c r="Q100" s="104"/>
      <c r="R100" s="179">
        <f t="shared" si="19"/>
        <v>0</v>
      </c>
      <c r="S100" s="103"/>
      <c r="T100" s="103"/>
      <c r="U100" s="103">
        <v>12.478479999999999</v>
      </c>
      <c r="V100" s="103"/>
      <c r="W100" s="104"/>
      <c r="X100" s="104"/>
      <c r="Y100" s="104"/>
      <c r="Z100" s="104"/>
      <c r="AA100" s="104"/>
      <c r="AB100" s="104"/>
      <c r="AC100" s="104"/>
      <c r="AD100" s="104"/>
      <c r="AE100" s="179">
        <f t="shared" si="18"/>
        <v>12.478479999999999</v>
      </c>
      <c r="AF100" s="104"/>
      <c r="AG100" s="104"/>
      <c r="AH100" s="104"/>
      <c r="AI100" s="104"/>
      <c r="AJ100" s="104"/>
      <c r="AK100" s="104"/>
      <c r="AL100" s="104"/>
      <c r="AM100" s="104"/>
      <c r="AN100" s="104"/>
      <c r="AO100" s="104"/>
      <c r="AP100" s="104"/>
      <c r="AQ100" s="104"/>
      <c r="AR100" s="179">
        <f t="shared" si="15"/>
        <v>0</v>
      </c>
      <c r="AS100" s="205">
        <f t="shared" si="16"/>
        <v>12.478479999999999</v>
      </c>
    </row>
    <row r="101" spans="2:45" ht="11.25" customHeight="1">
      <c r="B101" s="94" t="s">
        <v>90</v>
      </c>
      <c r="C101" s="94" t="s">
        <v>754</v>
      </c>
      <c r="D101" s="194" t="s">
        <v>79</v>
      </c>
      <c r="E101" s="195" t="s">
        <v>84</v>
      </c>
      <c r="F101" s="178" t="s">
        <v>257</v>
      </c>
      <c r="G101" s="103"/>
      <c r="H101" s="103"/>
      <c r="I101" s="103"/>
      <c r="J101" s="104"/>
      <c r="K101" s="104"/>
      <c r="L101" s="104"/>
      <c r="M101" s="104"/>
      <c r="N101" s="104"/>
      <c r="O101" s="104"/>
      <c r="P101" s="104"/>
      <c r="Q101" s="104"/>
      <c r="R101" s="179">
        <f t="shared" si="19"/>
        <v>0</v>
      </c>
      <c r="S101" s="103"/>
      <c r="T101" s="103"/>
      <c r="U101" s="103"/>
      <c r="V101" s="103">
        <v>4740</v>
      </c>
      <c r="W101" s="104"/>
      <c r="X101" s="104"/>
      <c r="Y101" s="104"/>
      <c r="Z101" s="104"/>
      <c r="AA101" s="104"/>
      <c r="AB101" s="104"/>
      <c r="AC101" s="104"/>
      <c r="AD101" s="104"/>
      <c r="AE101" s="179">
        <f t="shared" si="18"/>
        <v>4740</v>
      </c>
      <c r="AF101" s="104"/>
      <c r="AG101" s="104"/>
      <c r="AH101" s="104"/>
      <c r="AI101" s="104"/>
      <c r="AJ101" s="104"/>
      <c r="AK101" s="104"/>
      <c r="AL101" s="104"/>
      <c r="AM101" s="104"/>
      <c r="AN101" s="104"/>
      <c r="AO101" s="104"/>
      <c r="AP101" s="104"/>
      <c r="AQ101" s="104"/>
      <c r="AR101" s="179">
        <f t="shared" si="15"/>
        <v>0</v>
      </c>
      <c r="AS101" s="205">
        <f t="shared" si="16"/>
        <v>4740</v>
      </c>
    </row>
    <row r="102" spans="2:45" ht="11.25" customHeight="1">
      <c r="B102" s="94" t="s">
        <v>90</v>
      </c>
      <c r="C102" s="94" t="s">
        <v>755</v>
      </c>
      <c r="D102" s="194" t="s">
        <v>79</v>
      </c>
      <c r="E102" s="195" t="s">
        <v>84</v>
      </c>
      <c r="F102" s="178" t="s">
        <v>257</v>
      </c>
      <c r="G102" s="103"/>
      <c r="H102" s="103"/>
      <c r="I102" s="103"/>
      <c r="J102" s="104"/>
      <c r="K102" s="104"/>
      <c r="L102" s="104"/>
      <c r="M102" s="104"/>
      <c r="N102" s="104"/>
      <c r="O102" s="104"/>
      <c r="P102" s="104"/>
      <c r="Q102" s="104"/>
      <c r="R102" s="179">
        <f t="shared" si="19"/>
        <v>0</v>
      </c>
      <c r="S102" s="103"/>
      <c r="T102" s="103"/>
      <c r="U102" s="103"/>
      <c r="V102" s="103">
        <v>4936.7404999999999</v>
      </c>
      <c r="W102" s="104"/>
      <c r="X102" s="104"/>
      <c r="Y102" s="104"/>
      <c r="Z102" s="104"/>
      <c r="AA102" s="104"/>
      <c r="AB102" s="104"/>
      <c r="AC102" s="104"/>
      <c r="AD102" s="104"/>
      <c r="AE102" s="179">
        <f t="shared" si="18"/>
        <v>4936.7404999999999</v>
      </c>
      <c r="AF102" s="104"/>
      <c r="AG102" s="104"/>
      <c r="AH102" s="104"/>
      <c r="AI102" s="104"/>
      <c r="AJ102" s="104"/>
      <c r="AK102" s="104"/>
      <c r="AL102" s="104"/>
      <c r="AM102" s="104"/>
      <c r="AN102" s="104"/>
      <c r="AO102" s="104"/>
      <c r="AP102" s="104"/>
      <c r="AQ102" s="104"/>
      <c r="AR102" s="179">
        <f t="shared" si="15"/>
        <v>0</v>
      </c>
      <c r="AS102" s="205">
        <f t="shared" si="16"/>
        <v>4936.7404999999999</v>
      </c>
    </row>
    <row r="103" spans="2:45" ht="11.25" customHeight="1">
      <c r="B103" s="94" t="s">
        <v>90</v>
      </c>
      <c r="C103" s="94" t="s">
        <v>772</v>
      </c>
      <c r="D103" s="194" t="s">
        <v>79</v>
      </c>
      <c r="E103" s="195" t="s">
        <v>84</v>
      </c>
      <c r="F103" s="178" t="s">
        <v>257</v>
      </c>
      <c r="G103" s="103"/>
      <c r="H103" s="103"/>
      <c r="I103" s="103"/>
      <c r="J103" s="104"/>
      <c r="K103" s="104"/>
      <c r="L103" s="104"/>
      <c r="M103" s="104"/>
      <c r="N103" s="104"/>
      <c r="O103" s="104"/>
      <c r="P103" s="104"/>
      <c r="Q103" s="104"/>
      <c r="R103" s="179">
        <f t="shared" si="19"/>
        <v>0</v>
      </c>
      <c r="S103" s="103"/>
      <c r="T103" s="103"/>
      <c r="U103" s="103"/>
      <c r="V103" s="103">
        <v>15000</v>
      </c>
      <c r="W103" s="104"/>
      <c r="X103" s="104"/>
      <c r="Y103" s="104"/>
      <c r="Z103" s="104"/>
      <c r="AA103" s="104"/>
      <c r="AB103" s="104"/>
      <c r="AC103" s="104"/>
      <c r="AD103" s="104"/>
      <c r="AE103" s="179">
        <f t="shared" si="18"/>
        <v>15000</v>
      </c>
      <c r="AF103" s="104"/>
      <c r="AG103" s="104"/>
      <c r="AH103" s="104"/>
      <c r="AI103" s="104"/>
      <c r="AJ103" s="104"/>
      <c r="AK103" s="104"/>
      <c r="AL103" s="104"/>
      <c r="AM103" s="104"/>
      <c r="AN103" s="104"/>
      <c r="AO103" s="104"/>
      <c r="AP103" s="104"/>
      <c r="AQ103" s="104"/>
      <c r="AR103" s="179">
        <f t="shared" si="15"/>
        <v>0</v>
      </c>
      <c r="AS103" s="205">
        <f t="shared" si="16"/>
        <v>15000</v>
      </c>
    </row>
    <row r="104" spans="2:45" ht="11.25" customHeight="1">
      <c r="B104" s="94" t="s">
        <v>90</v>
      </c>
      <c r="C104" s="94" t="s">
        <v>773</v>
      </c>
      <c r="D104" s="194" t="s">
        <v>79</v>
      </c>
      <c r="E104" s="195" t="s">
        <v>84</v>
      </c>
      <c r="F104" s="178" t="s">
        <v>257</v>
      </c>
      <c r="G104" s="103"/>
      <c r="H104" s="103"/>
      <c r="I104" s="103"/>
      <c r="J104" s="104"/>
      <c r="K104" s="104"/>
      <c r="L104" s="104"/>
      <c r="M104" s="104"/>
      <c r="N104" s="104"/>
      <c r="O104" s="104"/>
      <c r="P104" s="104"/>
      <c r="Q104" s="104"/>
      <c r="R104" s="179">
        <f t="shared" si="19"/>
        <v>0</v>
      </c>
      <c r="S104" s="103"/>
      <c r="T104" s="103"/>
      <c r="U104" s="103"/>
      <c r="V104" s="103">
        <v>20000</v>
      </c>
      <c r="W104" s="104"/>
      <c r="X104" s="104">
        <v>-12330.083549999999</v>
      </c>
      <c r="Y104" s="104"/>
      <c r="Z104" s="104"/>
      <c r="AA104" s="104"/>
      <c r="AB104" s="104"/>
      <c r="AC104" s="104"/>
      <c r="AD104" s="104"/>
      <c r="AE104" s="179">
        <f t="shared" si="18"/>
        <v>7669.9164500000006</v>
      </c>
      <c r="AF104" s="104"/>
      <c r="AG104" s="104"/>
      <c r="AH104" s="104"/>
      <c r="AI104" s="104"/>
      <c r="AJ104" s="104"/>
      <c r="AK104" s="104"/>
      <c r="AL104" s="104"/>
      <c r="AM104" s="104"/>
      <c r="AN104" s="104"/>
      <c r="AO104" s="104"/>
      <c r="AP104" s="104"/>
      <c r="AQ104" s="104"/>
      <c r="AR104" s="179">
        <f t="shared" si="15"/>
        <v>0</v>
      </c>
      <c r="AS104" s="205">
        <f t="shared" si="16"/>
        <v>7669.9164500000006</v>
      </c>
    </row>
    <row r="105" spans="2:45" ht="11.25" customHeight="1">
      <c r="B105" s="94" t="s">
        <v>90</v>
      </c>
      <c r="C105" s="94" t="s">
        <v>774</v>
      </c>
      <c r="D105" s="194" t="s">
        <v>79</v>
      </c>
      <c r="E105" s="195" t="s">
        <v>84</v>
      </c>
      <c r="F105" s="178" t="s">
        <v>257</v>
      </c>
      <c r="G105" s="103"/>
      <c r="H105" s="103"/>
      <c r="I105" s="103"/>
      <c r="J105" s="104"/>
      <c r="K105" s="104"/>
      <c r="L105" s="104"/>
      <c r="M105" s="104"/>
      <c r="N105" s="104"/>
      <c r="O105" s="104"/>
      <c r="P105" s="104"/>
      <c r="Q105" s="104"/>
      <c r="R105" s="179">
        <f t="shared" si="19"/>
        <v>0</v>
      </c>
      <c r="S105" s="103"/>
      <c r="T105" s="103"/>
      <c r="U105" s="103"/>
      <c r="V105" s="103">
        <v>2495.518</v>
      </c>
      <c r="W105" s="104"/>
      <c r="X105" s="104"/>
      <c r="Y105" s="104"/>
      <c r="Z105" s="104"/>
      <c r="AA105" s="104"/>
      <c r="AB105" s="104"/>
      <c r="AC105" s="104"/>
      <c r="AD105" s="104"/>
      <c r="AE105" s="179">
        <f t="shared" si="18"/>
        <v>2495.518</v>
      </c>
      <c r="AF105" s="104"/>
      <c r="AG105" s="104"/>
      <c r="AH105" s="104"/>
      <c r="AI105" s="104"/>
      <c r="AJ105" s="104"/>
      <c r="AK105" s="104"/>
      <c r="AL105" s="104"/>
      <c r="AM105" s="104"/>
      <c r="AN105" s="104"/>
      <c r="AO105" s="104"/>
      <c r="AP105" s="104"/>
      <c r="AQ105" s="104"/>
      <c r="AR105" s="179">
        <f t="shared" si="15"/>
        <v>0</v>
      </c>
      <c r="AS105" s="205">
        <f t="shared" si="16"/>
        <v>2495.518</v>
      </c>
    </row>
    <row r="106" spans="2:45" ht="11.25" customHeight="1">
      <c r="B106" s="94" t="s">
        <v>90</v>
      </c>
      <c r="C106" s="94" t="s">
        <v>775</v>
      </c>
      <c r="D106" s="194" t="s">
        <v>79</v>
      </c>
      <c r="E106" s="195" t="s">
        <v>84</v>
      </c>
      <c r="F106" s="178" t="s">
        <v>257</v>
      </c>
      <c r="G106" s="103"/>
      <c r="H106" s="103"/>
      <c r="I106" s="103"/>
      <c r="J106" s="104"/>
      <c r="K106" s="104"/>
      <c r="L106" s="104"/>
      <c r="M106" s="104"/>
      <c r="N106" s="104"/>
      <c r="O106" s="104"/>
      <c r="P106" s="104"/>
      <c r="Q106" s="104"/>
      <c r="R106" s="179">
        <f t="shared" si="19"/>
        <v>0</v>
      </c>
      <c r="S106" s="103"/>
      <c r="T106" s="103"/>
      <c r="U106" s="103"/>
      <c r="V106" s="103">
        <v>19780</v>
      </c>
      <c r="W106" s="104"/>
      <c r="X106" s="104"/>
      <c r="Y106" s="104"/>
      <c r="Z106" s="104"/>
      <c r="AA106" s="104"/>
      <c r="AB106" s="104"/>
      <c r="AC106" s="104"/>
      <c r="AD106" s="104"/>
      <c r="AE106" s="179">
        <f t="shared" si="18"/>
        <v>19780</v>
      </c>
      <c r="AF106" s="104"/>
      <c r="AG106" s="104"/>
      <c r="AH106" s="104"/>
      <c r="AI106" s="104"/>
      <c r="AJ106" s="104"/>
      <c r="AK106" s="104"/>
      <c r="AL106" s="104"/>
      <c r="AM106" s="104"/>
      <c r="AN106" s="104"/>
      <c r="AO106" s="104"/>
      <c r="AP106" s="104"/>
      <c r="AQ106" s="104"/>
      <c r="AR106" s="179">
        <f t="shared" si="15"/>
        <v>0</v>
      </c>
      <c r="AS106" s="205">
        <f t="shared" si="16"/>
        <v>19780</v>
      </c>
    </row>
    <row r="107" spans="2:45" ht="11.25" customHeight="1">
      <c r="B107" s="94" t="s">
        <v>90</v>
      </c>
      <c r="C107" s="94" t="s">
        <v>776</v>
      </c>
      <c r="D107" s="194" t="s">
        <v>79</v>
      </c>
      <c r="E107" s="195" t="s">
        <v>84</v>
      </c>
      <c r="F107" s="178" t="s">
        <v>257</v>
      </c>
      <c r="G107" s="103"/>
      <c r="H107" s="103"/>
      <c r="I107" s="103"/>
      <c r="J107" s="104"/>
      <c r="K107" s="104"/>
      <c r="L107" s="104"/>
      <c r="M107" s="104"/>
      <c r="N107" s="104"/>
      <c r="O107" s="104"/>
      <c r="P107" s="104"/>
      <c r="Q107" s="104"/>
      <c r="R107" s="179">
        <f t="shared" si="19"/>
        <v>0</v>
      </c>
      <c r="S107" s="103"/>
      <c r="T107" s="103"/>
      <c r="U107" s="103"/>
      <c r="V107" s="103">
        <v>20000</v>
      </c>
      <c r="W107" s="104"/>
      <c r="X107" s="104">
        <v>-12330.083549999999</v>
      </c>
      <c r="Y107" s="104"/>
      <c r="Z107" s="104"/>
      <c r="AA107" s="104"/>
      <c r="AB107" s="104"/>
      <c r="AC107" s="104"/>
      <c r="AD107" s="104"/>
      <c r="AE107" s="179">
        <f t="shared" si="18"/>
        <v>7669.9164500000006</v>
      </c>
      <c r="AF107" s="104"/>
      <c r="AG107" s="104"/>
      <c r="AH107" s="104"/>
      <c r="AI107" s="104"/>
      <c r="AJ107" s="104"/>
      <c r="AK107" s="104"/>
      <c r="AL107" s="104"/>
      <c r="AM107" s="104"/>
      <c r="AN107" s="104"/>
      <c r="AO107" s="104"/>
      <c r="AP107" s="104"/>
      <c r="AQ107" s="104"/>
      <c r="AR107" s="179">
        <f t="shared" si="15"/>
        <v>0</v>
      </c>
      <c r="AS107" s="205">
        <f t="shared" si="16"/>
        <v>7669.9164500000006</v>
      </c>
    </row>
    <row r="108" spans="2:45" ht="11.25" customHeight="1">
      <c r="B108" s="94" t="s">
        <v>90</v>
      </c>
      <c r="C108" s="94" t="s">
        <v>777</v>
      </c>
      <c r="D108" s="194" t="s">
        <v>79</v>
      </c>
      <c r="E108" s="195" t="s">
        <v>84</v>
      </c>
      <c r="F108" s="178" t="s">
        <v>257</v>
      </c>
      <c r="G108" s="103"/>
      <c r="H108" s="103"/>
      <c r="I108" s="103"/>
      <c r="J108" s="104"/>
      <c r="K108" s="104"/>
      <c r="L108" s="104"/>
      <c r="M108" s="104"/>
      <c r="N108" s="104"/>
      <c r="O108" s="104"/>
      <c r="P108" s="104"/>
      <c r="Q108" s="104"/>
      <c r="R108" s="179">
        <f t="shared" si="19"/>
        <v>0</v>
      </c>
      <c r="S108" s="103"/>
      <c r="T108" s="103"/>
      <c r="U108" s="103"/>
      <c r="V108" s="103">
        <v>12000</v>
      </c>
      <c r="W108" s="104"/>
      <c r="X108" s="104"/>
      <c r="Y108" s="104"/>
      <c r="Z108" s="104"/>
      <c r="AA108" s="104"/>
      <c r="AB108" s="104"/>
      <c r="AC108" s="104"/>
      <c r="AD108" s="104"/>
      <c r="AE108" s="179">
        <f t="shared" si="18"/>
        <v>12000</v>
      </c>
      <c r="AF108" s="104"/>
      <c r="AG108" s="104"/>
      <c r="AH108" s="104"/>
      <c r="AI108" s="104"/>
      <c r="AJ108" s="104"/>
      <c r="AK108" s="104"/>
      <c r="AL108" s="104"/>
      <c r="AM108" s="104"/>
      <c r="AN108" s="104"/>
      <c r="AO108" s="104"/>
      <c r="AP108" s="104"/>
      <c r="AQ108" s="104"/>
      <c r="AR108" s="179">
        <f t="shared" si="15"/>
        <v>0</v>
      </c>
      <c r="AS108" s="205">
        <f t="shared" si="16"/>
        <v>12000</v>
      </c>
    </row>
    <row r="109" spans="2:45" ht="11.25" customHeight="1">
      <c r="B109" s="94" t="s">
        <v>90</v>
      </c>
      <c r="C109" s="94" t="s">
        <v>753</v>
      </c>
      <c r="D109" s="194" t="s">
        <v>79</v>
      </c>
      <c r="E109" s="195" t="s">
        <v>84</v>
      </c>
      <c r="F109" s="178" t="s">
        <v>257</v>
      </c>
      <c r="G109" s="103"/>
      <c r="H109" s="103"/>
      <c r="I109" s="103"/>
      <c r="J109" s="104"/>
      <c r="K109" s="104"/>
      <c r="L109" s="104"/>
      <c r="M109" s="104"/>
      <c r="N109" s="104"/>
      <c r="O109" s="104"/>
      <c r="P109" s="104"/>
      <c r="Q109" s="104"/>
      <c r="R109" s="179">
        <f t="shared" si="19"/>
        <v>0</v>
      </c>
      <c r="S109" s="103"/>
      <c r="T109" s="103"/>
      <c r="U109" s="103"/>
      <c r="V109" s="103">
        <v>7.2047499999999998</v>
      </c>
      <c r="W109" s="104"/>
      <c r="X109" s="104"/>
      <c r="Y109" s="104"/>
      <c r="Z109" s="104"/>
      <c r="AA109" s="104"/>
      <c r="AB109" s="104"/>
      <c r="AC109" s="104"/>
      <c r="AD109" s="104"/>
      <c r="AE109" s="179">
        <f t="shared" si="18"/>
        <v>7.2047499999999998</v>
      </c>
      <c r="AF109" s="104"/>
      <c r="AG109" s="104"/>
      <c r="AH109" s="104"/>
      <c r="AI109" s="104"/>
      <c r="AJ109" s="104"/>
      <c r="AK109" s="104"/>
      <c r="AL109" s="104"/>
      <c r="AM109" s="104"/>
      <c r="AN109" s="104"/>
      <c r="AO109" s="104"/>
      <c r="AP109" s="104"/>
      <c r="AQ109" s="104"/>
      <c r="AR109" s="179">
        <f t="shared" si="15"/>
        <v>0</v>
      </c>
      <c r="AS109" s="205">
        <f t="shared" si="16"/>
        <v>7.2047499999999998</v>
      </c>
    </row>
    <row r="110" spans="2:45" ht="11.25" customHeight="1">
      <c r="B110" s="94" t="s">
        <v>90</v>
      </c>
      <c r="C110" s="94" t="s">
        <v>778</v>
      </c>
      <c r="D110" s="194" t="s">
        <v>79</v>
      </c>
      <c r="E110" s="195" t="s">
        <v>84</v>
      </c>
      <c r="F110" s="178" t="s">
        <v>257</v>
      </c>
      <c r="G110" s="103"/>
      <c r="H110" s="103"/>
      <c r="I110" s="103"/>
      <c r="J110" s="104"/>
      <c r="K110" s="104"/>
      <c r="L110" s="104"/>
      <c r="M110" s="104"/>
      <c r="N110" s="104"/>
      <c r="O110" s="104"/>
      <c r="P110" s="104"/>
      <c r="Q110" s="104"/>
      <c r="R110" s="179">
        <f t="shared" si="19"/>
        <v>0</v>
      </c>
      <c r="S110" s="103"/>
      <c r="T110" s="103"/>
      <c r="U110" s="103"/>
      <c r="V110" s="103"/>
      <c r="W110" s="104"/>
      <c r="X110" s="104"/>
      <c r="Y110" s="104"/>
      <c r="Z110" s="104"/>
      <c r="AA110" s="104"/>
      <c r="AB110" s="104"/>
      <c r="AC110" s="104"/>
      <c r="AD110" s="104"/>
      <c r="AE110" s="179">
        <f t="shared" si="18"/>
        <v>0</v>
      </c>
      <c r="AF110" s="104"/>
      <c r="AG110" s="104"/>
      <c r="AH110" s="104"/>
      <c r="AI110" s="104"/>
      <c r="AJ110" s="104"/>
      <c r="AK110" s="104"/>
      <c r="AL110" s="104"/>
      <c r="AM110" s="104"/>
      <c r="AN110" s="104"/>
      <c r="AO110" s="104"/>
      <c r="AP110" s="104"/>
      <c r="AQ110" s="104"/>
      <c r="AR110" s="179">
        <f t="shared" si="15"/>
        <v>0</v>
      </c>
      <c r="AS110" s="205">
        <f t="shared" si="16"/>
        <v>0</v>
      </c>
    </row>
    <row r="111" spans="2:45" ht="11.25" customHeight="1">
      <c r="B111" s="94" t="s">
        <v>90</v>
      </c>
      <c r="C111" s="94" t="s">
        <v>849</v>
      </c>
      <c r="D111" s="194" t="s">
        <v>79</v>
      </c>
      <c r="E111" s="195" t="s">
        <v>84</v>
      </c>
      <c r="F111" s="178" t="s">
        <v>257</v>
      </c>
      <c r="G111" s="103"/>
      <c r="H111" s="103"/>
      <c r="I111" s="103"/>
      <c r="J111" s="104"/>
      <c r="K111" s="104"/>
      <c r="L111" s="104"/>
      <c r="M111" s="104"/>
      <c r="N111" s="104"/>
      <c r="O111" s="104"/>
      <c r="P111" s="104"/>
      <c r="Q111" s="104"/>
      <c r="R111" s="179">
        <f t="shared" si="19"/>
        <v>0</v>
      </c>
      <c r="S111" s="103"/>
      <c r="T111" s="103"/>
      <c r="U111" s="103"/>
      <c r="V111" s="103">
        <v>28.586359999999999</v>
      </c>
      <c r="W111" s="104"/>
      <c r="X111" s="104"/>
      <c r="Y111" s="104"/>
      <c r="Z111" s="104"/>
      <c r="AA111" s="104"/>
      <c r="AB111" s="104"/>
      <c r="AC111" s="104"/>
      <c r="AD111" s="104"/>
      <c r="AE111" s="179">
        <f t="shared" si="18"/>
        <v>28.586359999999999</v>
      </c>
      <c r="AF111" s="104"/>
      <c r="AG111" s="104"/>
      <c r="AH111" s="104"/>
      <c r="AI111" s="104"/>
      <c r="AJ111" s="104"/>
      <c r="AK111" s="104"/>
      <c r="AL111" s="104"/>
      <c r="AM111" s="104"/>
      <c r="AN111" s="104"/>
      <c r="AO111" s="104"/>
      <c r="AP111" s="104"/>
      <c r="AQ111" s="104"/>
      <c r="AR111" s="179">
        <f t="shared" si="15"/>
        <v>0</v>
      </c>
      <c r="AS111" s="205">
        <f t="shared" si="16"/>
        <v>28.586359999999999</v>
      </c>
    </row>
    <row r="112" spans="2:45" ht="11.25" customHeight="1">
      <c r="B112" s="94" t="s">
        <v>90</v>
      </c>
      <c r="C112" s="94" t="s">
        <v>850</v>
      </c>
      <c r="D112" s="194" t="s">
        <v>79</v>
      </c>
      <c r="E112" s="195" t="s">
        <v>84</v>
      </c>
      <c r="F112" s="178" t="s">
        <v>257</v>
      </c>
      <c r="G112" s="103"/>
      <c r="H112" s="103"/>
      <c r="I112" s="103"/>
      <c r="J112" s="104"/>
      <c r="K112" s="104"/>
      <c r="L112" s="104"/>
      <c r="M112" s="104"/>
      <c r="N112" s="104"/>
      <c r="O112" s="104"/>
      <c r="P112" s="104"/>
      <c r="Q112" s="104"/>
      <c r="R112" s="179">
        <f t="shared" si="19"/>
        <v>0</v>
      </c>
      <c r="S112" s="103"/>
      <c r="T112" s="103"/>
      <c r="U112" s="103"/>
      <c r="V112" s="103">
        <v>7.8124200000000004</v>
      </c>
      <c r="W112" s="104"/>
      <c r="X112" s="104"/>
      <c r="Y112" s="104"/>
      <c r="Z112" s="104"/>
      <c r="AA112" s="104"/>
      <c r="AB112" s="104"/>
      <c r="AC112" s="104"/>
      <c r="AD112" s="104"/>
      <c r="AE112" s="179">
        <f t="shared" si="18"/>
        <v>7.8124200000000004</v>
      </c>
      <c r="AF112" s="104"/>
      <c r="AG112" s="104"/>
      <c r="AH112" s="104"/>
      <c r="AI112" s="104"/>
      <c r="AJ112" s="104"/>
      <c r="AK112" s="104"/>
      <c r="AL112" s="104"/>
      <c r="AM112" s="104"/>
      <c r="AN112" s="104"/>
      <c r="AO112" s="104"/>
      <c r="AP112" s="104"/>
      <c r="AQ112" s="104"/>
      <c r="AR112" s="179">
        <f t="shared" si="15"/>
        <v>0</v>
      </c>
      <c r="AS112" s="205">
        <f t="shared" si="16"/>
        <v>7.8124200000000004</v>
      </c>
    </row>
    <row r="113" spans="2:45" ht="11.25" customHeight="1">
      <c r="B113" s="94" t="s">
        <v>90</v>
      </c>
      <c r="C113" s="94" t="s">
        <v>851</v>
      </c>
      <c r="D113" s="194" t="s">
        <v>79</v>
      </c>
      <c r="E113" s="195" t="s">
        <v>84</v>
      </c>
      <c r="F113" s="178" t="s">
        <v>257</v>
      </c>
      <c r="G113" s="103"/>
      <c r="H113" s="103"/>
      <c r="I113" s="103"/>
      <c r="J113" s="104"/>
      <c r="K113" s="104"/>
      <c r="L113" s="104"/>
      <c r="M113" s="104"/>
      <c r="N113" s="104"/>
      <c r="O113" s="104"/>
      <c r="P113" s="104"/>
      <c r="Q113" s="104"/>
      <c r="R113" s="179">
        <f t="shared" si="19"/>
        <v>0</v>
      </c>
      <c r="S113" s="103"/>
      <c r="T113" s="103"/>
      <c r="U113" s="103"/>
      <c r="V113" s="103">
        <v>6.3919800000000002</v>
      </c>
      <c r="W113" s="104"/>
      <c r="X113" s="104"/>
      <c r="Y113" s="104"/>
      <c r="Z113" s="104"/>
      <c r="AA113" s="104"/>
      <c r="AB113" s="104"/>
      <c r="AC113" s="104"/>
      <c r="AD113" s="104"/>
      <c r="AE113" s="179">
        <f t="shared" si="18"/>
        <v>6.3919800000000002</v>
      </c>
      <c r="AF113" s="104"/>
      <c r="AG113" s="104"/>
      <c r="AH113" s="104"/>
      <c r="AI113" s="104"/>
      <c r="AJ113" s="104"/>
      <c r="AK113" s="104"/>
      <c r="AL113" s="104"/>
      <c r="AM113" s="104"/>
      <c r="AN113" s="104"/>
      <c r="AO113" s="104"/>
      <c r="AP113" s="104"/>
      <c r="AQ113" s="104"/>
      <c r="AR113" s="179">
        <f t="shared" si="15"/>
        <v>0</v>
      </c>
      <c r="AS113" s="205">
        <f t="shared" si="16"/>
        <v>6.3919800000000002</v>
      </c>
    </row>
    <row r="114" spans="2:45" ht="11.25" customHeight="1">
      <c r="B114" s="94" t="s">
        <v>90</v>
      </c>
      <c r="C114" s="94" t="s">
        <v>852</v>
      </c>
      <c r="D114" s="194" t="s">
        <v>79</v>
      </c>
      <c r="E114" s="195" t="s">
        <v>84</v>
      </c>
      <c r="F114" s="178" t="s">
        <v>257</v>
      </c>
      <c r="G114" s="103"/>
      <c r="H114" s="103"/>
      <c r="I114" s="103"/>
      <c r="J114" s="104"/>
      <c r="K114" s="104"/>
      <c r="L114" s="104"/>
      <c r="M114" s="104"/>
      <c r="N114" s="104"/>
      <c r="O114" s="104"/>
      <c r="P114" s="104"/>
      <c r="Q114" s="104"/>
      <c r="R114" s="179">
        <f t="shared" si="19"/>
        <v>0</v>
      </c>
      <c r="S114" s="103"/>
      <c r="T114" s="103"/>
      <c r="U114" s="103"/>
      <c r="V114" s="103">
        <v>0.53267000000000009</v>
      </c>
      <c r="W114" s="104"/>
      <c r="X114" s="104"/>
      <c r="Y114" s="104"/>
      <c r="Z114" s="104"/>
      <c r="AA114" s="104"/>
      <c r="AB114" s="104"/>
      <c r="AC114" s="104"/>
      <c r="AD114" s="104"/>
      <c r="AE114" s="179">
        <f t="shared" si="18"/>
        <v>0.53267000000000009</v>
      </c>
      <c r="AF114" s="104"/>
      <c r="AG114" s="104"/>
      <c r="AH114" s="104"/>
      <c r="AI114" s="104"/>
      <c r="AJ114" s="104"/>
      <c r="AK114" s="104"/>
      <c r="AL114" s="104"/>
      <c r="AM114" s="104"/>
      <c r="AN114" s="104"/>
      <c r="AO114" s="104"/>
      <c r="AP114" s="104"/>
      <c r="AQ114" s="104"/>
      <c r="AR114" s="179">
        <f t="shared" si="15"/>
        <v>0</v>
      </c>
      <c r="AS114" s="205">
        <f t="shared" si="16"/>
        <v>0.53267000000000009</v>
      </c>
    </row>
    <row r="115" spans="2:45" ht="11.25" customHeight="1">
      <c r="B115" s="94" t="s">
        <v>90</v>
      </c>
      <c r="C115" s="94" t="s">
        <v>853</v>
      </c>
      <c r="D115" s="194" t="s">
        <v>79</v>
      </c>
      <c r="E115" s="195" t="s">
        <v>84</v>
      </c>
      <c r="F115" s="178" t="s">
        <v>257</v>
      </c>
      <c r="G115" s="103"/>
      <c r="H115" s="103"/>
      <c r="I115" s="103"/>
      <c r="J115" s="104"/>
      <c r="K115" s="104"/>
      <c r="L115" s="104"/>
      <c r="M115" s="104"/>
      <c r="N115" s="104"/>
      <c r="O115" s="104"/>
      <c r="P115" s="104"/>
      <c r="Q115" s="104"/>
      <c r="R115" s="179">
        <f t="shared" si="19"/>
        <v>0</v>
      </c>
      <c r="S115" s="103"/>
      <c r="T115" s="103"/>
      <c r="U115" s="103"/>
      <c r="V115" s="103">
        <v>32.32732</v>
      </c>
      <c r="W115" s="104"/>
      <c r="X115" s="104"/>
      <c r="Y115" s="104"/>
      <c r="Z115" s="104"/>
      <c r="AA115" s="104"/>
      <c r="AB115" s="104"/>
      <c r="AC115" s="104"/>
      <c r="AD115" s="104"/>
      <c r="AE115" s="179">
        <f t="shared" si="18"/>
        <v>32.32732</v>
      </c>
      <c r="AF115" s="104"/>
      <c r="AG115" s="104"/>
      <c r="AH115" s="104"/>
      <c r="AI115" s="104"/>
      <c r="AJ115" s="104"/>
      <c r="AK115" s="104"/>
      <c r="AL115" s="104"/>
      <c r="AM115" s="104"/>
      <c r="AN115" s="104"/>
      <c r="AO115" s="104"/>
      <c r="AP115" s="104"/>
      <c r="AQ115" s="104"/>
      <c r="AR115" s="179">
        <f t="shared" si="15"/>
        <v>0</v>
      </c>
      <c r="AS115" s="205">
        <f t="shared" si="16"/>
        <v>32.32732</v>
      </c>
    </row>
    <row r="116" spans="2:45" ht="11.25" customHeight="1">
      <c r="B116" s="94" t="s">
        <v>90</v>
      </c>
      <c r="C116" s="94" t="s">
        <v>844</v>
      </c>
      <c r="D116" s="194" t="s">
        <v>79</v>
      </c>
      <c r="E116" s="195" t="s">
        <v>84</v>
      </c>
      <c r="F116" s="178" t="s">
        <v>257</v>
      </c>
      <c r="G116" s="103"/>
      <c r="H116" s="103"/>
      <c r="I116" s="103"/>
      <c r="J116" s="104"/>
      <c r="K116" s="104"/>
      <c r="L116" s="104"/>
      <c r="M116" s="104"/>
      <c r="N116" s="104"/>
      <c r="O116" s="104"/>
      <c r="P116" s="104"/>
      <c r="Q116" s="104"/>
      <c r="R116" s="179">
        <f t="shared" si="19"/>
        <v>0</v>
      </c>
      <c r="S116" s="103"/>
      <c r="T116" s="103"/>
      <c r="U116" s="103"/>
      <c r="V116" s="103">
        <v>1.6493300000000002</v>
      </c>
      <c r="W116" s="104"/>
      <c r="X116" s="104"/>
      <c r="Y116" s="104"/>
      <c r="Z116" s="104"/>
      <c r="AA116" s="104"/>
      <c r="AB116" s="104"/>
      <c r="AC116" s="104"/>
      <c r="AD116" s="104"/>
      <c r="AE116" s="179">
        <f t="shared" si="18"/>
        <v>1.6493300000000002</v>
      </c>
      <c r="AF116" s="104"/>
      <c r="AG116" s="104"/>
      <c r="AH116" s="104"/>
      <c r="AI116" s="104"/>
      <c r="AJ116" s="104"/>
      <c r="AK116" s="104"/>
      <c r="AL116" s="104"/>
      <c r="AM116" s="104"/>
      <c r="AN116" s="104"/>
      <c r="AO116" s="104"/>
      <c r="AP116" s="104"/>
      <c r="AQ116" s="104"/>
      <c r="AR116" s="179">
        <f t="shared" si="15"/>
        <v>0</v>
      </c>
      <c r="AS116" s="205">
        <f t="shared" si="16"/>
        <v>1.6493300000000002</v>
      </c>
    </row>
    <row r="117" spans="2:45" ht="11.25" customHeight="1">
      <c r="B117" s="94" t="s">
        <v>90</v>
      </c>
      <c r="C117" s="94" t="s">
        <v>845</v>
      </c>
      <c r="D117" s="194" t="s">
        <v>79</v>
      </c>
      <c r="E117" s="195" t="s">
        <v>84</v>
      </c>
      <c r="F117" s="178" t="s">
        <v>257</v>
      </c>
      <c r="G117" s="103"/>
      <c r="H117" s="103"/>
      <c r="I117" s="103"/>
      <c r="J117" s="104"/>
      <c r="K117" s="104"/>
      <c r="L117" s="104"/>
      <c r="M117" s="104"/>
      <c r="N117" s="104"/>
      <c r="O117" s="104"/>
      <c r="P117" s="104"/>
      <c r="Q117" s="104"/>
      <c r="R117" s="179">
        <f t="shared" si="19"/>
        <v>0</v>
      </c>
      <c r="S117" s="103"/>
      <c r="T117" s="103"/>
      <c r="U117" s="103"/>
      <c r="V117" s="103">
        <v>8.0818300000000001</v>
      </c>
      <c r="W117" s="104"/>
      <c r="X117" s="104"/>
      <c r="Y117" s="104"/>
      <c r="Z117" s="104"/>
      <c r="AA117" s="104"/>
      <c r="AB117" s="104"/>
      <c r="AC117" s="104"/>
      <c r="AD117" s="104"/>
      <c r="AE117" s="179">
        <f t="shared" si="18"/>
        <v>8.0818300000000001</v>
      </c>
      <c r="AF117" s="104"/>
      <c r="AG117" s="104"/>
      <c r="AH117" s="104"/>
      <c r="AI117" s="104"/>
      <c r="AJ117" s="104"/>
      <c r="AK117" s="104"/>
      <c r="AL117" s="104"/>
      <c r="AM117" s="104"/>
      <c r="AN117" s="104"/>
      <c r="AO117" s="104"/>
      <c r="AP117" s="104"/>
      <c r="AQ117" s="104"/>
      <c r="AR117" s="179">
        <f t="shared" si="15"/>
        <v>0</v>
      </c>
      <c r="AS117" s="205">
        <f t="shared" si="16"/>
        <v>8.0818300000000001</v>
      </c>
    </row>
    <row r="118" spans="2:45" ht="11.25" customHeight="1">
      <c r="B118" s="94" t="s">
        <v>90</v>
      </c>
      <c r="C118" s="94" t="s">
        <v>854</v>
      </c>
      <c r="D118" s="194" t="s">
        <v>79</v>
      </c>
      <c r="E118" s="195" t="s">
        <v>84</v>
      </c>
      <c r="F118" s="178" t="s">
        <v>257</v>
      </c>
      <c r="G118" s="103"/>
      <c r="H118" s="103"/>
      <c r="I118" s="103"/>
      <c r="J118" s="104"/>
      <c r="K118" s="104"/>
      <c r="L118" s="104"/>
      <c r="M118" s="104"/>
      <c r="N118" s="104"/>
      <c r="O118" s="104"/>
      <c r="P118" s="104"/>
      <c r="Q118" s="104"/>
      <c r="R118" s="179">
        <f t="shared" si="19"/>
        <v>0</v>
      </c>
      <c r="S118" s="103"/>
      <c r="T118" s="103"/>
      <c r="U118" s="103"/>
      <c r="V118" s="103">
        <v>0.27439999999999998</v>
      </c>
      <c r="W118" s="104"/>
      <c r="X118" s="104"/>
      <c r="Y118" s="104"/>
      <c r="Z118" s="104"/>
      <c r="AA118" s="104"/>
      <c r="AB118" s="104"/>
      <c r="AC118" s="104"/>
      <c r="AD118" s="104"/>
      <c r="AE118" s="179">
        <f t="shared" si="18"/>
        <v>0.27439999999999998</v>
      </c>
      <c r="AF118" s="104"/>
      <c r="AG118" s="104"/>
      <c r="AH118" s="104"/>
      <c r="AI118" s="104"/>
      <c r="AJ118" s="104"/>
      <c r="AK118" s="104"/>
      <c r="AL118" s="104"/>
      <c r="AM118" s="104"/>
      <c r="AN118" s="104"/>
      <c r="AO118" s="104"/>
      <c r="AP118" s="104"/>
      <c r="AQ118" s="104"/>
      <c r="AR118" s="179">
        <f t="shared" si="15"/>
        <v>0</v>
      </c>
      <c r="AS118" s="205">
        <f t="shared" si="16"/>
        <v>0.27439999999999998</v>
      </c>
    </row>
    <row r="119" spans="2:45" ht="11.25" customHeight="1">
      <c r="B119" s="94" t="s">
        <v>90</v>
      </c>
      <c r="C119" s="94" t="s">
        <v>855</v>
      </c>
      <c r="D119" s="194" t="s">
        <v>79</v>
      </c>
      <c r="E119" s="195" t="s">
        <v>84</v>
      </c>
      <c r="F119" s="178" t="s">
        <v>257</v>
      </c>
      <c r="G119" s="103"/>
      <c r="H119" s="103"/>
      <c r="I119" s="103"/>
      <c r="J119" s="104"/>
      <c r="K119" s="104"/>
      <c r="L119" s="104"/>
      <c r="M119" s="104"/>
      <c r="N119" s="104"/>
      <c r="O119" s="104"/>
      <c r="P119" s="104"/>
      <c r="Q119" s="104"/>
      <c r="R119" s="179">
        <f t="shared" si="19"/>
        <v>0</v>
      </c>
      <c r="S119" s="103"/>
      <c r="T119" s="103"/>
      <c r="U119" s="103"/>
      <c r="V119" s="103">
        <v>59.969160000000002</v>
      </c>
      <c r="W119" s="104"/>
      <c r="X119" s="104"/>
      <c r="Y119" s="104"/>
      <c r="Z119" s="104"/>
      <c r="AA119" s="104"/>
      <c r="AB119" s="104"/>
      <c r="AC119" s="104"/>
      <c r="AD119" s="104"/>
      <c r="AE119" s="179">
        <f t="shared" si="18"/>
        <v>59.969160000000002</v>
      </c>
      <c r="AF119" s="104"/>
      <c r="AG119" s="104"/>
      <c r="AH119" s="104"/>
      <c r="AI119" s="104"/>
      <c r="AJ119" s="104"/>
      <c r="AK119" s="104"/>
      <c r="AL119" s="104"/>
      <c r="AM119" s="104"/>
      <c r="AN119" s="104"/>
      <c r="AO119" s="104"/>
      <c r="AP119" s="104"/>
      <c r="AQ119" s="104"/>
      <c r="AR119" s="179">
        <f t="shared" si="15"/>
        <v>0</v>
      </c>
      <c r="AS119" s="205">
        <f t="shared" si="16"/>
        <v>59.969160000000002</v>
      </c>
    </row>
    <row r="120" spans="2:45" ht="11.25" customHeight="1">
      <c r="B120" s="94" t="s">
        <v>90</v>
      </c>
      <c r="C120" s="94" t="s">
        <v>856</v>
      </c>
      <c r="D120" s="194" t="s">
        <v>79</v>
      </c>
      <c r="E120" s="195" t="s">
        <v>84</v>
      </c>
      <c r="F120" s="178" t="s">
        <v>257</v>
      </c>
      <c r="G120" s="103"/>
      <c r="H120" s="103"/>
      <c r="I120" s="103"/>
      <c r="J120" s="104"/>
      <c r="K120" s="104"/>
      <c r="L120" s="104"/>
      <c r="M120" s="104"/>
      <c r="N120" s="104"/>
      <c r="O120" s="104"/>
      <c r="P120" s="104"/>
      <c r="Q120" s="104"/>
      <c r="R120" s="179">
        <f t="shared" si="19"/>
        <v>0</v>
      </c>
      <c r="S120" s="103"/>
      <c r="T120" s="103"/>
      <c r="U120" s="103"/>
      <c r="V120" s="103">
        <v>4.4739800000000001</v>
      </c>
      <c r="W120" s="104"/>
      <c r="X120" s="104"/>
      <c r="Y120" s="104"/>
      <c r="Z120" s="104"/>
      <c r="AA120" s="104"/>
      <c r="AB120" s="104"/>
      <c r="AC120" s="104"/>
      <c r="AD120" s="104"/>
      <c r="AE120" s="179">
        <f t="shared" si="18"/>
        <v>4.4739800000000001</v>
      </c>
      <c r="AF120" s="104"/>
      <c r="AG120" s="104"/>
      <c r="AH120" s="104"/>
      <c r="AI120" s="104"/>
      <c r="AJ120" s="104"/>
      <c r="AK120" s="104"/>
      <c r="AL120" s="104"/>
      <c r="AM120" s="104"/>
      <c r="AN120" s="104"/>
      <c r="AO120" s="104"/>
      <c r="AP120" s="104"/>
      <c r="AQ120" s="104"/>
      <c r="AR120" s="179">
        <f t="shared" si="15"/>
        <v>0</v>
      </c>
      <c r="AS120" s="205">
        <f t="shared" si="16"/>
        <v>4.4739800000000001</v>
      </c>
    </row>
    <row r="121" spans="2:45" ht="11.25" customHeight="1">
      <c r="B121" s="94" t="s">
        <v>90</v>
      </c>
      <c r="C121" s="94" t="s">
        <v>1023</v>
      </c>
      <c r="D121" s="194" t="s">
        <v>79</v>
      </c>
      <c r="E121" s="195" t="s">
        <v>84</v>
      </c>
      <c r="F121" s="178" t="s">
        <v>257</v>
      </c>
      <c r="G121" s="103"/>
      <c r="H121" s="103"/>
      <c r="I121" s="103"/>
      <c r="J121" s="104"/>
      <c r="K121" s="104"/>
      <c r="L121" s="104"/>
      <c r="M121" s="104"/>
      <c r="N121" s="104"/>
      <c r="O121" s="104"/>
      <c r="P121" s="104"/>
      <c r="Q121" s="104"/>
      <c r="R121" s="179">
        <f t="shared" si="20" ref="R121:R152">SUM(G121:Q121)</f>
        <v>0</v>
      </c>
      <c r="S121" s="103"/>
      <c r="T121" s="103"/>
      <c r="U121" s="103"/>
      <c r="V121" s="103">
        <v>3.5511000000000004</v>
      </c>
      <c r="W121" s="104"/>
      <c r="X121" s="104"/>
      <c r="Y121" s="104"/>
      <c r="Z121" s="104"/>
      <c r="AA121" s="104"/>
      <c r="AB121" s="104"/>
      <c r="AC121" s="104"/>
      <c r="AD121" s="104"/>
      <c r="AE121" s="179">
        <f t="shared" si="18"/>
        <v>3.5511000000000004</v>
      </c>
      <c r="AF121" s="104"/>
      <c r="AG121" s="104"/>
      <c r="AH121" s="104"/>
      <c r="AI121" s="104"/>
      <c r="AJ121" s="104"/>
      <c r="AK121" s="104"/>
      <c r="AL121" s="104"/>
      <c r="AM121" s="104"/>
      <c r="AN121" s="104"/>
      <c r="AO121" s="104"/>
      <c r="AP121" s="104"/>
      <c r="AQ121" s="104"/>
      <c r="AR121" s="179">
        <f t="shared" si="15"/>
        <v>0</v>
      </c>
      <c r="AS121" s="205">
        <f t="shared" si="16"/>
        <v>3.5511000000000004</v>
      </c>
    </row>
    <row r="122" spans="2:45" ht="11.25" customHeight="1">
      <c r="B122" s="94" t="s">
        <v>90</v>
      </c>
      <c r="C122" s="94" t="s">
        <v>857</v>
      </c>
      <c r="D122" s="194" t="s">
        <v>79</v>
      </c>
      <c r="E122" s="195" t="s">
        <v>84</v>
      </c>
      <c r="F122" s="178" t="s">
        <v>257</v>
      </c>
      <c r="G122" s="103"/>
      <c r="H122" s="103"/>
      <c r="I122" s="103"/>
      <c r="J122" s="104"/>
      <c r="K122" s="104"/>
      <c r="L122" s="104"/>
      <c r="M122" s="104"/>
      <c r="N122" s="104"/>
      <c r="O122" s="104"/>
      <c r="P122" s="104"/>
      <c r="Q122" s="104"/>
      <c r="R122" s="179">
        <f t="shared" si="20"/>
        <v>0</v>
      </c>
      <c r="S122" s="103"/>
      <c r="T122" s="103"/>
      <c r="U122" s="103"/>
      <c r="V122" s="103">
        <v>34.6387</v>
      </c>
      <c r="W122" s="104"/>
      <c r="X122" s="104"/>
      <c r="Y122" s="104"/>
      <c r="Z122" s="104"/>
      <c r="AA122" s="104"/>
      <c r="AB122" s="104"/>
      <c r="AC122" s="104"/>
      <c r="AD122" s="104"/>
      <c r="AE122" s="179">
        <f t="shared" si="18"/>
        <v>34.6387</v>
      </c>
      <c r="AF122" s="104"/>
      <c r="AG122" s="104"/>
      <c r="AH122" s="104"/>
      <c r="AI122" s="104"/>
      <c r="AJ122" s="104"/>
      <c r="AK122" s="104"/>
      <c r="AL122" s="104"/>
      <c r="AM122" s="104"/>
      <c r="AN122" s="104"/>
      <c r="AO122" s="104"/>
      <c r="AP122" s="104"/>
      <c r="AQ122" s="104"/>
      <c r="AR122" s="179">
        <f t="shared" si="15"/>
        <v>0</v>
      </c>
      <c r="AS122" s="205">
        <f t="shared" si="16"/>
        <v>34.6387</v>
      </c>
    </row>
    <row r="123" spans="2:45" ht="11.25" customHeight="1">
      <c r="B123" s="94" t="s">
        <v>90</v>
      </c>
      <c r="C123" s="94" t="s">
        <v>1024</v>
      </c>
      <c r="D123" s="194" t="s">
        <v>84</v>
      </c>
      <c r="E123" s="195" t="s">
        <v>84</v>
      </c>
      <c r="F123" s="178" t="s">
        <v>257</v>
      </c>
      <c r="G123" s="103"/>
      <c r="H123" s="103"/>
      <c r="I123" s="103"/>
      <c r="J123" s="104"/>
      <c r="K123" s="104"/>
      <c r="L123" s="104"/>
      <c r="M123" s="104"/>
      <c r="N123" s="104"/>
      <c r="O123" s="104"/>
      <c r="P123" s="104"/>
      <c r="Q123" s="104"/>
      <c r="R123" s="179">
        <f t="shared" si="20"/>
        <v>0</v>
      </c>
      <c r="S123" s="103"/>
      <c r="T123" s="103"/>
      <c r="U123" s="103"/>
      <c r="V123" s="103">
        <v>8.2541799999999999</v>
      </c>
      <c r="W123" s="104"/>
      <c r="X123" s="104"/>
      <c r="Y123" s="104"/>
      <c r="Z123" s="104"/>
      <c r="AA123" s="104"/>
      <c r="AB123" s="104"/>
      <c r="AC123" s="104"/>
      <c r="AD123" s="104"/>
      <c r="AE123" s="179">
        <f t="shared" si="18"/>
        <v>8.2541799999999999</v>
      </c>
      <c r="AF123" s="104"/>
      <c r="AG123" s="104"/>
      <c r="AH123" s="104"/>
      <c r="AI123" s="104"/>
      <c r="AJ123" s="104"/>
      <c r="AK123" s="104"/>
      <c r="AL123" s="104"/>
      <c r="AM123" s="104"/>
      <c r="AN123" s="104"/>
      <c r="AO123" s="104"/>
      <c r="AP123" s="104"/>
      <c r="AQ123" s="104"/>
      <c r="AR123" s="179">
        <f t="shared" si="15"/>
        <v>0</v>
      </c>
      <c r="AS123" s="205">
        <f t="shared" si="16"/>
        <v>8.2541799999999999</v>
      </c>
    </row>
    <row r="124" spans="2:45" ht="11.25" customHeight="1">
      <c r="B124" s="94" t="s">
        <v>90</v>
      </c>
      <c r="C124" s="94" t="s">
        <v>780</v>
      </c>
      <c r="D124" s="194" t="s">
        <v>79</v>
      </c>
      <c r="E124" s="195" t="s">
        <v>84</v>
      </c>
      <c r="F124" s="178" t="s">
        <v>257</v>
      </c>
      <c r="G124" s="103"/>
      <c r="H124" s="103"/>
      <c r="I124" s="103"/>
      <c r="J124" s="104"/>
      <c r="K124" s="104"/>
      <c r="L124" s="104"/>
      <c r="M124" s="104"/>
      <c r="N124" s="104"/>
      <c r="O124" s="104"/>
      <c r="P124" s="104"/>
      <c r="Q124" s="104"/>
      <c r="R124" s="179">
        <f t="shared" si="20"/>
        <v>0</v>
      </c>
      <c r="S124" s="103"/>
      <c r="T124" s="103"/>
      <c r="U124" s="103"/>
      <c r="V124" s="103"/>
      <c r="W124" s="104">
        <v>4125</v>
      </c>
      <c r="X124" s="104"/>
      <c r="Y124" s="104"/>
      <c r="Z124" s="104"/>
      <c r="AA124" s="104"/>
      <c r="AB124" s="104"/>
      <c r="AC124" s="104"/>
      <c r="AD124" s="104"/>
      <c r="AE124" s="179">
        <f t="shared" si="18"/>
        <v>4125</v>
      </c>
      <c r="AF124" s="104"/>
      <c r="AG124" s="104"/>
      <c r="AH124" s="104"/>
      <c r="AI124" s="104"/>
      <c r="AJ124" s="104"/>
      <c r="AK124" s="104"/>
      <c r="AL124" s="104"/>
      <c r="AM124" s="104"/>
      <c r="AN124" s="104"/>
      <c r="AO124" s="104"/>
      <c r="AP124" s="104"/>
      <c r="AQ124" s="104"/>
      <c r="AR124" s="179">
        <f t="shared" si="15"/>
        <v>0</v>
      </c>
      <c r="AS124" s="205">
        <f t="shared" si="16"/>
        <v>4125</v>
      </c>
    </row>
    <row r="125" spans="2:45" ht="11.25" customHeight="1">
      <c r="B125" s="94" t="s">
        <v>90</v>
      </c>
      <c r="C125" s="94" t="s">
        <v>781</v>
      </c>
      <c r="D125" s="194" t="s">
        <v>79</v>
      </c>
      <c r="E125" s="195" t="s">
        <v>84</v>
      </c>
      <c r="F125" s="178" t="s">
        <v>257</v>
      </c>
      <c r="G125" s="103"/>
      <c r="H125" s="103"/>
      <c r="I125" s="103"/>
      <c r="J125" s="104"/>
      <c r="K125" s="104"/>
      <c r="L125" s="104"/>
      <c r="M125" s="104"/>
      <c r="N125" s="104"/>
      <c r="O125" s="104"/>
      <c r="P125" s="104"/>
      <c r="Q125" s="104"/>
      <c r="R125" s="179">
        <f t="shared" si="20"/>
        <v>0</v>
      </c>
      <c r="S125" s="103"/>
      <c r="T125" s="103"/>
      <c r="U125" s="103"/>
      <c r="V125" s="103"/>
      <c r="W125" s="104">
        <v>4972</v>
      </c>
      <c r="X125" s="104"/>
      <c r="Y125" s="104"/>
      <c r="Z125" s="104"/>
      <c r="AA125" s="104"/>
      <c r="AB125" s="104"/>
      <c r="AC125" s="104"/>
      <c r="AD125" s="104"/>
      <c r="AE125" s="179">
        <f t="shared" si="18"/>
        <v>4972</v>
      </c>
      <c r="AF125" s="104"/>
      <c r="AG125" s="104"/>
      <c r="AH125" s="104"/>
      <c r="AI125" s="104"/>
      <c r="AJ125" s="104"/>
      <c r="AK125" s="104"/>
      <c r="AL125" s="104"/>
      <c r="AM125" s="104"/>
      <c r="AN125" s="104"/>
      <c r="AO125" s="104"/>
      <c r="AP125" s="104"/>
      <c r="AQ125" s="104"/>
      <c r="AR125" s="179">
        <f t="shared" si="15"/>
        <v>0</v>
      </c>
      <c r="AS125" s="205">
        <f t="shared" si="16"/>
        <v>4972</v>
      </c>
    </row>
    <row r="126" spans="2:45" ht="11.25" customHeight="1">
      <c r="B126" s="94" t="s">
        <v>90</v>
      </c>
      <c r="C126" s="94" t="s">
        <v>782</v>
      </c>
      <c r="D126" s="194" t="s">
        <v>79</v>
      </c>
      <c r="E126" s="195" t="s">
        <v>84</v>
      </c>
      <c r="F126" s="178" t="s">
        <v>257</v>
      </c>
      <c r="G126" s="103"/>
      <c r="H126" s="103"/>
      <c r="I126" s="103"/>
      <c r="J126" s="104"/>
      <c r="K126" s="104"/>
      <c r="L126" s="104"/>
      <c r="M126" s="104"/>
      <c r="N126" s="104"/>
      <c r="O126" s="104"/>
      <c r="P126" s="104"/>
      <c r="Q126" s="104"/>
      <c r="R126" s="179">
        <f t="shared" si="20"/>
        <v>0</v>
      </c>
      <c r="S126" s="103"/>
      <c r="T126" s="103"/>
      <c r="U126" s="103"/>
      <c r="V126" s="103"/>
      <c r="W126" s="104">
        <v>2750</v>
      </c>
      <c r="X126" s="104"/>
      <c r="Y126" s="104"/>
      <c r="Z126" s="104"/>
      <c r="AA126" s="104"/>
      <c r="AB126" s="104"/>
      <c r="AC126" s="104"/>
      <c r="AD126" s="104"/>
      <c r="AE126" s="179">
        <f t="shared" si="18"/>
        <v>2750</v>
      </c>
      <c r="AF126" s="104"/>
      <c r="AG126" s="104"/>
      <c r="AH126" s="104"/>
      <c r="AI126" s="104"/>
      <c r="AJ126" s="104"/>
      <c r="AK126" s="104"/>
      <c r="AL126" s="104"/>
      <c r="AM126" s="104"/>
      <c r="AN126" s="104"/>
      <c r="AO126" s="104"/>
      <c r="AP126" s="104"/>
      <c r="AQ126" s="104"/>
      <c r="AR126" s="179">
        <f t="shared" si="15"/>
        <v>0</v>
      </c>
      <c r="AS126" s="205">
        <f t="shared" si="16"/>
        <v>2750</v>
      </c>
    </row>
    <row r="127" spans="2:45" ht="11.25" customHeight="1">
      <c r="B127" s="94" t="s">
        <v>90</v>
      </c>
      <c r="C127" s="94" t="s">
        <v>783</v>
      </c>
      <c r="D127" s="194" t="s">
        <v>79</v>
      </c>
      <c r="E127" s="195" t="s">
        <v>84</v>
      </c>
      <c r="F127" s="178" t="s">
        <v>257</v>
      </c>
      <c r="G127" s="103"/>
      <c r="H127" s="103"/>
      <c r="I127" s="103"/>
      <c r="J127" s="104"/>
      <c r="K127" s="104"/>
      <c r="L127" s="104"/>
      <c r="M127" s="104"/>
      <c r="N127" s="104"/>
      <c r="O127" s="104"/>
      <c r="P127" s="104"/>
      <c r="Q127" s="104"/>
      <c r="R127" s="179">
        <f t="shared" si="20"/>
        <v>0</v>
      </c>
      <c r="S127" s="103"/>
      <c r="T127" s="103"/>
      <c r="U127" s="103"/>
      <c r="V127" s="103"/>
      <c r="W127" s="104">
        <v>3500</v>
      </c>
      <c r="X127" s="104"/>
      <c r="Y127" s="104"/>
      <c r="Z127" s="104"/>
      <c r="AA127" s="104"/>
      <c r="AB127" s="104"/>
      <c r="AC127" s="104"/>
      <c r="AD127" s="104"/>
      <c r="AE127" s="179">
        <f t="shared" si="18"/>
        <v>3500</v>
      </c>
      <c r="AF127" s="104"/>
      <c r="AG127" s="104"/>
      <c r="AH127" s="104"/>
      <c r="AI127" s="104"/>
      <c r="AJ127" s="104"/>
      <c r="AK127" s="104"/>
      <c r="AL127" s="104"/>
      <c r="AM127" s="104"/>
      <c r="AN127" s="104"/>
      <c r="AO127" s="104"/>
      <c r="AP127" s="104"/>
      <c r="AQ127" s="104"/>
      <c r="AR127" s="179">
        <f t="shared" si="15"/>
        <v>0</v>
      </c>
      <c r="AS127" s="205">
        <f t="shared" si="16"/>
        <v>3500</v>
      </c>
    </row>
    <row r="128" spans="2:45" ht="11.25" customHeight="1">
      <c r="B128" s="94" t="s">
        <v>90</v>
      </c>
      <c r="C128" s="94" t="s">
        <v>784</v>
      </c>
      <c r="D128" s="194" t="s">
        <v>79</v>
      </c>
      <c r="E128" s="195" t="s">
        <v>84</v>
      </c>
      <c r="F128" s="178" t="s">
        <v>257</v>
      </c>
      <c r="G128" s="103"/>
      <c r="H128" s="103"/>
      <c r="I128" s="103"/>
      <c r="J128" s="104"/>
      <c r="K128" s="104"/>
      <c r="L128" s="104"/>
      <c r="M128" s="104"/>
      <c r="N128" s="104"/>
      <c r="O128" s="104"/>
      <c r="P128" s="104"/>
      <c r="Q128" s="104"/>
      <c r="R128" s="179">
        <f t="shared" si="20"/>
        <v>0</v>
      </c>
      <c r="S128" s="103"/>
      <c r="T128" s="103"/>
      <c r="U128" s="103"/>
      <c r="V128" s="103"/>
      <c r="W128" s="104">
        <v>5000</v>
      </c>
      <c r="X128" s="104"/>
      <c r="Y128" s="104"/>
      <c r="Z128" s="104"/>
      <c r="AA128" s="104"/>
      <c r="AB128" s="104"/>
      <c r="AC128" s="104"/>
      <c r="AD128" s="104"/>
      <c r="AE128" s="179">
        <f t="shared" si="18"/>
        <v>5000</v>
      </c>
      <c r="AF128" s="104"/>
      <c r="AG128" s="104"/>
      <c r="AH128" s="104"/>
      <c r="AI128" s="104"/>
      <c r="AJ128" s="104"/>
      <c r="AK128" s="104"/>
      <c r="AL128" s="104"/>
      <c r="AM128" s="104"/>
      <c r="AN128" s="104"/>
      <c r="AO128" s="104"/>
      <c r="AP128" s="104"/>
      <c r="AQ128" s="104"/>
      <c r="AR128" s="179">
        <f t="shared" si="15"/>
        <v>0</v>
      </c>
      <c r="AS128" s="205">
        <f t="shared" si="16"/>
        <v>5000</v>
      </c>
    </row>
    <row r="129" spans="2:45" ht="11.25" customHeight="1">
      <c r="B129" s="94" t="s">
        <v>90</v>
      </c>
      <c r="C129" s="94" t="s">
        <v>785</v>
      </c>
      <c r="D129" s="194" t="s">
        <v>79</v>
      </c>
      <c r="E129" s="195" t="s">
        <v>84</v>
      </c>
      <c r="F129" s="178" t="s">
        <v>257</v>
      </c>
      <c r="G129" s="103"/>
      <c r="H129" s="103"/>
      <c r="I129" s="103"/>
      <c r="J129" s="104"/>
      <c r="K129" s="104"/>
      <c r="L129" s="104"/>
      <c r="M129" s="104"/>
      <c r="N129" s="104"/>
      <c r="O129" s="104"/>
      <c r="P129" s="104"/>
      <c r="Q129" s="104"/>
      <c r="R129" s="179">
        <f t="shared" si="20"/>
        <v>0</v>
      </c>
      <c r="S129" s="103"/>
      <c r="T129" s="103"/>
      <c r="U129" s="103"/>
      <c r="V129" s="103"/>
      <c r="W129" s="104">
        <v>900</v>
      </c>
      <c r="X129" s="104"/>
      <c r="Y129" s="104"/>
      <c r="Z129" s="104"/>
      <c r="AA129" s="104"/>
      <c r="AB129" s="104"/>
      <c r="AC129" s="104"/>
      <c r="AD129" s="104"/>
      <c r="AE129" s="179">
        <f t="shared" si="18"/>
        <v>900</v>
      </c>
      <c r="AF129" s="104"/>
      <c r="AG129" s="104"/>
      <c r="AH129" s="104"/>
      <c r="AI129" s="104"/>
      <c r="AJ129" s="104"/>
      <c r="AK129" s="104"/>
      <c r="AL129" s="104"/>
      <c r="AM129" s="104"/>
      <c r="AN129" s="104"/>
      <c r="AO129" s="104"/>
      <c r="AP129" s="104"/>
      <c r="AQ129" s="104"/>
      <c r="AR129" s="179">
        <f t="shared" si="15"/>
        <v>0</v>
      </c>
      <c r="AS129" s="205">
        <f t="shared" si="16"/>
        <v>900</v>
      </c>
    </row>
    <row r="130" spans="2:45" ht="11.25" customHeight="1">
      <c r="B130" s="94" t="s">
        <v>90</v>
      </c>
      <c r="C130" s="94" t="s">
        <v>786</v>
      </c>
      <c r="D130" s="194" t="s">
        <v>79</v>
      </c>
      <c r="E130" s="195" t="s">
        <v>84</v>
      </c>
      <c r="F130" s="178" t="s">
        <v>257</v>
      </c>
      <c r="G130" s="103"/>
      <c r="H130" s="103"/>
      <c r="I130" s="103"/>
      <c r="J130" s="104"/>
      <c r="K130" s="104"/>
      <c r="L130" s="104"/>
      <c r="M130" s="104"/>
      <c r="N130" s="104"/>
      <c r="O130" s="104"/>
      <c r="P130" s="104"/>
      <c r="Q130" s="104"/>
      <c r="R130" s="179">
        <f t="shared" si="20"/>
        <v>0</v>
      </c>
      <c r="S130" s="103"/>
      <c r="T130" s="103"/>
      <c r="U130" s="103"/>
      <c r="V130" s="103"/>
      <c r="W130" s="104">
        <v>4953.1610000000001</v>
      </c>
      <c r="X130" s="104"/>
      <c r="Y130" s="104"/>
      <c r="Z130" s="104"/>
      <c r="AA130" s="104"/>
      <c r="AB130" s="104"/>
      <c r="AC130" s="104"/>
      <c r="AD130" s="104"/>
      <c r="AE130" s="179">
        <f t="shared" si="18"/>
        <v>4953.1610000000001</v>
      </c>
      <c r="AF130" s="104"/>
      <c r="AG130" s="104"/>
      <c r="AH130" s="104"/>
      <c r="AI130" s="104"/>
      <c r="AJ130" s="104"/>
      <c r="AK130" s="104"/>
      <c r="AL130" s="104"/>
      <c r="AM130" s="104"/>
      <c r="AN130" s="104"/>
      <c r="AO130" s="104"/>
      <c r="AP130" s="104"/>
      <c r="AQ130" s="104"/>
      <c r="AR130" s="179">
        <f t="shared" si="15"/>
        <v>0</v>
      </c>
      <c r="AS130" s="205">
        <f t="shared" si="16"/>
        <v>4953.1610000000001</v>
      </c>
    </row>
    <row r="131" spans="2:45" ht="11.25" customHeight="1">
      <c r="B131" s="94" t="s">
        <v>90</v>
      </c>
      <c r="C131" s="94" t="s">
        <v>787</v>
      </c>
      <c r="D131" s="194" t="s">
        <v>79</v>
      </c>
      <c r="E131" s="195" t="s">
        <v>84</v>
      </c>
      <c r="F131" s="178" t="s">
        <v>257</v>
      </c>
      <c r="G131" s="103"/>
      <c r="H131" s="103"/>
      <c r="I131" s="103"/>
      <c r="J131" s="104"/>
      <c r="K131" s="104"/>
      <c r="L131" s="104"/>
      <c r="M131" s="104"/>
      <c r="N131" s="104"/>
      <c r="O131" s="104"/>
      <c r="P131" s="104"/>
      <c r="Q131" s="104"/>
      <c r="R131" s="179">
        <f t="shared" si="20"/>
        <v>0</v>
      </c>
      <c r="S131" s="103"/>
      <c r="T131" s="103"/>
      <c r="U131" s="103"/>
      <c r="V131" s="103"/>
      <c r="W131" s="104">
        <v>4420.2484300000006</v>
      </c>
      <c r="X131" s="104"/>
      <c r="Y131" s="104"/>
      <c r="Z131" s="104"/>
      <c r="AA131" s="104"/>
      <c r="AB131" s="104"/>
      <c r="AC131" s="104"/>
      <c r="AD131" s="104"/>
      <c r="AE131" s="179">
        <f t="shared" si="18"/>
        <v>4420.2484300000006</v>
      </c>
      <c r="AF131" s="104"/>
      <c r="AG131" s="104"/>
      <c r="AH131" s="104"/>
      <c r="AI131" s="104"/>
      <c r="AJ131" s="104"/>
      <c r="AK131" s="104"/>
      <c r="AL131" s="104"/>
      <c r="AM131" s="104"/>
      <c r="AN131" s="104"/>
      <c r="AO131" s="104"/>
      <c r="AP131" s="104"/>
      <c r="AQ131" s="104"/>
      <c r="AR131" s="179">
        <f t="shared" si="15"/>
        <v>0</v>
      </c>
      <c r="AS131" s="205">
        <f t="shared" si="16"/>
        <v>4420.2484300000006</v>
      </c>
    </row>
    <row r="132" spans="2:45" ht="11.25" customHeight="1">
      <c r="B132" s="94" t="s">
        <v>90</v>
      </c>
      <c r="C132" s="94" t="s">
        <v>858</v>
      </c>
      <c r="D132" s="194" t="s">
        <v>79</v>
      </c>
      <c r="E132" s="195" t="s">
        <v>84</v>
      </c>
      <c r="F132" s="178" t="s">
        <v>257</v>
      </c>
      <c r="G132" s="103"/>
      <c r="H132" s="103"/>
      <c r="I132" s="103"/>
      <c r="J132" s="104"/>
      <c r="K132" s="104"/>
      <c r="L132" s="104"/>
      <c r="M132" s="104"/>
      <c r="N132" s="104"/>
      <c r="O132" s="104"/>
      <c r="P132" s="104"/>
      <c r="Q132" s="104"/>
      <c r="R132" s="179">
        <f t="shared" si="20"/>
        <v>0</v>
      </c>
      <c r="S132" s="103"/>
      <c r="T132" s="103"/>
      <c r="U132" s="103"/>
      <c r="V132" s="103"/>
      <c r="W132" s="104">
        <v>62.384</v>
      </c>
      <c r="X132" s="104"/>
      <c r="Y132" s="104"/>
      <c r="Z132" s="104"/>
      <c r="AA132" s="104"/>
      <c r="AB132" s="104"/>
      <c r="AC132" s="104"/>
      <c r="AD132" s="104"/>
      <c r="AE132" s="179">
        <f t="shared" si="18"/>
        <v>62.384</v>
      </c>
      <c r="AF132" s="104"/>
      <c r="AG132" s="104"/>
      <c r="AH132" s="104"/>
      <c r="AI132" s="104"/>
      <c r="AJ132" s="104"/>
      <c r="AK132" s="104"/>
      <c r="AL132" s="104"/>
      <c r="AM132" s="104"/>
      <c r="AN132" s="104"/>
      <c r="AO132" s="104"/>
      <c r="AP132" s="104"/>
      <c r="AQ132" s="104"/>
      <c r="AR132" s="179">
        <f t="shared" si="15"/>
        <v>0</v>
      </c>
      <c r="AS132" s="205">
        <f t="shared" si="16"/>
        <v>62.384</v>
      </c>
    </row>
    <row r="133" spans="2:45" ht="11.25" customHeight="1">
      <c r="B133" s="94" t="s">
        <v>90</v>
      </c>
      <c r="C133" s="94" t="s">
        <v>859</v>
      </c>
      <c r="D133" s="194" t="s">
        <v>79</v>
      </c>
      <c r="E133" s="195" t="s">
        <v>84</v>
      </c>
      <c r="F133" s="178" t="s">
        <v>257</v>
      </c>
      <c r="G133" s="103"/>
      <c r="H133" s="103"/>
      <c r="I133" s="103"/>
      <c r="J133" s="104"/>
      <c r="K133" s="104"/>
      <c r="L133" s="104"/>
      <c r="M133" s="104"/>
      <c r="N133" s="104"/>
      <c r="O133" s="104"/>
      <c r="P133" s="104"/>
      <c r="Q133" s="104"/>
      <c r="R133" s="179">
        <f t="shared" si="20"/>
        <v>0</v>
      </c>
      <c r="S133" s="103"/>
      <c r="T133" s="103"/>
      <c r="U133" s="103"/>
      <c r="V133" s="103"/>
      <c r="W133" s="104">
        <v>28.775929999999999</v>
      </c>
      <c r="X133" s="104"/>
      <c r="Y133" s="104"/>
      <c r="Z133" s="104"/>
      <c r="AA133" s="104"/>
      <c r="AB133" s="104"/>
      <c r="AC133" s="104"/>
      <c r="AD133" s="104"/>
      <c r="AE133" s="179">
        <f t="shared" si="18"/>
        <v>28.775929999999999</v>
      </c>
      <c r="AF133" s="104"/>
      <c r="AG133" s="104"/>
      <c r="AH133" s="104"/>
      <c r="AI133" s="104"/>
      <c r="AJ133" s="104"/>
      <c r="AK133" s="104"/>
      <c r="AL133" s="104"/>
      <c r="AM133" s="104"/>
      <c r="AN133" s="104"/>
      <c r="AO133" s="104"/>
      <c r="AP133" s="104"/>
      <c r="AQ133" s="104"/>
      <c r="AR133" s="179">
        <f t="shared" si="21" ref="AR133:AR196">SUM(AF133:AQ133)</f>
        <v>0</v>
      </c>
      <c r="AS133" s="205">
        <f t="shared" si="22" ref="AS133:AS196">R133+AE133+AR133</f>
        <v>28.775929999999999</v>
      </c>
    </row>
    <row r="134" spans="2:45" ht="11.25" customHeight="1">
      <c r="B134" s="94" t="s">
        <v>90</v>
      </c>
      <c r="C134" s="94" t="s">
        <v>860</v>
      </c>
      <c r="D134" s="194" t="s">
        <v>79</v>
      </c>
      <c r="E134" s="195" t="s">
        <v>84</v>
      </c>
      <c r="F134" s="178" t="s">
        <v>257</v>
      </c>
      <c r="G134" s="103"/>
      <c r="H134" s="103"/>
      <c r="I134" s="103"/>
      <c r="J134" s="104"/>
      <c r="K134" s="104"/>
      <c r="L134" s="104"/>
      <c r="M134" s="104"/>
      <c r="N134" s="104"/>
      <c r="O134" s="104"/>
      <c r="P134" s="104"/>
      <c r="Q134" s="104"/>
      <c r="R134" s="179">
        <f t="shared" si="20"/>
        <v>0</v>
      </c>
      <c r="S134" s="103"/>
      <c r="T134" s="103"/>
      <c r="U134" s="103"/>
      <c r="V134" s="103"/>
      <c r="W134" s="104">
        <v>7.8100300000000002</v>
      </c>
      <c r="X134" s="104"/>
      <c r="Y134" s="104"/>
      <c r="Z134" s="104"/>
      <c r="AA134" s="104"/>
      <c r="AB134" s="104"/>
      <c r="AC134" s="104"/>
      <c r="AD134" s="104"/>
      <c r="AE134" s="179">
        <f t="shared" si="18"/>
        <v>7.8100300000000002</v>
      </c>
      <c r="AF134" s="104"/>
      <c r="AG134" s="104"/>
      <c r="AH134" s="104"/>
      <c r="AI134" s="104"/>
      <c r="AJ134" s="104"/>
      <c r="AK134" s="104"/>
      <c r="AL134" s="104"/>
      <c r="AM134" s="104"/>
      <c r="AN134" s="104"/>
      <c r="AO134" s="104"/>
      <c r="AP134" s="104"/>
      <c r="AQ134" s="104"/>
      <c r="AR134" s="179">
        <f t="shared" si="21"/>
        <v>0</v>
      </c>
      <c r="AS134" s="205">
        <f t="shared" si="22"/>
        <v>7.8100300000000002</v>
      </c>
    </row>
    <row r="135" spans="2:45" ht="11.25" customHeight="1">
      <c r="B135" s="94" t="s">
        <v>90</v>
      </c>
      <c r="C135" s="94" t="s">
        <v>861</v>
      </c>
      <c r="D135" s="194" t="s">
        <v>79</v>
      </c>
      <c r="E135" s="195" t="s">
        <v>84</v>
      </c>
      <c r="F135" s="178" t="s">
        <v>257</v>
      </c>
      <c r="G135" s="103"/>
      <c r="H135" s="103"/>
      <c r="I135" s="103"/>
      <c r="J135" s="104"/>
      <c r="K135" s="104"/>
      <c r="L135" s="104"/>
      <c r="M135" s="104"/>
      <c r="N135" s="104"/>
      <c r="O135" s="104"/>
      <c r="P135" s="104"/>
      <c r="Q135" s="104"/>
      <c r="R135" s="179">
        <f t="shared" si="20"/>
        <v>0</v>
      </c>
      <c r="S135" s="103"/>
      <c r="T135" s="103"/>
      <c r="U135" s="103"/>
      <c r="V135" s="103"/>
      <c r="W135" s="104">
        <v>7.8642300000000001</v>
      </c>
      <c r="X135" s="104"/>
      <c r="Y135" s="104"/>
      <c r="Z135" s="104"/>
      <c r="AA135" s="104"/>
      <c r="AB135" s="104"/>
      <c r="AC135" s="104"/>
      <c r="AD135" s="104"/>
      <c r="AE135" s="179">
        <f t="shared" si="18"/>
        <v>7.8642300000000001</v>
      </c>
      <c r="AF135" s="104"/>
      <c r="AG135" s="104"/>
      <c r="AH135" s="104"/>
      <c r="AI135" s="104"/>
      <c r="AJ135" s="104"/>
      <c r="AK135" s="104"/>
      <c r="AL135" s="104"/>
      <c r="AM135" s="104"/>
      <c r="AN135" s="104"/>
      <c r="AO135" s="104"/>
      <c r="AP135" s="104"/>
      <c r="AQ135" s="104"/>
      <c r="AR135" s="179">
        <f t="shared" si="21"/>
        <v>0</v>
      </c>
      <c r="AS135" s="205">
        <f t="shared" si="22"/>
        <v>7.8642300000000001</v>
      </c>
    </row>
    <row r="136" spans="2:45" ht="11.25" customHeight="1">
      <c r="B136" s="94" t="s">
        <v>90</v>
      </c>
      <c r="C136" s="94" t="s">
        <v>862</v>
      </c>
      <c r="D136" s="194" t="s">
        <v>79</v>
      </c>
      <c r="E136" s="195" t="s">
        <v>84</v>
      </c>
      <c r="F136" s="178" t="s">
        <v>257</v>
      </c>
      <c r="G136" s="103"/>
      <c r="H136" s="103"/>
      <c r="I136" s="103"/>
      <c r="J136" s="104"/>
      <c r="K136" s="104"/>
      <c r="L136" s="104"/>
      <c r="M136" s="104"/>
      <c r="N136" s="104"/>
      <c r="O136" s="104"/>
      <c r="P136" s="104"/>
      <c r="Q136" s="104"/>
      <c r="R136" s="179">
        <f t="shared" si="20"/>
        <v>0</v>
      </c>
      <c r="S136" s="103"/>
      <c r="T136" s="103"/>
      <c r="U136" s="103"/>
      <c r="V136" s="103"/>
      <c r="W136" s="104">
        <v>6.4343699999999995</v>
      </c>
      <c r="X136" s="104"/>
      <c r="Y136" s="104"/>
      <c r="Z136" s="104"/>
      <c r="AA136" s="104"/>
      <c r="AB136" s="104"/>
      <c r="AC136" s="104"/>
      <c r="AD136" s="104"/>
      <c r="AE136" s="179">
        <f t="shared" si="18"/>
        <v>6.4343699999999995</v>
      </c>
      <c r="AF136" s="104"/>
      <c r="AG136" s="104"/>
      <c r="AH136" s="104"/>
      <c r="AI136" s="104"/>
      <c r="AJ136" s="104"/>
      <c r="AK136" s="104"/>
      <c r="AL136" s="104"/>
      <c r="AM136" s="104"/>
      <c r="AN136" s="104"/>
      <c r="AO136" s="104"/>
      <c r="AP136" s="104"/>
      <c r="AQ136" s="104"/>
      <c r="AR136" s="179">
        <f t="shared" si="21"/>
        <v>0</v>
      </c>
      <c r="AS136" s="205">
        <f t="shared" si="22"/>
        <v>6.4343699999999995</v>
      </c>
    </row>
    <row r="137" spans="2:45" ht="11.25" customHeight="1">
      <c r="B137" s="94" t="s">
        <v>90</v>
      </c>
      <c r="C137" s="94" t="s">
        <v>863</v>
      </c>
      <c r="D137" s="194" t="s">
        <v>79</v>
      </c>
      <c r="E137" s="195" t="s">
        <v>84</v>
      </c>
      <c r="F137" s="178" t="s">
        <v>257</v>
      </c>
      <c r="G137" s="103"/>
      <c r="H137" s="103"/>
      <c r="I137" s="103"/>
      <c r="J137" s="104"/>
      <c r="K137" s="104"/>
      <c r="L137" s="104"/>
      <c r="M137" s="104"/>
      <c r="N137" s="104"/>
      <c r="O137" s="104"/>
      <c r="P137" s="104"/>
      <c r="Q137" s="104"/>
      <c r="R137" s="179">
        <f t="shared" si="20"/>
        <v>0</v>
      </c>
      <c r="S137" s="103"/>
      <c r="T137" s="103"/>
      <c r="U137" s="103"/>
      <c r="V137" s="103"/>
      <c r="W137" s="104">
        <v>0.53620000000000001</v>
      </c>
      <c r="X137" s="104"/>
      <c r="Y137" s="104"/>
      <c r="Z137" s="104"/>
      <c r="AA137" s="104"/>
      <c r="AB137" s="104"/>
      <c r="AC137" s="104"/>
      <c r="AD137" s="104"/>
      <c r="AE137" s="179">
        <f t="shared" si="18"/>
        <v>0.53620000000000001</v>
      </c>
      <c r="AF137" s="104"/>
      <c r="AG137" s="104"/>
      <c r="AH137" s="104"/>
      <c r="AI137" s="104"/>
      <c r="AJ137" s="104"/>
      <c r="AK137" s="104"/>
      <c r="AL137" s="104"/>
      <c r="AM137" s="104"/>
      <c r="AN137" s="104"/>
      <c r="AO137" s="104"/>
      <c r="AP137" s="104"/>
      <c r="AQ137" s="104"/>
      <c r="AR137" s="179">
        <f t="shared" si="21"/>
        <v>0</v>
      </c>
      <c r="AS137" s="205">
        <f t="shared" si="22"/>
        <v>0.53620000000000001</v>
      </c>
    </row>
    <row r="138" spans="2:45" ht="11.25" customHeight="1">
      <c r="B138" s="94" t="s">
        <v>90</v>
      </c>
      <c r="C138" s="94" t="s">
        <v>864</v>
      </c>
      <c r="D138" s="194" t="s">
        <v>79</v>
      </c>
      <c r="E138" s="195" t="s">
        <v>84</v>
      </c>
      <c r="F138" s="178" t="s">
        <v>257</v>
      </c>
      <c r="G138" s="103"/>
      <c r="H138" s="103"/>
      <c r="I138" s="103"/>
      <c r="J138" s="104"/>
      <c r="K138" s="104"/>
      <c r="L138" s="104"/>
      <c r="M138" s="104"/>
      <c r="N138" s="104"/>
      <c r="O138" s="104"/>
      <c r="P138" s="104"/>
      <c r="Q138" s="104"/>
      <c r="R138" s="179">
        <f t="shared" si="20"/>
        <v>0</v>
      </c>
      <c r="S138" s="103"/>
      <c r="T138" s="103"/>
      <c r="U138" s="103"/>
      <c r="V138" s="103"/>
      <c r="W138" s="104">
        <v>32.800870000000003</v>
      </c>
      <c r="X138" s="104"/>
      <c r="Y138" s="104"/>
      <c r="Z138" s="104"/>
      <c r="AA138" s="104"/>
      <c r="AB138" s="104"/>
      <c r="AC138" s="104"/>
      <c r="AD138" s="104"/>
      <c r="AE138" s="179">
        <f t="shared" si="18"/>
        <v>32.800870000000003</v>
      </c>
      <c r="AF138" s="104"/>
      <c r="AG138" s="104"/>
      <c r="AH138" s="104"/>
      <c r="AI138" s="104"/>
      <c r="AJ138" s="104"/>
      <c r="AK138" s="104"/>
      <c r="AL138" s="104"/>
      <c r="AM138" s="104"/>
      <c r="AN138" s="104"/>
      <c r="AO138" s="104"/>
      <c r="AP138" s="104"/>
      <c r="AQ138" s="104"/>
      <c r="AR138" s="179">
        <f t="shared" si="21"/>
        <v>0</v>
      </c>
      <c r="AS138" s="205">
        <f t="shared" si="22"/>
        <v>32.800870000000003</v>
      </c>
    </row>
    <row r="139" spans="2:45" ht="11.25" customHeight="1">
      <c r="B139" s="94" t="s">
        <v>90</v>
      </c>
      <c r="C139" s="94" t="s">
        <v>865</v>
      </c>
      <c r="D139" s="194" t="s">
        <v>79</v>
      </c>
      <c r="E139" s="195" t="s">
        <v>84</v>
      </c>
      <c r="F139" s="178" t="s">
        <v>257</v>
      </c>
      <c r="G139" s="103"/>
      <c r="H139" s="103"/>
      <c r="I139" s="103"/>
      <c r="J139" s="104"/>
      <c r="K139" s="104"/>
      <c r="L139" s="104"/>
      <c r="M139" s="104"/>
      <c r="N139" s="104"/>
      <c r="O139" s="104"/>
      <c r="P139" s="104"/>
      <c r="Q139" s="104"/>
      <c r="R139" s="179">
        <f t="shared" si="20"/>
        <v>0</v>
      </c>
      <c r="S139" s="103"/>
      <c r="T139" s="103"/>
      <c r="U139" s="103"/>
      <c r="V139" s="103"/>
      <c r="W139" s="104">
        <v>1.67343</v>
      </c>
      <c r="X139" s="104"/>
      <c r="Y139" s="104"/>
      <c r="Z139" s="104"/>
      <c r="AA139" s="104"/>
      <c r="AB139" s="104"/>
      <c r="AC139" s="104"/>
      <c r="AD139" s="104"/>
      <c r="AE139" s="179">
        <f t="shared" si="18"/>
        <v>1.67343</v>
      </c>
      <c r="AF139" s="104"/>
      <c r="AG139" s="104"/>
      <c r="AH139" s="104"/>
      <c r="AI139" s="104"/>
      <c r="AJ139" s="104"/>
      <c r="AK139" s="104"/>
      <c r="AL139" s="104"/>
      <c r="AM139" s="104"/>
      <c r="AN139" s="104"/>
      <c r="AO139" s="104"/>
      <c r="AP139" s="104"/>
      <c r="AQ139" s="104"/>
      <c r="AR139" s="179">
        <f t="shared" si="21"/>
        <v>0</v>
      </c>
      <c r="AS139" s="205">
        <f t="shared" si="22"/>
        <v>1.67343</v>
      </c>
    </row>
    <row r="140" spans="2:45" ht="11.25" customHeight="1">
      <c r="B140" s="94" t="s">
        <v>90</v>
      </c>
      <c r="C140" s="94" t="s">
        <v>866</v>
      </c>
      <c r="D140" s="194" t="s">
        <v>79</v>
      </c>
      <c r="E140" s="195" t="s">
        <v>84</v>
      </c>
      <c r="F140" s="178" t="s">
        <v>257</v>
      </c>
      <c r="G140" s="103"/>
      <c r="H140" s="103"/>
      <c r="I140" s="103"/>
      <c r="J140" s="104"/>
      <c r="K140" s="104"/>
      <c r="L140" s="104"/>
      <c r="M140" s="104"/>
      <c r="N140" s="104"/>
      <c r="O140" s="104"/>
      <c r="P140" s="104"/>
      <c r="Q140" s="104"/>
      <c r="R140" s="179">
        <f t="shared" si="20"/>
        <v>0</v>
      </c>
      <c r="S140" s="103"/>
      <c r="T140" s="103"/>
      <c r="U140" s="103"/>
      <c r="V140" s="103"/>
      <c r="W140" s="104">
        <v>8.2002000000000006</v>
      </c>
      <c r="X140" s="104"/>
      <c r="Y140" s="104"/>
      <c r="Z140" s="104"/>
      <c r="AA140" s="104"/>
      <c r="AB140" s="104"/>
      <c r="AC140" s="104"/>
      <c r="AD140" s="104"/>
      <c r="AE140" s="179">
        <f t="shared" si="18"/>
        <v>8.2002000000000006</v>
      </c>
      <c r="AF140" s="104"/>
      <c r="AG140" s="104"/>
      <c r="AH140" s="104"/>
      <c r="AI140" s="104"/>
      <c r="AJ140" s="104"/>
      <c r="AK140" s="104"/>
      <c r="AL140" s="104"/>
      <c r="AM140" s="104"/>
      <c r="AN140" s="104"/>
      <c r="AO140" s="104"/>
      <c r="AP140" s="104"/>
      <c r="AQ140" s="104"/>
      <c r="AR140" s="179">
        <f t="shared" si="21"/>
        <v>0</v>
      </c>
      <c r="AS140" s="205">
        <f t="shared" si="22"/>
        <v>8.2002000000000006</v>
      </c>
    </row>
    <row r="141" spans="2:45" ht="11.25" customHeight="1">
      <c r="B141" s="94" t="s">
        <v>90</v>
      </c>
      <c r="C141" s="94" t="s">
        <v>867</v>
      </c>
      <c r="D141" s="194" t="s">
        <v>79</v>
      </c>
      <c r="E141" s="195" t="s">
        <v>84</v>
      </c>
      <c r="F141" s="178" t="s">
        <v>257</v>
      </c>
      <c r="G141" s="103"/>
      <c r="H141" s="103"/>
      <c r="I141" s="103"/>
      <c r="J141" s="104"/>
      <c r="K141" s="104"/>
      <c r="L141" s="104"/>
      <c r="M141" s="104"/>
      <c r="N141" s="104"/>
      <c r="O141" s="104"/>
      <c r="P141" s="104"/>
      <c r="Q141" s="104"/>
      <c r="R141" s="179">
        <f t="shared" si="20"/>
        <v>0</v>
      </c>
      <c r="S141" s="103"/>
      <c r="T141" s="103"/>
      <c r="U141" s="103"/>
      <c r="V141" s="103"/>
      <c r="W141" s="104">
        <v>44.80</v>
      </c>
      <c r="X141" s="104"/>
      <c r="Y141" s="104"/>
      <c r="Z141" s="104"/>
      <c r="AA141" s="104"/>
      <c r="AB141" s="104"/>
      <c r="AC141" s="104"/>
      <c r="AD141" s="104"/>
      <c r="AE141" s="179">
        <f t="shared" si="18"/>
        <v>44.80</v>
      </c>
      <c r="AF141" s="104"/>
      <c r="AG141" s="104"/>
      <c r="AH141" s="104"/>
      <c r="AI141" s="104"/>
      <c r="AJ141" s="104"/>
      <c r="AK141" s="104"/>
      <c r="AL141" s="104"/>
      <c r="AM141" s="104"/>
      <c r="AN141" s="104"/>
      <c r="AO141" s="104"/>
      <c r="AP141" s="104"/>
      <c r="AQ141" s="104"/>
      <c r="AR141" s="179">
        <f t="shared" si="21"/>
        <v>0</v>
      </c>
      <c r="AS141" s="205">
        <f t="shared" si="22"/>
        <v>44.80</v>
      </c>
    </row>
    <row r="142" spans="2:45" ht="11.25" customHeight="1">
      <c r="B142" s="94" t="s">
        <v>90</v>
      </c>
      <c r="C142" s="94" t="s">
        <v>868</v>
      </c>
      <c r="D142" s="194" t="s">
        <v>79</v>
      </c>
      <c r="E142" s="195" t="s">
        <v>84</v>
      </c>
      <c r="F142" s="178" t="s">
        <v>257</v>
      </c>
      <c r="G142" s="103"/>
      <c r="H142" s="103"/>
      <c r="I142" s="103"/>
      <c r="J142" s="104"/>
      <c r="K142" s="104"/>
      <c r="L142" s="104"/>
      <c r="M142" s="104"/>
      <c r="N142" s="104"/>
      <c r="O142" s="104"/>
      <c r="P142" s="104"/>
      <c r="Q142" s="104"/>
      <c r="R142" s="179">
        <f t="shared" si="20"/>
        <v>0</v>
      </c>
      <c r="S142" s="103"/>
      <c r="T142" s="103"/>
      <c r="U142" s="103"/>
      <c r="V142" s="103"/>
      <c r="W142" s="104">
        <v>11.132</v>
      </c>
      <c r="X142" s="104"/>
      <c r="Y142" s="104"/>
      <c r="Z142" s="104"/>
      <c r="AA142" s="104"/>
      <c r="AB142" s="104"/>
      <c r="AC142" s="104"/>
      <c r="AD142" s="104"/>
      <c r="AE142" s="179">
        <f t="shared" si="18"/>
        <v>11.132</v>
      </c>
      <c r="AF142" s="104"/>
      <c r="AG142" s="104"/>
      <c r="AH142" s="104"/>
      <c r="AI142" s="104"/>
      <c r="AJ142" s="104"/>
      <c r="AK142" s="104"/>
      <c r="AL142" s="104"/>
      <c r="AM142" s="104"/>
      <c r="AN142" s="104"/>
      <c r="AO142" s="104"/>
      <c r="AP142" s="104"/>
      <c r="AQ142" s="104"/>
      <c r="AR142" s="179">
        <f t="shared" si="21"/>
        <v>0</v>
      </c>
      <c r="AS142" s="205">
        <f t="shared" si="22"/>
        <v>11.132</v>
      </c>
    </row>
    <row r="143" spans="2:45" ht="11.25" customHeight="1">
      <c r="B143" s="94" t="s">
        <v>90</v>
      </c>
      <c r="C143" s="94" t="s">
        <v>869</v>
      </c>
      <c r="D143" s="194" t="s">
        <v>79</v>
      </c>
      <c r="E143" s="195" t="s">
        <v>84</v>
      </c>
      <c r="F143" s="178" t="s">
        <v>257</v>
      </c>
      <c r="G143" s="103"/>
      <c r="H143" s="103"/>
      <c r="I143" s="103"/>
      <c r="J143" s="104"/>
      <c r="K143" s="104"/>
      <c r="L143" s="104"/>
      <c r="M143" s="104"/>
      <c r="N143" s="104"/>
      <c r="O143" s="104"/>
      <c r="P143" s="104"/>
      <c r="Q143" s="104"/>
      <c r="R143" s="179">
        <f t="shared" si="20"/>
        <v>0</v>
      </c>
      <c r="S143" s="103"/>
      <c r="T143" s="103"/>
      <c r="U143" s="103"/>
      <c r="V143" s="103"/>
      <c r="W143" s="104">
        <v>45</v>
      </c>
      <c r="X143" s="104"/>
      <c r="Y143" s="104"/>
      <c r="Z143" s="104"/>
      <c r="AA143" s="104"/>
      <c r="AB143" s="104"/>
      <c r="AC143" s="104"/>
      <c r="AD143" s="104"/>
      <c r="AE143" s="179">
        <f t="shared" si="18"/>
        <v>45</v>
      </c>
      <c r="AF143" s="104"/>
      <c r="AG143" s="104"/>
      <c r="AH143" s="104"/>
      <c r="AI143" s="104"/>
      <c r="AJ143" s="104"/>
      <c r="AK143" s="104"/>
      <c r="AL143" s="104"/>
      <c r="AM143" s="104"/>
      <c r="AN143" s="104"/>
      <c r="AO143" s="104"/>
      <c r="AP143" s="104"/>
      <c r="AQ143" s="104"/>
      <c r="AR143" s="179">
        <f t="shared" si="21"/>
        <v>0</v>
      </c>
      <c r="AS143" s="205">
        <f t="shared" si="22"/>
        <v>45</v>
      </c>
    </row>
    <row r="144" spans="2:45" ht="11.25" customHeight="1">
      <c r="B144" s="94" t="s">
        <v>90</v>
      </c>
      <c r="C144" s="94" t="s">
        <v>870</v>
      </c>
      <c r="D144" s="194" t="s">
        <v>79</v>
      </c>
      <c r="E144" s="195" t="s">
        <v>84</v>
      </c>
      <c r="F144" s="178" t="s">
        <v>257</v>
      </c>
      <c r="G144" s="103"/>
      <c r="H144" s="103"/>
      <c r="I144" s="103"/>
      <c r="J144" s="104"/>
      <c r="K144" s="104"/>
      <c r="L144" s="104"/>
      <c r="M144" s="104"/>
      <c r="N144" s="104"/>
      <c r="O144" s="104"/>
      <c r="P144" s="104"/>
      <c r="Q144" s="104"/>
      <c r="R144" s="179">
        <f t="shared" si="20"/>
        <v>0</v>
      </c>
      <c r="S144" s="103"/>
      <c r="T144" s="103"/>
      <c r="U144" s="103"/>
      <c r="V144" s="103"/>
      <c r="W144" s="104">
        <v>47</v>
      </c>
      <c r="X144" s="104"/>
      <c r="Y144" s="104"/>
      <c r="Z144" s="104"/>
      <c r="AA144" s="104"/>
      <c r="AB144" s="104"/>
      <c r="AC144" s="104"/>
      <c r="AD144" s="104"/>
      <c r="AE144" s="179">
        <f t="shared" si="18"/>
        <v>47</v>
      </c>
      <c r="AF144" s="104"/>
      <c r="AG144" s="104"/>
      <c r="AH144" s="104"/>
      <c r="AI144" s="104"/>
      <c r="AJ144" s="104"/>
      <c r="AK144" s="104"/>
      <c r="AL144" s="104"/>
      <c r="AM144" s="104"/>
      <c r="AN144" s="104"/>
      <c r="AO144" s="104"/>
      <c r="AP144" s="104"/>
      <c r="AQ144" s="104"/>
      <c r="AR144" s="179">
        <f t="shared" si="21"/>
        <v>0</v>
      </c>
      <c r="AS144" s="205">
        <f t="shared" si="22"/>
        <v>47</v>
      </c>
    </row>
    <row r="145" spans="2:45" ht="11.25" customHeight="1">
      <c r="B145" s="94" t="s">
        <v>90</v>
      </c>
      <c r="C145" s="94" t="s">
        <v>871</v>
      </c>
      <c r="D145" s="194" t="s">
        <v>79</v>
      </c>
      <c r="E145" s="195" t="s">
        <v>84</v>
      </c>
      <c r="F145" s="178" t="s">
        <v>257</v>
      </c>
      <c r="G145" s="103"/>
      <c r="H145" s="103"/>
      <c r="I145" s="103"/>
      <c r="J145" s="104"/>
      <c r="K145" s="104"/>
      <c r="L145" s="104"/>
      <c r="M145" s="104"/>
      <c r="N145" s="104"/>
      <c r="O145" s="104"/>
      <c r="P145" s="104"/>
      <c r="Q145" s="104"/>
      <c r="R145" s="179">
        <f t="shared" si="20"/>
        <v>0</v>
      </c>
      <c r="S145" s="103"/>
      <c r="T145" s="103"/>
      <c r="U145" s="103"/>
      <c r="V145" s="103"/>
      <c r="W145" s="104">
        <v>15</v>
      </c>
      <c r="X145" s="104"/>
      <c r="Y145" s="104"/>
      <c r="Z145" s="104"/>
      <c r="AA145" s="104"/>
      <c r="AB145" s="104"/>
      <c r="AC145" s="104"/>
      <c r="AD145" s="104"/>
      <c r="AE145" s="179">
        <f t="shared" si="18"/>
        <v>15</v>
      </c>
      <c r="AF145" s="104"/>
      <c r="AG145" s="104"/>
      <c r="AH145" s="104"/>
      <c r="AI145" s="104"/>
      <c r="AJ145" s="104"/>
      <c r="AK145" s="104"/>
      <c r="AL145" s="104"/>
      <c r="AM145" s="104"/>
      <c r="AN145" s="104"/>
      <c r="AO145" s="104"/>
      <c r="AP145" s="104"/>
      <c r="AQ145" s="104"/>
      <c r="AR145" s="179">
        <f t="shared" si="21"/>
        <v>0</v>
      </c>
      <c r="AS145" s="205">
        <f t="shared" si="22"/>
        <v>15</v>
      </c>
    </row>
    <row r="146" spans="2:45" ht="11.25" customHeight="1">
      <c r="B146" s="94" t="s">
        <v>90</v>
      </c>
      <c r="C146" s="94" t="s">
        <v>872</v>
      </c>
      <c r="D146" s="194" t="s">
        <v>79</v>
      </c>
      <c r="E146" s="195" t="s">
        <v>84</v>
      </c>
      <c r="F146" s="178" t="s">
        <v>257</v>
      </c>
      <c r="G146" s="103"/>
      <c r="H146" s="103"/>
      <c r="I146" s="103"/>
      <c r="J146" s="104"/>
      <c r="K146" s="104"/>
      <c r="L146" s="104"/>
      <c r="M146" s="104"/>
      <c r="N146" s="104"/>
      <c r="O146" s="104"/>
      <c r="P146" s="104"/>
      <c r="Q146" s="104"/>
      <c r="R146" s="179">
        <f t="shared" si="20"/>
        <v>0</v>
      </c>
      <c r="S146" s="103"/>
      <c r="T146" s="103"/>
      <c r="U146" s="103"/>
      <c r="V146" s="103"/>
      <c r="W146" s="104">
        <v>20</v>
      </c>
      <c r="X146" s="104"/>
      <c r="Y146" s="104"/>
      <c r="Z146" s="104"/>
      <c r="AA146" s="104"/>
      <c r="AB146" s="104"/>
      <c r="AC146" s="104"/>
      <c r="AD146" s="104"/>
      <c r="AE146" s="179">
        <f t="shared" si="18"/>
        <v>20</v>
      </c>
      <c r="AF146" s="104"/>
      <c r="AG146" s="104"/>
      <c r="AH146" s="104"/>
      <c r="AI146" s="104"/>
      <c r="AJ146" s="104"/>
      <c r="AK146" s="104"/>
      <c r="AL146" s="104"/>
      <c r="AM146" s="104"/>
      <c r="AN146" s="104"/>
      <c r="AO146" s="104"/>
      <c r="AP146" s="104"/>
      <c r="AQ146" s="104"/>
      <c r="AR146" s="179">
        <f t="shared" si="21"/>
        <v>0</v>
      </c>
      <c r="AS146" s="205">
        <f t="shared" si="22"/>
        <v>20</v>
      </c>
    </row>
    <row r="147" spans="2:45" ht="11.25" customHeight="1">
      <c r="B147" s="94" t="s">
        <v>90</v>
      </c>
      <c r="C147" s="94" t="s">
        <v>873</v>
      </c>
      <c r="D147" s="194" t="s">
        <v>79</v>
      </c>
      <c r="E147" s="195" t="s">
        <v>84</v>
      </c>
      <c r="F147" s="178" t="s">
        <v>257</v>
      </c>
      <c r="G147" s="103"/>
      <c r="H147" s="103"/>
      <c r="I147" s="103"/>
      <c r="J147" s="104"/>
      <c r="K147" s="104"/>
      <c r="L147" s="104"/>
      <c r="M147" s="104"/>
      <c r="N147" s="104"/>
      <c r="O147" s="104"/>
      <c r="P147" s="104"/>
      <c r="Q147" s="104"/>
      <c r="R147" s="179">
        <f t="shared" si="20"/>
        <v>0</v>
      </c>
      <c r="S147" s="103"/>
      <c r="T147" s="103"/>
      <c r="U147" s="103"/>
      <c r="V147" s="103"/>
      <c r="W147" s="104">
        <v>40</v>
      </c>
      <c r="X147" s="104"/>
      <c r="Y147" s="104"/>
      <c r="Z147" s="104"/>
      <c r="AA147" s="104"/>
      <c r="AB147" s="104"/>
      <c r="AC147" s="104"/>
      <c r="AD147" s="104"/>
      <c r="AE147" s="179">
        <f t="shared" si="18"/>
        <v>40</v>
      </c>
      <c r="AF147" s="104"/>
      <c r="AG147" s="104"/>
      <c r="AH147" s="104"/>
      <c r="AI147" s="104"/>
      <c r="AJ147" s="104"/>
      <c r="AK147" s="104"/>
      <c r="AL147" s="104"/>
      <c r="AM147" s="104"/>
      <c r="AN147" s="104"/>
      <c r="AO147" s="104"/>
      <c r="AP147" s="104"/>
      <c r="AQ147" s="104"/>
      <c r="AR147" s="179">
        <f t="shared" si="21"/>
        <v>0</v>
      </c>
      <c r="AS147" s="205">
        <f t="shared" si="22"/>
        <v>40</v>
      </c>
    </row>
    <row r="148" spans="2:45" ht="11.25" customHeight="1">
      <c r="B148" s="94" t="s">
        <v>90</v>
      </c>
      <c r="C148" s="94" t="s">
        <v>874</v>
      </c>
      <c r="D148" s="194" t="s">
        <v>79</v>
      </c>
      <c r="E148" s="195" t="s">
        <v>84</v>
      </c>
      <c r="F148" s="178" t="s">
        <v>257</v>
      </c>
      <c r="G148" s="103"/>
      <c r="H148" s="103"/>
      <c r="I148" s="103"/>
      <c r="J148" s="104"/>
      <c r="K148" s="104"/>
      <c r="L148" s="104"/>
      <c r="M148" s="104"/>
      <c r="N148" s="104"/>
      <c r="O148" s="104"/>
      <c r="P148" s="104"/>
      <c r="Q148" s="104"/>
      <c r="R148" s="179">
        <f t="shared" si="20"/>
        <v>0</v>
      </c>
      <c r="S148" s="103"/>
      <c r="T148" s="103"/>
      <c r="U148" s="103"/>
      <c r="V148" s="103"/>
      <c r="W148" s="104">
        <v>33</v>
      </c>
      <c r="X148" s="104"/>
      <c r="Y148" s="104"/>
      <c r="Z148" s="104"/>
      <c r="AA148" s="104"/>
      <c r="AB148" s="104"/>
      <c r="AC148" s="104"/>
      <c r="AD148" s="104"/>
      <c r="AE148" s="179">
        <f t="shared" si="18"/>
        <v>33</v>
      </c>
      <c r="AF148" s="104"/>
      <c r="AG148" s="104"/>
      <c r="AH148" s="104"/>
      <c r="AI148" s="104"/>
      <c r="AJ148" s="104"/>
      <c r="AK148" s="104"/>
      <c r="AL148" s="104"/>
      <c r="AM148" s="104"/>
      <c r="AN148" s="104"/>
      <c r="AO148" s="104"/>
      <c r="AP148" s="104"/>
      <c r="AQ148" s="104"/>
      <c r="AR148" s="179">
        <f t="shared" si="21"/>
        <v>0</v>
      </c>
      <c r="AS148" s="205">
        <f t="shared" si="22"/>
        <v>33</v>
      </c>
    </row>
    <row r="149" spans="2:45" ht="11.25" customHeight="1">
      <c r="B149" s="94" t="s">
        <v>90</v>
      </c>
      <c r="C149" s="94" t="s">
        <v>875</v>
      </c>
      <c r="D149" s="194" t="s">
        <v>79</v>
      </c>
      <c r="E149" s="195" t="s">
        <v>84</v>
      </c>
      <c r="F149" s="178" t="s">
        <v>257</v>
      </c>
      <c r="G149" s="103"/>
      <c r="H149" s="103"/>
      <c r="I149" s="103"/>
      <c r="J149" s="104"/>
      <c r="K149" s="104"/>
      <c r="L149" s="104"/>
      <c r="M149" s="104"/>
      <c r="N149" s="104"/>
      <c r="O149" s="104"/>
      <c r="P149" s="104"/>
      <c r="Q149" s="104"/>
      <c r="R149" s="179">
        <f t="shared" si="20"/>
        <v>0</v>
      </c>
      <c r="S149" s="103"/>
      <c r="T149" s="103"/>
      <c r="U149" s="103"/>
      <c r="V149" s="103"/>
      <c r="W149" s="104">
        <v>20</v>
      </c>
      <c r="X149" s="104"/>
      <c r="Y149" s="104"/>
      <c r="Z149" s="104"/>
      <c r="AA149" s="104"/>
      <c r="AB149" s="104"/>
      <c r="AC149" s="104"/>
      <c r="AD149" s="104"/>
      <c r="AE149" s="179">
        <f t="shared" si="18"/>
        <v>20</v>
      </c>
      <c r="AF149" s="104"/>
      <c r="AG149" s="104"/>
      <c r="AH149" s="104"/>
      <c r="AI149" s="104"/>
      <c r="AJ149" s="104"/>
      <c r="AK149" s="104"/>
      <c r="AL149" s="104"/>
      <c r="AM149" s="104"/>
      <c r="AN149" s="104"/>
      <c r="AO149" s="104"/>
      <c r="AP149" s="104"/>
      <c r="AQ149" s="104"/>
      <c r="AR149" s="179">
        <f t="shared" si="21"/>
        <v>0</v>
      </c>
      <c r="AS149" s="205">
        <f t="shared" si="22"/>
        <v>20</v>
      </c>
    </row>
    <row r="150" spans="2:45" ht="11.25" customHeight="1">
      <c r="B150" s="94" t="s">
        <v>90</v>
      </c>
      <c r="C150" s="94" t="s">
        <v>876</v>
      </c>
      <c r="D150" s="194" t="s">
        <v>79</v>
      </c>
      <c r="E150" s="195" t="s">
        <v>84</v>
      </c>
      <c r="F150" s="178" t="s">
        <v>257</v>
      </c>
      <c r="G150" s="103"/>
      <c r="H150" s="103"/>
      <c r="I150" s="103"/>
      <c r="J150" s="104"/>
      <c r="K150" s="104"/>
      <c r="L150" s="104"/>
      <c r="M150" s="104"/>
      <c r="N150" s="104"/>
      <c r="O150" s="104"/>
      <c r="P150" s="104"/>
      <c r="Q150" s="104"/>
      <c r="R150" s="179">
        <f t="shared" si="20"/>
        <v>0</v>
      </c>
      <c r="S150" s="103"/>
      <c r="T150" s="103"/>
      <c r="U150" s="103"/>
      <c r="V150" s="103"/>
      <c r="W150" s="104">
        <v>66.867459999999994</v>
      </c>
      <c r="X150" s="104"/>
      <c r="Y150" s="104"/>
      <c r="Z150" s="104"/>
      <c r="AA150" s="104"/>
      <c r="AB150" s="104"/>
      <c r="AC150" s="104"/>
      <c r="AD150" s="104"/>
      <c r="AE150" s="179">
        <f t="shared" si="23" ref="AE150:AE158">SUM(S150:AD150)</f>
        <v>66.867459999999994</v>
      </c>
      <c r="AF150" s="104"/>
      <c r="AG150" s="104"/>
      <c r="AH150" s="104"/>
      <c r="AI150" s="104"/>
      <c r="AJ150" s="104"/>
      <c r="AK150" s="104"/>
      <c r="AL150" s="104"/>
      <c r="AM150" s="104"/>
      <c r="AN150" s="104"/>
      <c r="AO150" s="104"/>
      <c r="AP150" s="104"/>
      <c r="AQ150" s="104"/>
      <c r="AR150" s="179">
        <f t="shared" si="21"/>
        <v>0</v>
      </c>
      <c r="AS150" s="205">
        <f t="shared" si="22"/>
        <v>66.867459999999994</v>
      </c>
    </row>
    <row r="151" spans="2:45" ht="11.25" customHeight="1">
      <c r="B151" s="94" t="s">
        <v>90</v>
      </c>
      <c r="C151" s="94" t="s">
        <v>877</v>
      </c>
      <c r="D151" s="194" t="s">
        <v>79</v>
      </c>
      <c r="E151" s="195" t="s">
        <v>84</v>
      </c>
      <c r="F151" s="178" t="s">
        <v>257</v>
      </c>
      <c r="G151" s="103"/>
      <c r="H151" s="103"/>
      <c r="I151" s="103"/>
      <c r="J151" s="104"/>
      <c r="K151" s="104"/>
      <c r="L151" s="104"/>
      <c r="M151" s="104"/>
      <c r="N151" s="104"/>
      <c r="O151" s="104"/>
      <c r="P151" s="104"/>
      <c r="Q151" s="104"/>
      <c r="R151" s="179">
        <f t="shared" si="20"/>
        <v>0</v>
      </c>
      <c r="S151" s="103"/>
      <c r="T151" s="103"/>
      <c r="U151" s="103"/>
      <c r="V151" s="103"/>
      <c r="W151" s="104">
        <v>84.835509999999999</v>
      </c>
      <c r="X151" s="104"/>
      <c r="Y151" s="104"/>
      <c r="Z151" s="104"/>
      <c r="AA151" s="104"/>
      <c r="AB151" s="104"/>
      <c r="AC151" s="104"/>
      <c r="AD151" s="104"/>
      <c r="AE151" s="179">
        <f t="shared" si="23"/>
        <v>84.835509999999999</v>
      </c>
      <c r="AF151" s="104"/>
      <c r="AG151" s="104"/>
      <c r="AH151" s="104"/>
      <c r="AI151" s="104"/>
      <c r="AJ151" s="104"/>
      <c r="AK151" s="104"/>
      <c r="AL151" s="104"/>
      <c r="AM151" s="104"/>
      <c r="AN151" s="104"/>
      <c r="AO151" s="104"/>
      <c r="AP151" s="104"/>
      <c r="AQ151" s="104"/>
      <c r="AR151" s="179">
        <f t="shared" si="21"/>
        <v>0</v>
      </c>
      <c r="AS151" s="205">
        <f t="shared" si="22"/>
        <v>84.835509999999999</v>
      </c>
    </row>
    <row r="152" spans="2:45" ht="11.25" customHeight="1">
      <c r="B152" s="94" t="s">
        <v>90</v>
      </c>
      <c r="C152" s="94" t="s">
        <v>1025</v>
      </c>
      <c r="D152" s="194" t="s">
        <v>79</v>
      </c>
      <c r="E152" s="195" t="s">
        <v>84</v>
      </c>
      <c r="F152" s="178" t="s">
        <v>257</v>
      </c>
      <c r="G152" s="103"/>
      <c r="H152" s="103"/>
      <c r="I152" s="103"/>
      <c r="J152" s="104"/>
      <c r="K152" s="104"/>
      <c r="L152" s="104"/>
      <c r="M152" s="104"/>
      <c r="N152" s="104"/>
      <c r="O152" s="104"/>
      <c r="P152" s="104"/>
      <c r="Q152" s="104"/>
      <c r="R152" s="179">
        <f t="shared" si="20"/>
        <v>0</v>
      </c>
      <c r="S152" s="103"/>
      <c r="T152" s="103"/>
      <c r="U152" s="103"/>
      <c r="V152" s="103"/>
      <c r="W152" s="104">
        <v>27.405650000000001</v>
      </c>
      <c r="X152" s="104"/>
      <c r="Y152" s="104"/>
      <c r="Z152" s="104"/>
      <c r="AA152" s="104"/>
      <c r="AB152" s="104"/>
      <c r="AC152" s="104"/>
      <c r="AD152" s="104"/>
      <c r="AE152" s="179">
        <f t="shared" si="23"/>
        <v>27.405650000000001</v>
      </c>
      <c r="AF152" s="104"/>
      <c r="AG152" s="104"/>
      <c r="AH152" s="104"/>
      <c r="AI152" s="104"/>
      <c r="AJ152" s="104"/>
      <c r="AK152" s="104"/>
      <c r="AL152" s="104"/>
      <c r="AM152" s="104"/>
      <c r="AN152" s="104"/>
      <c r="AO152" s="104"/>
      <c r="AP152" s="104"/>
      <c r="AQ152" s="104"/>
      <c r="AR152" s="179">
        <f t="shared" si="21"/>
        <v>0</v>
      </c>
      <c r="AS152" s="205">
        <f t="shared" si="22"/>
        <v>27.405650000000001</v>
      </c>
    </row>
    <row r="153" spans="2:45" ht="11.25" customHeight="1">
      <c r="B153" s="94" t="s">
        <v>90</v>
      </c>
      <c r="C153" s="94" t="s">
        <v>810</v>
      </c>
      <c r="D153" s="194" t="s">
        <v>79</v>
      </c>
      <c r="E153" s="195" t="s">
        <v>84</v>
      </c>
      <c r="F153" s="178" t="s">
        <v>257</v>
      </c>
      <c r="G153" s="103"/>
      <c r="H153" s="103"/>
      <c r="I153" s="103"/>
      <c r="J153" s="104"/>
      <c r="K153" s="104"/>
      <c r="L153" s="104"/>
      <c r="M153" s="104"/>
      <c r="N153" s="104"/>
      <c r="O153" s="104"/>
      <c r="P153" s="104"/>
      <c r="Q153" s="104"/>
      <c r="R153" s="179">
        <f t="shared" si="24" ref="R153:R184">SUM(G153:Q153)</f>
        <v>0</v>
      </c>
      <c r="S153" s="103"/>
      <c r="T153" s="103"/>
      <c r="U153" s="103"/>
      <c r="V153" s="103"/>
      <c r="W153" s="104"/>
      <c r="X153" s="104">
        <v>5000</v>
      </c>
      <c r="Y153" s="104"/>
      <c r="Z153" s="104"/>
      <c r="AA153" s="104"/>
      <c r="AB153" s="104"/>
      <c r="AC153" s="104"/>
      <c r="AD153" s="104"/>
      <c r="AE153" s="179">
        <f t="shared" si="23"/>
        <v>5000</v>
      </c>
      <c r="AF153" s="104"/>
      <c r="AG153" s="104"/>
      <c r="AH153" s="104"/>
      <c r="AI153" s="104"/>
      <c r="AJ153" s="104"/>
      <c r="AK153" s="104"/>
      <c r="AL153" s="104"/>
      <c r="AM153" s="104"/>
      <c r="AN153" s="104"/>
      <c r="AO153" s="104"/>
      <c r="AP153" s="104"/>
      <c r="AQ153" s="104"/>
      <c r="AR153" s="179">
        <f t="shared" si="21"/>
        <v>0</v>
      </c>
      <c r="AS153" s="205">
        <f t="shared" si="22"/>
        <v>5000</v>
      </c>
    </row>
    <row r="154" spans="2:45" ht="11.25" customHeight="1">
      <c r="B154" s="94" t="s">
        <v>90</v>
      </c>
      <c r="C154" s="94" t="s">
        <v>811</v>
      </c>
      <c r="D154" s="194" t="s">
        <v>79</v>
      </c>
      <c r="E154" s="195" t="s">
        <v>84</v>
      </c>
      <c r="F154" s="178" t="s">
        <v>257</v>
      </c>
      <c r="G154" s="103"/>
      <c r="H154" s="103"/>
      <c r="I154" s="103"/>
      <c r="J154" s="104"/>
      <c r="K154" s="104"/>
      <c r="L154" s="104"/>
      <c r="M154" s="104"/>
      <c r="N154" s="104"/>
      <c r="O154" s="104"/>
      <c r="P154" s="104"/>
      <c r="Q154" s="104"/>
      <c r="R154" s="179">
        <f t="shared" si="24"/>
        <v>0</v>
      </c>
      <c r="S154" s="103"/>
      <c r="T154" s="103"/>
      <c r="U154" s="103"/>
      <c r="V154" s="103"/>
      <c r="W154" s="104"/>
      <c r="X154" s="104">
        <v>1666.124</v>
      </c>
      <c r="Y154" s="104"/>
      <c r="Z154" s="104"/>
      <c r="AA154" s="104"/>
      <c r="AB154" s="104"/>
      <c r="AC154" s="104"/>
      <c r="AD154" s="104"/>
      <c r="AE154" s="179">
        <f t="shared" si="23"/>
        <v>1666.124</v>
      </c>
      <c r="AF154" s="104"/>
      <c r="AG154" s="104"/>
      <c r="AH154" s="104"/>
      <c r="AI154" s="104"/>
      <c r="AJ154" s="104"/>
      <c r="AK154" s="104"/>
      <c r="AL154" s="104"/>
      <c r="AM154" s="104"/>
      <c r="AN154" s="104"/>
      <c r="AO154" s="104"/>
      <c r="AP154" s="104"/>
      <c r="AQ154" s="104"/>
      <c r="AR154" s="179">
        <f t="shared" si="21"/>
        <v>0</v>
      </c>
      <c r="AS154" s="205">
        <f t="shared" si="22"/>
        <v>1666.124</v>
      </c>
    </row>
    <row r="155" spans="2:45" ht="11.25" customHeight="1">
      <c r="B155" s="94" t="s">
        <v>90</v>
      </c>
      <c r="C155" s="94" t="s">
        <v>812</v>
      </c>
      <c r="D155" s="194" t="s">
        <v>79</v>
      </c>
      <c r="E155" s="195" t="s">
        <v>84</v>
      </c>
      <c r="F155" s="178" t="s">
        <v>257</v>
      </c>
      <c r="G155" s="103"/>
      <c r="H155" s="103"/>
      <c r="I155" s="103"/>
      <c r="J155" s="104"/>
      <c r="K155" s="104"/>
      <c r="L155" s="104"/>
      <c r="M155" s="104"/>
      <c r="N155" s="104"/>
      <c r="O155" s="104"/>
      <c r="P155" s="104"/>
      <c r="Q155" s="104"/>
      <c r="R155" s="179">
        <f t="shared" si="24"/>
        <v>0</v>
      </c>
      <c r="S155" s="103"/>
      <c r="T155" s="103"/>
      <c r="U155" s="103"/>
      <c r="V155" s="103"/>
      <c r="W155" s="104"/>
      <c r="X155" s="104">
        <v>516.59</v>
      </c>
      <c r="Y155" s="104"/>
      <c r="Z155" s="104"/>
      <c r="AA155" s="104"/>
      <c r="AB155" s="104"/>
      <c r="AC155" s="104"/>
      <c r="AD155" s="104"/>
      <c r="AE155" s="179">
        <f t="shared" si="23"/>
        <v>516.59</v>
      </c>
      <c r="AF155" s="104"/>
      <c r="AG155" s="104"/>
      <c r="AH155" s="104"/>
      <c r="AI155" s="104"/>
      <c r="AJ155" s="104"/>
      <c r="AK155" s="104"/>
      <c r="AL155" s="104"/>
      <c r="AM155" s="104"/>
      <c r="AN155" s="104"/>
      <c r="AO155" s="104"/>
      <c r="AP155" s="104"/>
      <c r="AQ155" s="104"/>
      <c r="AR155" s="179">
        <f t="shared" si="21"/>
        <v>0</v>
      </c>
      <c r="AS155" s="205">
        <f t="shared" si="22"/>
        <v>516.59</v>
      </c>
    </row>
    <row r="156" spans="2:45" ht="11.25" customHeight="1">
      <c r="B156" s="94" t="s">
        <v>90</v>
      </c>
      <c r="C156" s="94" t="s">
        <v>813</v>
      </c>
      <c r="D156" s="194" t="s">
        <v>79</v>
      </c>
      <c r="E156" s="195" t="s">
        <v>84</v>
      </c>
      <c r="F156" s="178" t="s">
        <v>257</v>
      </c>
      <c r="G156" s="103"/>
      <c r="H156" s="103"/>
      <c r="I156" s="103"/>
      <c r="J156" s="104"/>
      <c r="K156" s="104"/>
      <c r="L156" s="104"/>
      <c r="M156" s="104"/>
      <c r="N156" s="104"/>
      <c r="O156" s="104"/>
      <c r="P156" s="104"/>
      <c r="Q156" s="104"/>
      <c r="R156" s="179">
        <f t="shared" si="24"/>
        <v>0</v>
      </c>
      <c r="S156" s="103"/>
      <c r="T156" s="103"/>
      <c r="U156" s="103"/>
      <c r="V156" s="103"/>
      <c r="W156" s="104"/>
      <c r="X156" s="104">
        <v>761.81200000000001</v>
      </c>
      <c r="Y156" s="104"/>
      <c r="Z156" s="104"/>
      <c r="AA156" s="104"/>
      <c r="AB156" s="104"/>
      <c r="AC156" s="104"/>
      <c r="AD156" s="104"/>
      <c r="AE156" s="179">
        <f t="shared" si="23"/>
        <v>761.81200000000001</v>
      </c>
      <c r="AF156" s="104"/>
      <c r="AG156" s="104"/>
      <c r="AH156" s="104"/>
      <c r="AI156" s="104"/>
      <c r="AJ156" s="104"/>
      <c r="AK156" s="104"/>
      <c r="AL156" s="104"/>
      <c r="AM156" s="104"/>
      <c r="AN156" s="104"/>
      <c r="AO156" s="104"/>
      <c r="AP156" s="104"/>
      <c r="AQ156" s="104"/>
      <c r="AR156" s="179">
        <f t="shared" si="21"/>
        <v>0</v>
      </c>
      <c r="AS156" s="205">
        <f t="shared" si="22"/>
        <v>761.81200000000001</v>
      </c>
    </row>
    <row r="157" spans="2:45" ht="11.25" customHeight="1">
      <c r="B157" s="94" t="s">
        <v>90</v>
      </c>
      <c r="C157" s="94" t="s">
        <v>814</v>
      </c>
      <c r="D157" s="194" t="s">
        <v>79</v>
      </c>
      <c r="E157" s="195" t="s">
        <v>84</v>
      </c>
      <c r="F157" s="178" t="s">
        <v>257</v>
      </c>
      <c r="G157" s="103"/>
      <c r="H157" s="103"/>
      <c r="I157" s="103"/>
      <c r="J157" s="104"/>
      <c r="K157" s="104"/>
      <c r="L157" s="104"/>
      <c r="M157" s="104"/>
      <c r="N157" s="104"/>
      <c r="O157" s="104"/>
      <c r="P157" s="104"/>
      <c r="Q157" s="104"/>
      <c r="R157" s="179">
        <f t="shared" si="24"/>
        <v>0</v>
      </c>
      <c r="S157" s="103"/>
      <c r="T157" s="103"/>
      <c r="U157" s="103"/>
      <c r="V157" s="103"/>
      <c r="W157" s="104"/>
      <c r="X157" s="104">
        <v>2281</v>
      </c>
      <c r="Y157" s="104"/>
      <c r="Z157" s="104"/>
      <c r="AA157" s="104"/>
      <c r="AB157" s="104"/>
      <c r="AC157" s="104"/>
      <c r="AD157" s="104"/>
      <c r="AE157" s="179">
        <f t="shared" si="23"/>
        <v>2281</v>
      </c>
      <c r="AF157" s="104"/>
      <c r="AG157" s="104"/>
      <c r="AH157" s="104"/>
      <c r="AI157" s="104"/>
      <c r="AJ157" s="104"/>
      <c r="AK157" s="104"/>
      <c r="AL157" s="104"/>
      <c r="AM157" s="104"/>
      <c r="AN157" s="104"/>
      <c r="AO157" s="104"/>
      <c r="AP157" s="104"/>
      <c r="AQ157" s="104"/>
      <c r="AR157" s="179">
        <f t="shared" si="21"/>
        <v>0</v>
      </c>
      <c r="AS157" s="205">
        <f t="shared" si="22"/>
        <v>2281</v>
      </c>
    </row>
    <row r="158" spans="2:45" ht="11.25" customHeight="1">
      <c r="B158" s="94" t="s">
        <v>90</v>
      </c>
      <c r="C158" s="94" t="s">
        <v>815</v>
      </c>
      <c r="D158" s="194" t="s">
        <v>79</v>
      </c>
      <c r="E158" s="195" t="s">
        <v>84</v>
      </c>
      <c r="F158" s="178" t="s">
        <v>257</v>
      </c>
      <c r="G158" s="103"/>
      <c r="H158" s="103"/>
      <c r="I158" s="103"/>
      <c r="J158" s="104"/>
      <c r="K158" s="104"/>
      <c r="L158" s="104"/>
      <c r="M158" s="104"/>
      <c r="N158" s="104"/>
      <c r="O158" s="104"/>
      <c r="P158" s="104"/>
      <c r="Q158" s="104"/>
      <c r="R158" s="179">
        <f t="shared" si="24"/>
        <v>0</v>
      </c>
      <c r="S158" s="103"/>
      <c r="T158" s="103"/>
      <c r="U158" s="103"/>
      <c r="V158" s="103"/>
      <c r="W158" s="104"/>
      <c r="X158" s="104">
        <v>1000</v>
      </c>
      <c r="Y158" s="104"/>
      <c r="Z158" s="104"/>
      <c r="AA158" s="104"/>
      <c r="AB158" s="104"/>
      <c r="AC158" s="104"/>
      <c r="AD158" s="104"/>
      <c r="AE158" s="179">
        <f t="shared" si="23"/>
        <v>1000</v>
      </c>
      <c r="AF158" s="104"/>
      <c r="AG158" s="104"/>
      <c r="AH158" s="104"/>
      <c r="AI158" s="104"/>
      <c r="AJ158" s="104"/>
      <c r="AK158" s="104"/>
      <c r="AL158" s="104"/>
      <c r="AM158" s="104"/>
      <c r="AN158" s="104"/>
      <c r="AO158" s="104"/>
      <c r="AP158" s="104"/>
      <c r="AQ158" s="104"/>
      <c r="AR158" s="179">
        <f t="shared" si="21"/>
        <v>0</v>
      </c>
      <c r="AS158" s="205">
        <f t="shared" si="22"/>
        <v>1000</v>
      </c>
    </row>
    <row r="159" spans="2:45" ht="11.25" customHeight="1">
      <c r="B159" s="94" t="s">
        <v>90</v>
      </c>
      <c r="C159" s="94" t="s">
        <v>781</v>
      </c>
      <c r="D159" s="194" t="s">
        <v>79</v>
      </c>
      <c r="E159" s="195" t="s">
        <v>84</v>
      </c>
      <c r="F159" s="178" t="s">
        <v>257</v>
      </c>
      <c r="G159" s="103"/>
      <c r="H159" s="103"/>
      <c r="I159" s="103"/>
      <c r="J159" s="104"/>
      <c r="K159" s="104"/>
      <c r="L159" s="104"/>
      <c r="M159" s="104"/>
      <c r="N159" s="104"/>
      <c r="O159" s="104"/>
      <c r="P159" s="104"/>
      <c r="Q159" s="104"/>
      <c r="R159" s="179">
        <f t="shared" si="24"/>
        <v>0</v>
      </c>
      <c r="S159" s="103"/>
      <c r="T159" s="103"/>
      <c r="U159" s="103"/>
      <c r="V159" s="103"/>
      <c r="W159" s="104"/>
      <c r="X159" s="104">
        <v>4943</v>
      </c>
      <c r="Y159" s="104"/>
      <c r="Z159" s="104"/>
      <c r="AA159" s="104"/>
      <c r="AB159" s="104"/>
      <c r="AC159" s="104"/>
      <c r="AD159" s="104"/>
      <c r="AE159" s="179">
        <f t="shared" si="17"/>
        <v>4943</v>
      </c>
      <c r="AF159" s="104"/>
      <c r="AG159" s="104"/>
      <c r="AH159" s="104"/>
      <c r="AI159" s="104"/>
      <c r="AJ159" s="104"/>
      <c r="AK159" s="104"/>
      <c r="AL159" s="104"/>
      <c r="AM159" s="104"/>
      <c r="AN159" s="104"/>
      <c r="AO159" s="104"/>
      <c r="AP159" s="104"/>
      <c r="AQ159" s="104"/>
      <c r="AR159" s="179">
        <f t="shared" si="21"/>
        <v>0</v>
      </c>
      <c r="AS159" s="205">
        <f t="shared" si="22"/>
        <v>4943</v>
      </c>
    </row>
    <row r="160" spans="2:45" ht="11.25" customHeight="1">
      <c r="B160" s="94" t="s">
        <v>90</v>
      </c>
      <c r="C160" s="94" t="s">
        <v>878</v>
      </c>
      <c r="D160" s="194" t="s">
        <v>79</v>
      </c>
      <c r="E160" s="195" t="s">
        <v>84</v>
      </c>
      <c r="F160" s="178" t="s">
        <v>257</v>
      </c>
      <c r="G160" s="103"/>
      <c r="H160" s="103"/>
      <c r="I160" s="103"/>
      <c r="J160" s="104"/>
      <c r="K160" s="104"/>
      <c r="L160" s="104"/>
      <c r="M160" s="104"/>
      <c r="N160" s="104"/>
      <c r="O160" s="104"/>
      <c r="P160" s="104"/>
      <c r="Q160" s="104"/>
      <c r="R160" s="179">
        <f t="shared" si="24"/>
        <v>0</v>
      </c>
      <c r="S160" s="103"/>
      <c r="T160" s="103"/>
      <c r="U160" s="103"/>
      <c r="V160" s="103"/>
      <c r="W160" s="104"/>
      <c r="X160" s="104">
        <v>10000</v>
      </c>
      <c r="Y160" s="104"/>
      <c r="Z160" s="104"/>
      <c r="AA160" s="104"/>
      <c r="AB160" s="104"/>
      <c r="AC160" s="104"/>
      <c r="AD160" s="104"/>
      <c r="AE160" s="179">
        <f t="shared" si="17"/>
        <v>10000</v>
      </c>
      <c r="AF160" s="104"/>
      <c r="AG160" s="104"/>
      <c r="AH160" s="104"/>
      <c r="AI160" s="104"/>
      <c r="AJ160" s="104"/>
      <c r="AK160" s="104"/>
      <c r="AL160" s="104"/>
      <c r="AM160" s="104"/>
      <c r="AN160" s="104"/>
      <c r="AO160" s="104"/>
      <c r="AP160" s="104"/>
      <c r="AQ160" s="104"/>
      <c r="AR160" s="179">
        <f t="shared" si="21"/>
        <v>0</v>
      </c>
      <c r="AS160" s="205">
        <f t="shared" si="22"/>
        <v>10000</v>
      </c>
    </row>
    <row r="161" spans="2:45" ht="11.25" customHeight="1">
      <c r="B161" s="94" t="s">
        <v>90</v>
      </c>
      <c r="C161" s="94" t="s">
        <v>879</v>
      </c>
      <c r="D161" s="194" t="s">
        <v>79</v>
      </c>
      <c r="E161" s="195" t="s">
        <v>84</v>
      </c>
      <c r="F161" s="178" t="s">
        <v>257</v>
      </c>
      <c r="G161" s="103"/>
      <c r="H161" s="103"/>
      <c r="I161" s="103"/>
      <c r="J161" s="104"/>
      <c r="K161" s="104"/>
      <c r="L161" s="104"/>
      <c r="M161" s="104"/>
      <c r="N161" s="104"/>
      <c r="O161" s="104"/>
      <c r="P161" s="104"/>
      <c r="Q161" s="104"/>
      <c r="R161" s="179">
        <f t="shared" si="24"/>
        <v>0</v>
      </c>
      <c r="S161" s="103"/>
      <c r="T161" s="103"/>
      <c r="U161" s="103"/>
      <c r="V161" s="103"/>
      <c r="W161" s="104"/>
      <c r="X161" s="104">
        <v>61.104120000000002</v>
      </c>
      <c r="Y161" s="104"/>
      <c r="Z161" s="104"/>
      <c r="AA161" s="104"/>
      <c r="AB161" s="104"/>
      <c r="AC161" s="104"/>
      <c r="AD161" s="104"/>
      <c r="AE161" s="179">
        <f t="shared" si="17"/>
        <v>61.104120000000002</v>
      </c>
      <c r="AF161" s="104"/>
      <c r="AG161" s="104"/>
      <c r="AH161" s="104"/>
      <c r="AI161" s="104"/>
      <c r="AJ161" s="104"/>
      <c r="AK161" s="104"/>
      <c r="AL161" s="104"/>
      <c r="AM161" s="104"/>
      <c r="AN161" s="104"/>
      <c r="AO161" s="104"/>
      <c r="AP161" s="104"/>
      <c r="AQ161" s="104"/>
      <c r="AR161" s="179">
        <f t="shared" si="21"/>
        <v>0</v>
      </c>
      <c r="AS161" s="205">
        <f t="shared" si="22"/>
        <v>61.104120000000002</v>
      </c>
    </row>
    <row r="162" spans="2:45" ht="11.25" customHeight="1">
      <c r="B162" s="94" t="s">
        <v>90</v>
      </c>
      <c r="C162" s="94" t="s">
        <v>816</v>
      </c>
      <c r="D162" s="194" t="s">
        <v>79</v>
      </c>
      <c r="E162" s="195" t="s">
        <v>84</v>
      </c>
      <c r="F162" s="178" t="s">
        <v>257</v>
      </c>
      <c r="G162" s="103"/>
      <c r="H162" s="103"/>
      <c r="I162" s="103"/>
      <c r="J162" s="104"/>
      <c r="K162" s="104"/>
      <c r="L162" s="104"/>
      <c r="M162" s="104"/>
      <c r="N162" s="104"/>
      <c r="O162" s="104"/>
      <c r="P162" s="104"/>
      <c r="Q162" s="104"/>
      <c r="R162" s="179">
        <f t="shared" si="24"/>
        <v>0</v>
      </c>
      <c r="S162" s="103"/>
      <c r="T162" s="103"/>
      <c r="U162" s="103"/>
      <c r="V162" s="103"/>
      <c r="W162" s="104"/>
      <c r="X162" s="104">
        <v>1983.636</v>
      </c>
      <c r="Y162" s="104"/>
      <c r="Z162" s="104"/>
      <c r="AA162" s="104"/>
      <c r="AB162" s="104"/>
      <c r="AC162" s="104"/>
      <c r="AD162" s="104"/>
      <c r="AE162" s="179">
        <f t="shared" si="17"/>
        <v>1983.636</v>
      </c>
      <c r="AF162" s="104"/>
      <c r="AG162" s="104"/>
      <c r="AH162" s="104"/>
      <c r="AI162" s="104"/>
      <c r="AJ162" s="104"/>
      <c r="AK162" s="104"/>
      <c r="AL162" s="104"/>
      <c r="AM162" s="104"/>
      <c r="AN162" s="104"/>
      <c r="AO162" s="104"/>
      <c r="AP162" s="104"/>
      <c r="AQ162" s="104"/>
      <c r="AR162" s="179">
        <f t="shared" si="21"/>
        <v>0</v>
      </c>
      <c r="AS162" s="205">
        <f t="shared" si="22"/>
        <v>1983.636</v>
      </c>
    </row>
    <row r="163" spans="2:45" ht="11.25" customHeight="1">
      <c r="B163" s="94" t="s">
        <v>90</v>
      </c>
      <c r="C163" s="94" t="s">
        <v>817</v>
      </c>
      <c r="D163" s="194" t="s">
        <v>79</v>
      </c>
      <c r="E163" s="195" t="s">
        <v>84</v>
      </c>
      <c r="F163" s="178" t="s">
        <v>257</v>
      </c>
      <c r="G163" s="103"/>
      <c r="H163" s="103"/>
      <c r="I163" s="103"/>
      <c r="J163" s="104"/>
      <c r="K163" s="104"/>
      <c r="L163" s="104"/>
      <c r="M163" s="104"/>
      <c r="N163" s="104"/>
      <c r="O163" s="104"/>
      <c r="P163" s="104"/>
      <c r="Q163" s="104"/>
      <c r="R163" s="179">
        <f t="shared" si="24"/>
        <v>0</v>
      </c>
      <c r="S163" s="103"/>
      <c r="T163" s="103"/>
      <c r="U163" s="103"/>
      <c r="V163" s="103"/>
      <c r="W163" s="104"/>
      <c r="X163" s="104">
        <v>1467.10</v>
      </c>
      <c r="Y163" s="104"/>
      <c r="Z163" s="104"/>
      <c r="AA163" s="104"/>
      <c r="AB163" s="104"/>
      <c r="AC163" s="104"/>
      <c r="AD163" s="104"/>
      <c r="AE163" s="179">
        <f t="shared" si="17"/>
        <v>1467.10</v>
      </c>
      <c r="AF163" s="104"/>
      <c r="AG163" s="104"/>
      <c r="AH163" s="104"/>
      <c r="AI163" s="104"/>
      <c r="AJ163" s="104"/>
      <c r="AK163" s="104"/>
      <c r="AL163" s="104"/>
      <c r="AM163" s="104"/>
      <c r="AN163" s="104"/>
      <c r="AO163" s="104"/>
      <c r="AP163" s="104"/>
      <c r="AQ163" s="104"/>
      <c r="AR163" s="179">
        <f t="shared" si="21"/>
        <v>0</v>
      </c>
      <c r="AS163" s="205">
        <f t="shared" si="22"/>
        <v>1467.10</v>
      </c>
    </row>
    <row r="164" spans="2:45" ht="11.25" customHeight="1">
      <c r="B164" s="94" t="s">
        <v>90</v>
      </c>
      <c r="C164" s="94" t="s">
        <v>818</v>
      </c>
      <c r="D164" s="194" t="s">
        <v>79</v>
      </c>
      <c r="E164" s="195" t="s">
        <v>84</v>
      </c>
      <c r="F164" s="178" t="s">
        <v>257</v>
      </c>
      <c r="G164" s="103"/>
      <c r="H164" s="103"/>
      <c r="I164" s="103"/>
      <c r="J164" s="104"/>
      <c r="K164" s="104"/>
      <c r="L164" s="104"/>
      <c r="M164" s="104"/>
      <c r="N164" s="104"/>
      <c r="O164" s="104"/>
      <c r="P164" s="104"/>
      <c r="Q164" s="104"/>
      <c r="R164" s="179">
        <f t="shared" si="24"/>
        <v>0</v>
      </c>
      <c r="S164" s="103"/>
      <c r="T164" s="103"/>
      <c r="U164" s="103"/>
      <c r="V164" s="103"/>
      <c r="W164" s="104"/>
      <c r="X164" s="104">
        <v>870</v>
      </c>
      <c r="Y164" s="104"/>
      <c r="Z164" s="104"/>
      <c r="AA164" s="104"/>
      <c r="AB164" s="104"/>
      <c r="AC164" s="104"/>
      <c r="AD164" s="104"/>
      <c r="AE164" s="179">
        <f t="shared" si="25" ref="AE164:AE171">SUM(S164:AD164)</f>
        <v>870</v>
      </c>
      <c r="AF164" s="104"/>
      <c r="AG164" s="104"/>
      <c r="AH164" s="104"/>
      <c r="AI164" s="104"/>
      <c r="AJ164" s="104"/>
      <c r="AK164" s="104"/>
      <c r="AL164" s="104"/>
      <c r="AM164" s="104"/>
      <c r="AN164" s="104"/>
      <c r="AO164" s="104"/>
      <c r="AP164" s="104"/>
      <c r="AQ164" s="104"/>
      <c r="AR164" s="179">
        <f t="shared" si="21"/>
        <v>0</v>
      </c>
      <c r="AS164" s="205">
        <f t="shared" si="22"/>
        <v>870</v>
      </c>
    </row>
    <row r="165" spans="2:45" ht="11.25" customHeight="1">
      <c r="B165" s="94" t="s">
        <v>90</v>
      </c>
      <c r="C165" s="94" t="s">
        <v>819</v>
      </c>
      <c r="D165" s="194" t="s">
        <v>79</v>
      </c>
      <c r="E165" s="195" t="s">
        <v>84</v>
      </c>
      <c r="F165" s="178" t="s">
        <v>257</v>
      </c>
      <c r="G165" s="103"/>
      <c r="H165" s="103"/>
      <c r="I165" s="103"/>
      <c r="J165" s="104"/>
      <c r="K165" s="104"/>
      <c r="L165" s="104"/>
      <c r="M165" s="104"/>
      <c r="N165" s="104"/>
      <c r="O165" s="104"/>
      <c r="P165" s="104"/>
      <c r="Q165" s="104"/>
      <c r="R165" s="179">
        <f t="shared" si="24"/>
        <v>0</v>
      </c>
      <c r="S165" s="103"/>
      <c r="T165" s="103"/>
      <c r="U165" s="103"/>
      <c r="V165" s="103"/>
      <c r="W165" s="104"/>
      <c r="X165" s="104">
        <v>260.47000000000003</v>
      </c>
      <c r="Y165" s="104"/>
      <c r="Z165" s="104"/>
      <c r="AA165" s="104"/>
      <c r="AB165" s="104"/>
      <c r="AC165" s="104"/>
      <c r="AD165" s="104"/>
      <c r="AE165" s="179">
        <f t="shared" si="25"/>
        <v>260.47000000000003</v>
      </c>
      <c r="AF165" s="104"/>
      <c r="AG165" s="104"/>
      <c r="AH165" s="104"/>
      <c r="AI165" s="104"/>
      <c r="AJ165" s="104"/>
      <c r="AK165" s="104"/>
      <c r="AL165" s="104"/>
      <c r="AM165" s="104"/>
      <c r="AN165" s="104"/>
      <c r="AO165" s="104"/>
      <c r="AP165" s="104"/>
      <c r="AQ165" s="104"/>
      <c r="AR165" s="179">
        <f t="shared" si="21"/>
        <v>0</v>
      </c>
      <c r="AS165" s="205">
        <f t="shared" si="22"/>
        <v>260.47000000000003</v>
      </c>
    </row>
    <row r="166" spans="2:45" ht="11.25" customHeight="1">
      <c r="B166" s="94" t="s">
        <v>90</v>
      </c>
      <c r="C166" s="94" t="s">
        <v>820</v>
      </c>
      <c r="D166" s="194" t="s">
        <v>79</v>
      </c>
      <c r="E166" s="195" t="s">
        <v>84</v>
      </c>
      <c r="F166" s="178" t="s">
        <v>257</v>
      </c>
      <c r="G166" s="103"/>
      <c r="H166" s="103"/>
      <c r="I166" s="103"/>
      <c r="J166" s="104"/>
      <c r="K166" s="104"/>
      <c r="L166" s="104"/>
      <c r="M166" s="104"/>
      <c r="N166" s="104"/>
      <c r="O166" s="104"/>
      <c r="P166" s="104"/>
      <c r="Q166" s="104"/>
      <c r="R166" s="179">
        <f t="shared" si="24"/>
        <v>0</v>
      </c>
      <c r="S166" s="103"/>
      <c r="T166" s="103"/>
      <c r="U166" s="103"/>
      <c r="V166" s="103"/>
      <c r="W166" s="104"/>
      <c r="X166" s="104">
        <v>1500</v>
      </c>
      <c r="Y166" s="104"/>
      <c r="Z166" s="104"/>
      <c r="AA166" s="104"/>
      <c r="AB166" s="104"/>
      <c r="AC166" s="104"/>
      <c r="AD166" s="104"/>
      <c r="AE166" s="179">
        <f t="shared" si="25"/>
        <v>1500</v>
      </c>
      <c r="AF166" s="104"/>
      <c r="AG166" s="104"/>
      <c r="AH166" s="104"/>
      <c r="AI166" s="104"/>
      <c r="AJ166" s="104"/>
      <c r="AK166" s="104"/>
      <c r="AL166" s="104"/>
      <c r="AM166" s="104"/>
      <c r="AN166" s="104"/>
      <c r="AO166" s="104"/>
      <c r="AP166" s="104"/>
      <c r="AQ166" s="104"/>
      <c r="AR166" s="179">
        <f t="shared" si="21"/>
        <v>0</v>
      </c>
      <c r="AS166" s="205">
        <f t="shared" si="22"/>
        <v>1500</v>
      </c>
    </row>
    <row r="167" spans="2:45" ht="11.25" customHeight="1">
      <c r="B167" s="94" t="s">
        <v>90</v>
      </c>
      <c r="C167" s="94" t="s">
        <v>821</v>
      </c>
      <c r="D167" s="194" t="s">
        <v>79</v>
      </c>
      <c r="E167" s="195" t="s">
        <v>84</v>
      </c>
      <c r="F167" s="178" t="s">
        <v>257</v>
      </c>
      <c r="G167" s="103"/>
      <c r="H167" s="103"/>
      <c r="I167" s="103"/>
      <c r="J167" s="104"/>
      <c r="K167" s="104"/>
      <c r="L167" s="104"/>
      <c r="M167" s="104"/>
      <c r="N167" s="104"/>
      <c r="O167" s="104"/>
      <c r="P167" s="104"/>
      <c r="Q167" s="104"/>
      <c r="R167" s="179">
        <f t="shared" si="24"/>
        <v>0</v>
      </c>
      <c r="S167" s="103"/>
      <c r="T167" s="103"/>
      <c r="U167" s="103"/>
      <c r="V167" s="103"/>
      <c r="W167" s="104"/>
      <c r="X167" s="104">
        <v>1013.364</v>
      </c>
      <c r="Y167" s="104"/>
      <c r="Z167" s="104"/>
      <c r="AA167" s="104"/>
      <c r="AB167" s="104"/>
      <c r="AC167" s="104"/>
      <c r="AD167" s="104"/>
      <c r="AE167" s="179">
        <f t="shared" si="25"/>
        <v>1013.364</v>
      </c>
      <c r="AF167" s="104"/>
      <c r="AG167" s="104"/>
      <c r="AH167" s="104"/>
      <c r="AI167" s="104"/>
      <c r="AJ167" s="104"/>
      <c r="AK167" s="104"/>
      <c r="AL167" s="104"/>
      <c r="AM167" s="104"/>
      <c r="AN167" s="104"/>
      <c r="AO167" s="104"/>
      <c r="AP167" s="104"/>
      <c r="AQ167" s="104"/>
      <c r="AR167" s="179">
        <f t="shared" si="21"/>
        <v>0</v>
      </c>
      <c r="AS167" s="205">
        <f t="shared" si="22"/>
        <v>1013.364</v>
      </c>
    </row>
    <row r="168" spans="2:45" ht="11.25" customHeight="1">
      <c r="B168" s="94" t="s">
        <v>90</v>
      </c>
      <c r="C168" s="94" t="s">
        <v>822</v>
      </c>
      <c r="D168" s="194" t="s">
        <v>79</v>
      </c>
      <c r="E168" s="195" t="s">
        <v>84</v>
      </c>
      <c r="F168" s="178" t="s">
        <v>257</v>
      </c>
      <c r="G168" s="103"/>
      <c r="H168" s="103"/>
      <c r="I168" s="103"/>
      <c r="J168" s="104"/>
      <c r="K168" s="104"/>
      <c r="L168" s="104"/>
      <c r="M168" s="104"/>
      <c r="N168" s="104"/>
      <c r="O168" s="104"/>
      <c r="P168" s="104"/>
      <c r="Q168" s="104"/>
      <c r="R168" s="179">
        <f t="shared" si="24"/>
        <v>0</v>
      </c>
      <c r="S168" s="103"/>
      <c r="T168" s="103"/>
      <c r="U168" s="103"/>
      <c r="V168" s="103"/>
      <c r="W168" s="104"/>
      <c r="X168" s="104">
        <v>538.25</v>
      </c>
      <c r="Y168" s="104"/>
      <c r="Z168" s="104"/>
      <c r="AA168" s="104"/>
      <c r="AB168" s="104"/>
      <c r="AC168" s="104"/>
      <c r="AD168" s="104"/>
      <c r="AE168" s="179">
        <f t="shared" si="25"/>
        <v>538.25</v>
      </c>
      <c r="AF168" s="104"/>
      <c r="AG168" s="104"/>
      <c r="AH168" s="104"/>
      <c r="AI168" s="104"/>
      <c r="AJ168" s="104"/>
      <c r="AK168" s="104"/>
      <c r="AL168" s="104"/>
      <c r="AM168" s="104"/>
      <c r="AN168" s="104"/>
      <c r="AO168" s="104"/>
      <c r="AP168" s="104"/>
      <c r="AQ168" s="104"/>
      <c r="AR168" s="179">
        <f t="shared" si="21"/>
        <v>0</v>
      </c>
      <c r="AS168" s="205">
        <f t="shared" si="22"/>
        <v>538.25</v>
      </c>
    </row>
    <row r="169" spans="2:45" ht="11.25" customHeight="1">
      <c r="B169" s="94" t="s">
        <v>90</v>
      </c>
      <c r="C169" s="94" t="s">
        <v>823</v>
      </c>
      <c r="D169" s="194" t="s">
        <v>79</v>
      </c>
      <c r="E169" s="195" t="s">
        <v>84</v>
      </c>
      <c r="F169" s="178" t="s">
        <v>257</v>
      </c>
      <c r="G169" s="103"/>
      <c r="H169" s="103"/>
      <c r="I169" s="103"/>
      <c r="J169" s="104"/>
      <c r="K169" s="104"/>
      <c r="L169" s="104"/>
      <c r="M169" s="104"/>
      <c r="N169" s="104"/>
      <c r="O169" s="104"/>
      <c r="P169" s="104"/>
      <c r="Q169" s="104"/>
      <c r="R169" s="179">
        <f t="shared" si="24"/>
        <v>0</v>
      </c>
      <c r="S169" s="103"/>
      <c r="T169" s="103"/>
      <c r="U169" s="103"/>
      <c r="V169" s="103"/>
      <c r="W169" s="104"/>
      <c r="X169" s="104">
        <v>870.70</v>
      </c>
      <c r="Y169" s="104"/>
      <c r="Z169" s="104"/>
      <c r="AA169" s="104"/>
      <c r="AB169" s="104"/>
      <c r="AC169" s="104"/>
      <c r="AD169" s="104"/>
      <c r="AE169" s="179">
        <f t="shared" si="25"/>
        <v>870.70</v>
      </c>
      <c r="AF169" s="104"/>
      <c r="AG169" s="104"/>
      <c r="AH169" s="104"/>
      <c r="AI169" s="104"/>
      <c r="AJ169" s="104"/>
      <c r="AK169" s="104"/>
      <c r="AL169" s="104"/>
      <c r="AM169" s="104"/>
      <c r="AN169" s="104"/>
      <c r="AO169" s="104"/>
      <c r="AP169" s="104"/>
      <c r="AQ169" s="104"/>
      <c r="AR169" s="179">
        <f t="shared" si="21"/>
        <v>0</v>
      </c>
      <c r="AS169" s="205">
        <f t="shared" si="22"/>
        <v>870.70</v>
      </c>
    </row>
    <row r="170" spans="2:45" ht="11.25" customHeight="1">
      <c r="B170" s="94" t="s">
        <v>90</v>
      </c>
      <c r="C170" s="94" t="s">
        <v>824</v>
      </c>
      <c r="D170" s="194" t="s">
        <v>79</v>
      </c>
      <c r="E170" s="195" t="s">
        <v>84</v>
      </c>
      <c r="F170" s="178" t="s">
        <v>257</v>
      </c>
      <c r="G170" s="103"/>
      <c r="H170" s="103"/>
      <c r="I170" s="103"/>
      <c r="J170" s="104"/>
      <c r="K170" s="104"/>
      <c r="L170" s="104"/>
      <c r="M170" s="104"/>
      <c r="N170" s="104"/>
      <c r="O170" s="104"/>
      <c r="P170" s="104"/>
      <c r="Q170" s="104"/>
      <c r="R170" s="179">
        <f t="shared" si="24"/>
        <v>0</v>
      </c>
      <c r="S170" s="103"/>
      <c r="T170" s="103"/>
      <c r="U170" s="103"/>
      <c r="V170" s="103"/>
      <c r="W170" s="104"/>
      <c r="X170" s="104">
        <v>962.03700000000003</v>
      </c>
      <c r="Y170" s="104"/>
      <c r="Z170" s="104"/>
      <c r="AA170" s="104"/>
      <c r="AB170" s="104"/>
      <c r="AC170" s="104"/>
      <c r="AD170" s="104"/>
      <c r="AE170" s="179">
        <f t="shared" si="25"/>
        <v>962.03700000000003</v>
      </c>
      <c r="AF170" s="104"/>
      <c r="AG170" s="104"/>
      <c r="AH170" s="104"/>
      <c r="AI170" s="104"/>
      <c r="AJ170" s="104"/>
      <c r="AK170" s="104"/>
      <c r="AL170" s="104"/>
      <c r="AM170" s="104"/>
      <c r="AN170" s="104"/>
      <c r="AO170" s="104"/>
      <c r="AP170" s="104"/>
      <c r="AQ170" s="104"/>
      <c r="AR170" s="179">
        <f t="shared" si="21"/>
        <v>0</v>
      </c>
      <c r="AS170" s="205">
        <f t="shared" si="22"/>
        <v>962.03700000000003</v>
      </c>
    </row>
    <row r="171" spans="2:45" ht="11.25" customHeight="1">
      <c r="B171" s="94" t="s">
        <v>90</v>
      </c>
      <c r="C171" s="94" t="s">
        <v>880</v>
      </c>
      <c r="D171" s="194" t="s">
        <v>79</v>
      </c>
      <c r="E171" s="195" t="s">
        <v>84</v>
      </c>
      <c r="F171" s="178" t="s">
        <v>257</v>
      </c>
      <c r="G171" s="103"/>
      <c r="H171" s="103"/>
      <c r="I171" s="103"/>
      <c r="J171" s="104"/>
      <c r="K171" s="104"/>
      <c r="L171" s="104"/>
      <c r="M171" s="104"/>
      <c r="N171" s="104"/>
      <c r="O171" s="104"/>
      <c r="P171" s="104"/>
      <c r="Q171" s="104"/>
      <c r="R171" s="179">
        <f t="shared" si="24"/>
        <v>0</v>
      </c>
      <c r="S171" s="103"/>
      <c r="T171" s="103"/>
      <c r="U171" s="103"/>
      <c r="V171" s="103"/>
      <c r="W171" s="104"/>
      <c r="X171" s="104">
        <v>2500</v>
      </c>
      <c r="Y171" s="104"/>
      <c r="Z171" s="104"/>
      <c r="AA171" s="104"/>
      <c r="AB171" s="104"/>
      <c r="AC171" s="104"/>
      <c r="AD171" s="104"/>
      <c r="AE171" s="179">
        <f t="shared" si="25"/>
        <v>2500</v>
      </c>
      <c r="AF171" s="104"/>
      <c r="AG171" s="104"/>
      <c r="AH171" s="104"/>
      <c r="AI171" s="104"/>
      <c r="AJ171" s="104"/>
      <c r="AK171" s="104"/>
      <c r="AL171" s="104"/>
      <c r="AM171" s="104"/>
      <c r="AN171" s="104"/>
      <c r="AO171" s="104"/>
      <c r="AP171" s="104"/>
      <c r="AQ171" s="104"/>
      <c r="AR171" s="179">
        <f t="shared" si="21"/>
        <v>0</v>
      </c>
      <c r="AS171" s="205">
        <f t="shared" si="22"/>
        <v>2500</v>
      </c>
    </row>
    <row r="172" spans="2:45" ht="11.25" customHeight="1">
      <c r="B172" s="94" t="s">
        <v>90</v>
      </c>
      <c r="C172" s="94" t="s">
        <v>881</v>
      </c>
      <c r="D172" s="194" t="s">
        <v>79</v>
      </c>
      <c r="E172" s="195" t="s">
        <v>84</v>
      </c>
      <c r="F172" s="178" t="s">
        <v>257</v>
      </c>
      <c r="G172" s="103"/>
      <c r="H172" s="103"/>
      <c r="I172" s="103"/>
      <c r="J172" s="104"/>
      <c r="K172" s="104"/>
      <c r="L172" s="104"/>
      <c r="M172" s="104"/>
      <c r="N172" s="104"/>
      <c r="O172" s="104"/>
      <c r="P172" s="104"/>
      <c r="Q172" s="104"/>
      <c r="R172" s="179">
        <f t="shared" si="24"/>
        <v>0</v>
      </c>
      <c r="S172" s="103"/>
      <c r="T172" s="103"/>
      <c r="U172" s="103"/>
      <c r="V172" s="103"/>
      <c r="W172" s="104"/>
      <c r="X172" s="104">
        <v>1314.1919300000002</v>
      </c>
      <c r="Y172" s="104"/>
      <c r="Z172" s="104"/>
      <c r="AA172" s="104"/>
      <c r="AB172" s="104"/>
      <c r="AC172" s="104"/>
      <c r="AD172" s="104"/>
      <c r="AE172" s="179">
        <f t="shared" si="26" ref="AE172:AE175">SUM(S172:AD172)</f>
        <v>1314.1919300000002</v>
      </c>
      <c r="AF172" s="104"/>
      <c r="AG172" s="104"/>
      <c r="AH172" s="104"/>
      <c r="AI172" s="104"/>
      <c r="AJ172" s="104"/>
      <c r="AK172" s="104"/>
      <c r="AL172" s="104"/>
      <c r="AM172" s="104"/>
      <c r="AN172" s="104"/>
      <c r="AO172" s="104"/>
      <c r="AP172" s="104"/>
      <c r="AQ172" s="104"/>
      <c r="AR172" s="179">
        <f t="shared" si="21"/>
        <v>0</v>
      </c>
      <c r="AS172" s="205">
        <f t="shared" si="22"/>
        <v>1314.1919300000002</v>
      </c>
    </row>
    <row r="173" spans="2:45" ht="11.25" customHeight="1">
      <c r="B173" s="94" t="s">
        <v>90</v>
      </c>
      <c r="C173" s="94" t="s">
        <v>882</v>
      </c>
      <c r="D173" s="194" t="s">
        <v>79</v>
      </c>
      <c r="E173" s="195" t="s">
        <v>84</v>
      </c>
      <c r="F173" s="178" t="s">
        <v>257</v>
      </c>
      <c r="G173" s="103"/>
      <c r="H173" s="103"/>
      <c r="I173" s="103"/>
      <c r="J173" s="104"/>
      <c r="K173" s="104"/>
      <c r="L173" s="104"/>
      <c r="M173" s="104"/>
      <c r="N173" s="104"/>
      <c r="O173" s="104"/>
      <c r="P173" s="104"/>
      <c r="Q173" s="104"/>
      <c r="R173" s="179">
        <f t="shared" si="24"/>
        <v>0</v>
      </c>
      <c r="S173" s="103"/>
      <c r="T173" s="103"/>
      <c r="U173" s="103"/>
      <c r="V173" s="103"/>
      <c r="W173" s="104"/>
      <c r="X173" s="104">
        <v>6000</v>
      </c>
      <c r="Y173" s="104"/>
      <c r="Z173" s="104"/>
      <c r="AA173" s="104"/>
      <c r="AB173" s="104"/>
      <c r="AC173" s="104"/>
      <c r="AD173" s="104"/>
      <c r="AE173" s="179">
        <f t="shared" si="26"/>
        <v>6000</v>
      </c>
      <c r="AF173" s="104"/>
      <c r="AG173" s="104"/>
      <c r="AH173" s="104"/>
      <c r="AI173" s="104"/>
      <c r="AJ173" s="104"/>
      <c r="AK173" s="104"/>
      <c r="AL173" s="104"/>
      <c r="AM173" s="104"/>
      <c r="AN173" s="104"/>
      <c r="AO173" s="104"/>
      <c r="AP173" s="104"/>
      <c r="AQ173" s="104"/>
      <c r="AR173" s="179">
        <f t="shared" si="21"/>
        <v>0</v>
      </c>
      <c r="AS173" s="205">
        <f t="shared" si="22"/>
        <v>6000</v>
      </c>
    </row>
    <row r="174" spans="2:45" ht="11.25" customHeight="1">
      <c r="B174" s="94" t="s">
        <v>90</v>
      </c>
      <c r="C174" s="94" t="s">
        <v>883</v>
      </c>
      <c r="D174" s="194" t="s">
        <v>79</v>
      </c>
      <c r="E174" s="195" t="s">
        <v>84</v>
      </c>
      <c r="F174" s="178" t="s">
        <v>257</v>
      </c>
      <c r="G174" s="103"/>
      <c r="H174" s="103"/>
      <c r="I174" s="103"/>
      <c r="J174" s="104"/>
      <c r="K174" s="104"/>
      <c r="L174" s="104"/>
      <c r="M174" s="104"/>
      <c r="N174" s="104"/>
      <c r="O174" s="104"/>
      <c r="P174" s="104"/>
      <c r="Q174" s="104"/>
      <c r="R174" s="179">
        <f t="shared" si="24"/>
        <v>0</v>
      </c>
      <c r="S174" s="103"/>
      <c r="T174" s="103"/>
      <c r="U174" s="103"/>
      <c r="V174" s="103"/>
      <c r="W174" s="104"/>
      <c r="X174" s="104">
        <v>700</v>
      </c>
      <c r="Y174" s="104"/>
      <c r="Z174" s="104"/>
      <c r="AA174" s="104"/>
      <c r="AB174" s="104"/>
      <c r="AC174" s="104"/>
      <c r="AD174" s="104"/>
      <c r="AE174" s="179">
        <f t="shared" si="26"/>
        <v>700</v>
      </c>
      <c r="AF174" s="104"/>
      <c r="AG174" s="104"/>
      <c r="AH174" s="104"/>
      <c r="AI174" s="104"/>
      <c r="AJ174" s="104"/>
      <c r="AK174" s="104"/>
      <c r="AL174" s="104"/>
      <c r="AM174" s="104"/>
      <c r="AN174" s="104"/>
      <c r="AO174" s="104"/>
      <c r="AP174" s="104"/>
      <c r="AQ174" s="104"/>
      <c r="AR174" s="179">
        <f t="shared" si="21"/>
        <v>0</v>
      </c>
      <c r="AS174" s="205">
        <f t="shared" si="22"/>
        <v>700</v>
      </c>
    </row>
    <row r="175" spans="2:45" ht="11.25" customHeight="1">
      <c r="B175" s="94" t="s">
        <v>90</v>
      </c>
      <c r="C175" s="94" t="s">
        <v>884</v>
      </c>
      <c r="D175" s="194" t="s">
        <v>79</v>
      </c>
      <c r="E175" s="195" t="s">
        <v>84</v>
      </c>
      <c r="F175" s="178" t="s">
        <v>257</v>
      </c>
      <c r="G175" s="103"/>
      <c r="H175" s="103"/>
      <c r="I175" s="103"/>
      <c r="J175" s="104"/>
      <c r="K175" s="104"/>
      <c r="L175" s="104"/>
      <c r="M175" s="104"/>
      <c r="N175" s="104"/>
      <c r="O175" s="104"/>
      <c r="P175" s="104"/>
      <c r="Q175" s="104"/>
      <c r="R175" s="179">
        <f t="shared" si="24"/>
        <v>0</v>
      </c>
      <c r="S175" s="103"/>
      <c r="T175" s="103"/>
      <c r="U175" s="103"/>
      <c r="V175" s="103"/>
      <c r="W175" s="104"/>
      <c r="X175" s="104">
        <v>28.885810000000003</v>
      </c>
      <c r="Y175" s="104"/>
      <c r="Z175" s="104"/>
      <c r="AA175" s="104"/>
      <c r="AB175" s="104"/>
      <c r="AC175" s="104"/>
      <c r="AD175" s="104"/>
      <c r="AE175" s="179">
        <f t="shared" si="26"/>
        <v>28.885810000000003</v>
      </c>
      <c r="AF175" s="104"/>
      <c r="AG175" s="104"/>
      <c r="AH175" s="104"/>
      <c r="AI175" s="104"/>
      <c r="AJ175" s="104"/>
      <c r="AK175" s="104"/>
      <c r="AL175" s="104"/>
      <c r="AM175" s="104"/>
      <c r="AN175" s="104"/>
      <c r="AO175" s="104"/>
      <c r="AP175" s="104"/>
      <c r="AQ175" s="104"/>
      <c r="AR175" s="179">
        <f t="shared" si="21"/>
        <v>0</v>
      </c>
      <c r="AS175" s="205">
        <f t="shared" si="22"/>
        <v>28.885810000000003</v>
      </c>
    </row>
    <row r="176" spans="2:45" ht="11.25" customHeight="1">
      <c r="B176" s="94" t="s">
        <v>90</v>
      </c>
      <c r="C176" s="94" t="s">
        <v>885</v>
      </c>
      <c r="D176" s="194" t="s">
        <v>79</v>
      </c>
      <c r="E176" s="195" t="s">
        <v>84</v>
      </c>
      <c r="F176" s="178" t="s">
        <v>257</v>
      </c>
      <c r="G176" s="103"/>
      <c r="H176" s="103"/>
      <c r="I176" s="103"/>
      <c r="J176" s="104"/>
      <c r="K176" s="104"/>
      <c r="L176" s="104"/>
      <c r="M176" s="104"/>
      <c r="N176" s="104"/>
      <c r="O176" s="104"/>
      <c r="P176" s="104"/>
      <c r="Q176" s="104"/>
      <c r="R176" s="179">
        <f t="shared" si="24"/>
        <v>0</v>
      </c>
      <c r="S176" s="103"/>
      <c r="T176" s="103"/>
      <c r="U176" s="103"/>
      <c r="V176" s="103"/>
      <c r="W176" s="104"/>
      <c r="X176" s="104">
        <v>7.8942600000000001</v>
      </c>
      <c r="Y176" s="104"/>
      <c r="Z176" s="104"/>
      <c r="AA176" s="104"/>
      <c r="AB176" s="104"/>
      <c r="AC176" s="104"/>
      <c r="AD176" s="104"/>
      <c r="AE176" s="179">
        <f t="shared" si="27" ref="AE176:AE181">SUM(S176:AD176)</f>
        <v>7.8942600000000001</v>
      </c>
      <c r="AF176" s="104"/>
      <c r="AG176" s="104"/>
      <c r="AH176" s="104"/>
      <c r="AI176" s="104"/>
      <c r="AJ176" s="104"/>
      <c r="AK176" s="104"/>
      <c r="AL176" s="104"/>
      <c r="AM176" s="104"/>
      <c r="AN176" s="104"/>
      <c r="AO176" s="104"/>
      <c r="AP176" s="104"/>
      <c r="AQ176" s="104"/>
      <c r="AR176" s="179">
        <f t="shared" si="21"/>
        <v>0</v>
      </c>
      <c r="AS176" s="205">
        <f t="shared" si="22"/>
        <v>7.8942600000000001</v>
      </c>
    </row>
    <row r="177" spans="2:45" ht="11.25" customHeight="1">
      <c r="B177" s="94" t="s">
        <v>90</v>
      </c>
      <c r="C177" s="94" t="s">
        <v>886</v>
      </c>
      <c r="D177" s="194" t="s">
        <v>79</v>
      </c>
      <c r="E177" s="195" t="s">
        <v>84</v>
      </c>
      <c r="F177" s="178" t="s">
        <v>257</v>
      </c>
      <c r="G177" s="103"/>
      <c r="H177" s="103"/>
      <c r="I177" s="103"/>
      <c r="J177" s="104"/>
      <c r="K177" s="104"/>
      <c r="L177" s="104"/>
      <c r="M177" s="104"/>
      <c r="N177" s="104"/>
      <c r="O177" s="104"/>
      <c r="P177" s="104"/>
      <c r="Q177" s="104"/>
      <c r="R177" s="179">
        <f t="shared" si="24"/>
        <v>0</v>
      </c>
      <c r="S177" s="103"/>
      <c r="T177" s="103"/>
      <c r="U177" s="103"/>
      <c r="V177" s="103"/>
      <c r="W177" s="104"/>
      <c r="X177" s="104">
        <v>6.4589400000000001</v>
      </c>
      <c r="Y177" s="104"/>
      <c r="Z177" s="104"/>
      <c r="AA177" s="104"/>
      <c r="AB177" s="104"/>
      <c r="AC177" s="104"/>
      <c r="AD177" s="104"/>
      <c r="AE177" s="179">
        <f t="shared" si="27"/>
        <v>6.4589400000000001</v>
      </c>
      <c r="AF177" s="104"/>
      <c r="AG177" s="104"/>
      <c r="AH177" s="104"/>
      <c r="AI177" s="104"/>
      <c r="AJ177" s="104"/>
      <c r="AK177" s="104"/>
      <c r="AL177" s="104"/>
      <c r="AM177" s="104"/>
      <c r="AN177" s="104"/>
      <c r="AO177" s="104"/>
      <c r="AP177" s="104"/>
      <c r="AQ177" s="104"/>
      <c r="AR177" s="179">
        <f t="shared" si="21"/>
        <v>0</v>
      </c>
      <c r="AS177" s="205">
        <f t="shared" si="22"/>
        <v>6.4589400000000001</v>
      </c>
    </row>
    <row r="178" spans="2:45" ht="11.25" customHeight="1">
      <c r="B178" s="94" t="s">
        <v>90</v>
      </c>
      <c r="C178" s="94" t="s">
        <v>887</v>
      </c>
      <c r="D178" s="194" t="s">
        <v>79</v>
      </c>
      <c r="E178" s="195" t="s">
        <v>84</v>
      </c>
      <c r="F178" s="178" t="s">
        <v>257</v>
      </c>
      <c r="G178" s="103"/>
      <c r="H178" s="103"/>
      <c r="I178" s="103"/>
      <c r="J178" s="104"/>
      <c r="K178" s="104"/>
      <c r="L178" s="104"/>
      <c r="M178" s="104"/>
      <c r="N178" s="104"/>
      <c r="O178" s="104"/>
      <c r="P178" s="104"/>
      <c r="Q178" s="104"/>
      <c r="R178" s="179">
        <f t="shared" si="24"/>
        <v>0</v>
      </c>
      <c r="S178" s="103"/>
      <c r="T178" s="103"/>
      <c r="U178" s="103"/>
      <c r="V178" s="103"/>
      <c r="W178" s="104"/>
      <c r="X178" s="104">
        <v>0.53825000000000001</v>
      </c>
      <c r="Y178" s="104"/>
      <c r="Z178" s="104"/>
      <c r="AA178" s="104"/>
      <c r="AB178" s="104"/>
      <c r="AC178" s="104"/>
      <c r="AD178" s="104"/>
      <c r="AE178" s="179">
        <f t="shared" si="27"/>
        <v>0.53825000000000001</v>
      </c>
      <c r="AF178" s="104"/>
      <c r="AG178" s="104"/>
      <c r="AH178" s="104"/>
      <c r="AI178" s="104"/>
      <c r="AJ178" s="104"/>
      <c r="AK178" s="104"/>
      <c r="AL178" s="104"/>
      <c r="AM178" s="104"/>
      <c r="AN178" s="104"/>
      <c r="AO178" s="104"/>
      <c r="AP178" s="104"/>
      <c r="AQ178" s="104"/>
      <c r="AR178" s="179">
        <f t="shared" si="21"/>
        <v>0</v>
      </c>
      <c r="AS178" s="205">
        <f t="shared" si="22"/>
        <v>0.53825000000000001</v>
      </c>
    </row>
    <row r="179" spans="2:45" ht="11.25" customHeight="1">
      <c r="B179" s="94" t="s">
        <v>90</v>
      </c>
      <c r="C179" s="94" t="s">
        <v>888</v>
      </c>
      <c r="D179" s="194" t="s">
        <v>79</v>
      </c>
      <c r="E179" s="195" t="s">
        <v>84</v>
      </c>
      <c r="F179" s="178" t="s">
        <v>257</v>
      </c>
      <c r="G179" s="103"/>
      <c r="H179" s="103"/>
      <c r="I179" s="103"/>
      <c r="J179" s="104"/>
      <c r="K179" s="104"/>
      <c r="L179" s="104"/>
      <c r="M179" s="104"/>
      <c r="N179" s="104"/>
      <c r="O179" s="104"/>
      <c r="P179" s="104"/>
      <c r="Q179" s="104"/>
      <c r="R179" s="179">
        <f t="shared" si="24"/>
        <v>0</v>
      </c>
      <c r="S179" s="103"/>
      <c r="T179" s="103"/>
      <c r="U179" s="103"/>
      <c r="V179" s="103"/>
      <c r="W179" s="104"/>
      <c r="X179" s="104">
        <v>17.57798</v>
      </c>
      <c r="Y179" s="104"/>
      <c r="Z179" s="104"/>
      <c r="AA179" s="104"/>
      <c r="AB179" s="104"/>
      <c r="AC179" s="104"/>
      <c r="AD179" s="104"/>
      <c r="AE179" s="179">
        <f t="shared" si="27"/>
        <v>17.57798</v>
      </c>
      <c r="AF179" s="104"/>
      <c r="AG179" s="104"/>
      <c r="AH179" s="104"/>
      <c r="AI179" s="104"/>
      <c r="AJ179" s="104"/>
      <c r="AK179" s="104"/>
      <c r="AL179" s="104"/>
      <c r="AM179" s="104"/>
      <c r="AN179" s="104"/>
      <c r="AO179" s="104"/>
      <c r="AP179" s="104"/>
      <c r="AQ179" s="104"/>
      <c r="AR179" s="179">
        <f t="shared" si="21"/>
        <v>0</v>
      </c>
      <c r="AS179" s="205">
        <f t="shared" si="22"/>
        <v>17.57798</v>
      </c>
    </row>
    <row r="180" spans="2:45" ht="11.25" customHeight="1">
      <c r="B180" s="94" t="s">
        <v>90</v>
      </c>
      <c r="C180" s="94" t="s">
        <v>889</v>
      </c>
      <c r="D180" s="194" t="s">
        <v>79</v>
      </c>
      <c r="E180" s="195" t="s">
        <v>84</v>
      </c>
      <c r="F180" s="178" t="s">
        <v>257</v>
      </c>
      <c r="G180" s="103"/>
      <c r="H180" s="103"/>
      <c r="I180" s="103"/>
      <c r="J180" s="104"/>
      <c r="K180" s="104"/>
      <c r="L180" s="104"/>
      <c r="M180" s="104"/>
      <c r="N180" s="104"/>
      <c r="O180" s="104"/>
      <c r="P180" s="104"/>
      <c r="Q180" s="104"/>
      <c r="R180" s="179">
        <f t="shared" si="24"/>
        <v>0</v>
      </c>
      <c r="S180" s="103"/>
      <c r="T180" s="103"/>
      <c r="U180" s="103"/>
      <c r="V180" s="103"/>
      <c r="W180" s="104"/>
      <c r="X180" s="104">
        <v>17.57798</v>
      </c>
      <c r="Y180" s="104"/>
      <c r="Z180" s="104"/>
      <c r="AA180" s="104"/>
      <c r="AB180" s="104"/>
      <c r="AC180" s="104"/>
      <c r="AD180" s="104"/>
      <c r="AE180" s="179">
        <f t="shared" si="27"/>
        <v>17.57798</v>
      </c>
      <c r="AF180" s="104"/>
      <c r="AG180" s="104"/>
      <c r="AH180" s="104"/>
      <c r="AI180" s="104"/>
      <c r="AJ180" s="104"/>
      <c r="AK180" s="104"/>
      <c r="AL180" s="104"/>
      <c r="AM180" s="104"/>
      <c r="AN180" s="104"/>
      <c r="AO180" s="104"/>
      <c r="AP180" s="104"/>
      <c r="AQ180" s="104"/>
      <c r="AR180" s="179">
        <f t="shared" si="21"/>
        <v>0</v>
      </c>
      <c r="AS180" s="205">
        <f t="shared" si="22"/>
        <v>17.57798</v>
      </c>
    </row>
    <row r="181" spans="2:45" ht="11.25" customHeight="1">
      <c r="B181" s="94" t="s">
        <v>90</v>
      </c>
      <c r="C181" s="94" t="s">
        <v>890</v>
      </c>
      <c r="D181" s="194" t="s">
        <v>79</v>
      </c>
      <c r="E181" s="195" t="s">
        <v>84</v>
      </c>
      <c r="F181" s="178" t="s">
        <v>257</v>
      </c>
      <c r="G181" s="103"/>
      <c r="H181" s="103"/>
      <c r="I181" s="103"/>
      <c r="J181" s="104"/>
      <c r="K181" s="104"/>
      <c r="L181" s="104"/>
      <c r="M181" s="104"/>
      <c r="N181" s="104"/>
      <c r="O181" s="104"/>
      <c r="P181" s="104"/>
      <c r="Q181" s="104"/>
      <c r="R181" s="179">
        <f t="shared" si="24"/>
        <v>0</v>
      </c>
      <c r="S181" s="103"/>
      <c r="T181" s="103"/>
      <c r="U181" s="103"/>
      <c r="V181" s="103"/>
      <c r="W181" s="104"/>
      <c r="X181" s="104">
        <v>18.92831</v>
      </c>
      <c r="Y181" s="104"/>
      <c r="Z181" s="104"/>
      <c r="AA181" s="104"/>
      <c r="AB181" s="104"/>
      <c r="AC181" s="104"/>
      <c r="AD181" s="104"/>
      <c r="AE181" s="179">
        <f t="shared" si="27"/>
        <v>18.92831</v>
      </c>
      <c r="AF181" s="104"/>
      <c r="AG181" s="104"/>
      <c r="AH181" s="104"/>
      <c r="AI181" s="104"/>
      <c r="AJ181" s="104"/>
      <c r="AK181" s="104"/>
      <c r="AL181" s="104"/>
      <c r="AM181" s="104"/>
      <c r="AN181" s="104"/>
      <c r="AO181" s="104"/>
      <c r="AP181" s="104"/>
      <c r="AQ181" s="104"/>
      <c r="AR181" s="179">
        <f t="shared" si="21"/>
        <v>0</v>
      </c>
      <c r="AS181" s="205">
        <f t="shared" si="22"/>
        <v>18.92831</v>
      </c>
    </row>
    <row r="182" spans="2:45" ht="11.25" customHeight="1">
      <c r="B182" s="94" t="s">
        <v>90</v>
      </c>
      <c r="C182" s="94" t="s">
        <v>1026</v>
      </c>
      <c r="D182" s="194" t="s">
        <v>79</v>
      </c>
      <c r="E182" s="195" t="s">
        <v>84</v>
      </c>
      <c r="F182" s="178" t="s">
        <v>257</v>
      </c>
      <c r="G182" s="103"/>
      <c r="H182" s="103"/>
      <c r="I182" s="103"/>
      <c r="J182" s="104"/>
      <c r="K182" s="104"/>
      <c r="L182" s="104"/>
      <c r="M182" s="104"/>
      <c r="N182" s="104"/>
      <c r="O182" s="104"/>
      <c r="P182" s="104"/>
      <c r="Q182" s="104"/>
      <c r="R182" s="179">
        <f t="shared" si="24"/>
        <v>0</v>
      </c>
      <c r="S182" s="103"/>
      <c r="T182" s="103"/>
      <c r="U182" s="103"/>
      <c r="V182" s="103"/>
      <c r="W182" s="104"/>
      <c r="X182" s="104">
        <v>43.99333</v>
      </c>
      <c r="Y182" s="104"/>
      <c r="Z182" s="104"/>
      <c r="AA182" s="104"/>
      <c r="AB182" s="104"/>
      <c r="AC182" s="104"/>
      <c r="AD182" s="104"/>
      <c r="AE182" s="179">
        <f t="shared" si="28" ref="AE182:AE191">SUM(S182:AD182)</f>
        <v>43.99333</v>
      </c>
      <c r="AF182" s="104"/>
      <c r="AG182" s="104"/>
      <c r="AH182" s="104"/>
      <c r="AI182" s="104"/>
      <c r="AJ182" s="104"/>
      <c r="AK182" s="104"/>
      <c r="AL182" s="104"/>
      <c r="AM182" s="104"/>
      <c r="AN182" s="104"/>
      <c r="AO182" s="104"/>
      <c r="AP182" s="104"/>
      <c r="AQ182" s="104"/>
      <c r="AR182" s="179">
        <f t="shared" si="21"/>
        <v>0</v>
      </c>
      <c r="AS182" s="205">
        <f t="shared" si="22"/>
        <v>43.99333</v>
      </c>
    </row>
    <row r="183" spans="2:45" ht="11.25" customHeight="1">
      <c r="B183" s="94" t="s">
        <v>90</v>
      </c>
      <c r="C183" s="94" t="s">
        <v>1027</v>
      </c>
      <c r="D183" s="194" t="s">
        <v>79</v>
      </c>
      <c r="E183" s="195" t="s">
        <v>84</v>
      </c>
      <c r="F183" s="178" t="s">
        <v>257</v>
      </c>
      <c r="G183" s="103"/>
      <c r="H183" s="103"/>
      <c r="I183" s="103"/>
      <c r="J183" s="104"/>
      <c r="K183" s="104"/>
      <c r="L183" s="104"/>
      <c r="M183" s="104"/>
      <c r="N183" s="104"/>
      <c r="O183" s="104"/>
      <c r="P183" s="104"/>
      <c r="Q183" s="104"/>
      <c r="R183" s="179">
        <f t="shared" si="24"/>
        <v>0</v>
      </c>
      <c r="S183" s="103"/>
      <c r="T183" s="103"/>
      <c r="U183" s="103"/>
      <c r="V183" s="103"/>
      <c r="W183" s="104"/>
      <c r="X183" s="104">
        <v>78.250829999999993</v>
      </c>
      <c r="Y183" s="104"/>
      <c r="Z183" s="104"/>
      <c r="AA183" s="104"/>
      <c r="AB183" s="104"/>
      <c r="AC183" s="104"/>
      <c r="AD183" s="104"/>
      <c r="AE183" s="179">
        <f t="shared" si="28"/>
        <v>78.250829999999993</v>
      </c>
      <c r="AF183" s="104"/>
      <c r="AG183" s="104"/>
      <c r="AH183" s="104"/>
      <c r="AI183" s="104"/>
      <c r="AJ183" s="104"/>
      <c r="AK183" s="104"/>
      <c r="AL183" s="104"/>
      <c r="AM183" s="104"/>
      <c r="AN183" s="104"/>
      <c r="AO183" s="104"/>
      <c r="AP183" s="104"/>
      <c r="AQ183" s="104"/>
      <c r="AR183" s="179">
        <f t="shared" si="21"/>
        <v>0</v>
      </c>
      <c r="AS183" s="205">
        <f t="shared" si="22"/>
        <v>78.250829999999993</v>
      </c>
    </row>
    <row r="184" spans="2:45" ht="11.25" customHeight="1">
      <c r="B184" s="94" t="s">
        <v>90</v>
      </c>
      <c r="C184" s="94" t="s">
        <v>786</v>
      </c>
      <c r="D184" s="194" t="s">
        <v>79</v>
      </c>
      <c r="E184" s="195" t="s">
        <v>84</v>
      </c>
      <c r="F184" s="178" t="s">
        <v>257</v>
      </c>
      <c r="G184" s="103"/>
      <c r="H184" s="103"/>
      <c r="I184" s="103"/>
      <c r="J184" s="104"/>
      <c r="K184" s="104"/>
      <c r="L184" s="104"/>
      <c r="M184" s="104"/>
      <c r="N184" s="104"/>
      <c r="O184" s="104"/>
      <c r="P184" s="104"/>
      <c r="Q184" s="104"/>
      <c r="R184" s="179">
        <f t="shared" si="24"/>
        <v>0</v>
      </c>
      <c r="S184" s="103"/>
      <c r="T184" s="103"/>
      <c r="U184" s="103"/>
      <c r="V184" s="103"/>
      <c r="W184" s="104"/>
      <c r="X184" s="104"/>
      <c r="Y184" s="104">
        <v>4740</v>
      </c>
      <c r="Z184" s="104"/>
      <c r="AA184" s="104"/>
      <c r="AB184" s="104"/>
      <c r="AC184" s="104"/>
      <c r="AD184" s="104"/>
      <c r="AE184" s="179">
        <f t="shared" si="28"/>
        <v>4740</v>
      </c>
      <c r="AF184" s="104"/>
      <c r="AG184" s="104"/>
      <c r="AH184" s="104"/>
      <c r="AI184" s="104"/>
      <c r="AJ184" s="104"/>
      <c r="AK184" s="104"/>
      <c r="AL184" s="104"/>
      <c r="AM184" s="104"/>
      <c r="AN184" s="104"/>
      <c r="AO184" s="104"/>
      <c r="AP184" s="104"/>
      <c r="AQ184" s="104"/>
      <c r="AR184" s="179">
        <f t="shared" si="21"/>
        <v>0</v>
      </c>
      <c r="AS184" s="205">
        <f t="shared" si="22"/>
        <v>4740</v>
      </c>
    </row>
    <row r="185" spans="2:45" ht="11.25" customHeight="1">
      <c r="B185" s="94" t="s">
        <v>90</v>
      </c>
      <c r="C185" s="94" t="s">
        <v>785</v>
      </c>
      <c r="D185" s="194" t="s">
        <v>79</v>
      </c>
      <c r="E185" s="195" t="s">
        <v>84</v>
      </c>
      <c r="F185" s="178" t="s">
        <v>257</v>
      </c>
      <c r="G185" s="103"/>
      <c r="H185" s="103"/>
      <c r="I185" s="103"/>
      <c r="J185" s="104"/>
      <c r="K185" s="104"/>
      <c r="L185" s="104"/>
      <c r="M185" s="104"/>
      <c r="N185" s="104"/>
      <c r="O185" s="104"/>
      <c r="P185" s="104"/>
      <c r="Q185" s="104"/>
      <c r="R185" s="179">
        <f t="shared" si="29" ref="R185:R248">SUM(G185:Q185)</f>
        <v>0</v>
      </c>
      <c r="S185" s="103"/>
      <c r="T185" s="103"/>
      <c r="U185" s="103"/>
      <c r="V185" s="103"/>
      <c r="W185" s="104"/>
      <c r="X185" s="104"/>
      <c r="Y185" s="104">
        <v>900</v>
      </c>
      <c r="Z185" s="104"/>
      <c r="AA185" s="104"/>
      <c r="AB185" s="104"/>
      <c r="AC185" s="104"/>
      <c r="AD185" s="104"/>
      <c r="AE185" s="179">
        <f t="shared" si="28"/>
        <v>900</v>
      </c>
      <c r="AF185" s="104"/>
      <c r="AG185" s="104"/>
      <c r="AH185" s="104"/>
      <c r="AI185" s="104"/>
      <c r="AJ185" s="104"/>
      <c r="AK185" s="104"/>
      <c r="AL185" s="104"/>
      <c r="AM185" s="104"/>
      <c r="AN185" s="104"/>
      <c r="AO185" s="104"/>
      <c r="AP185" s="104"/>
      <c r="AQ185" s="104"/>
      <c r="AR185" s="179">
        <f t="shared" si="21"/>
        <v>0</v>
      </c>
      <c r="AS185" s="205">
        <f t="shared" si="22"/>
        <v>900</v>
      </c>
    </row>
    <row r="186" spans="2:45" ht="11.25" customHeight="1">
      <c r="B186" s="94" t="s">
        <v>90</v>
      </c>
      <c r="C186" s="94" t="s">
        <v>892</v>
      </c>
      <c r="D186" s="194" t="s">
        <v>79</v>
      </c>
      <c r="E186" s="195" t="s">
        <v>84</v>
      </c>
      <c r="F186" s="178" t="s">
        <v>257</v>
      </c>
      <c r="G186" s="103"/>
      <c r="H186" s="103"/>
      <c r="I186" s="103"/>
      <c r="J186" s="104"/>
      <c r="K186" s="104"/>
      <c r="L186" s="104"/>
      <c r="M186" s="104"/>
      <c r="N186" s="104"/>
      <c r="O186" s="104"/>
      <c r="P186" s="104"/>
      <c r="Q186" s="104"/>
      <c r="R186" s="179">
        <f t="shared" si="29"/>
        <v>0</v>
      </c>
      <c r="S186" s="103"/>
      <c r="T186" s="103"/>
      <c r="U186" s="103"/>
      <c r="V186" s="103"/>
      <c r="W186" s="104"/>
      <c r="X186" s="104"/>
      <c r="Y186" s="104">
        <v>5300</v>
      </c>
      <c r="Z186" s="104"/>
      <c r="AA186" s="104"/>
      <c r="AB186" s="104"/>
      <c r="AC186" s="104"/>
      <c r="AD186" s="104"/>
      <c r="AE186" s="179">
        <f t="shared" si="28"/>
        <v>5300</v>
      </c>
      <c r="AF186" s="104"/>
      <c r="AG186" s="104"/>
      <c r="AH186" s="104"/>
      <c r="AI186" s="104"/>
      <c r="AJ186" s="104"/>
      <c r="AK186" s="104"/>
      <c r="AL186" s="104"/>
      <c r="AM186" s="104"/>
      <c r="AN186" s="104"/>
      <c r="AO186" s="104"/>
      <c r="AP186" s="104"/>
      <c r="AQ186" s="104"/>
      <c r="AR186" s="179">
        <f t="shared" si="21"/>
        <v>0</v>
      </c>
      <c r="AS186" s="205">
        <f t="shared" si="22"/>
        <v>5300</v>
      </c>
    </row>
    <row r="187" spans="2:45" ht="11.25" customHeight="1">
      <c r="B187" s="94" t="s">
        <v>90</v>
      </c>
      <c r="C187" s="94" t="s">
        <v>893</v>
      </c>
      <c r="D187" s="194" t="s">
        <v>79</v>
      </c>
      <c r="E187" s="195" t="s">
        <v>84</v>
      </c>
      <c r="F187" s="178" t="s">
        <v>257</v>
      </c>
      <c r="G187" s="103"/>
      <c r="H187" s="103"/>
      <c r="I187" s="103"/>
      <c r="J187" s="104"/>
      <c r="K187" s="104"/>
      <c r="L187" s="104"/>
      <c r="M187" s="104"/>
      <c r="N187" s="104"/>
      <c r="O187" s="104"/>
      <c r="P187" s="104"/>
      <c r="Q187" s="104"/>
      <c r="R187" s="179">
        <f t="shared" si="29"/>
        <v>0</v>
      </c>
      <c r="S187" s="103"/>
      <c r="T187" s="103"/>
      <c r="U187" s="103"/>
      <c r="V187" s="103"/>
      <c r="W187" s="104"/>
      <c r="X187" s="104"/>
      <c r="Y187" s="104">
        <v>17.757960000000001</v>
      </c>
      <c r="Z187" s="104"/>
      <c r="AA187" s="104"/>
      <c r="AB187" s="104"/>
      <c r="AC187" s="104"/>
      <c r="AD187" s="104"/>
      <c r="AE187" s="179">
        <f t="shared" si="28"/>
        <v>17.757960000000001</v>
      </c>
      <c r="AF187" s="104"/>
      <c r="AG187" s="104"/>
      <c r="AH187" s="104"/>
      <c r="AI187" s="104"/>
      <c r="AJ187" s="104"/>
      <c r="AK187" s="104"/>
      <c r="AL187" s="104"/>
      <c r="AM187" s="104"/>
      <c r="AN187" s="104"/>
      <c r="AO187" s="104"/>
      <c r="AP187" s="104"/>
      <c r="AQ187" s="104"/>
      <c r="AR187" s="179">
        <f t="shared" si="21"/>
        <v>0</v>
      </c>
      <c r="AS187" s="205">
        <f t="shared" si="22"/>
        <v>17.757960000000001</v>
      </c>
    </row>
    <row r="188" spans="2:45" ht="11.25" customHeight="1">
      <c r="B188" s="94" t="s">
        <v>90</v>
      </c>
      <c r="C188" s="94" t="s">
        <v>894</v>
      </c>
      <c r="D188" s="194" t="s">
        <v>79</v>
      </c>
      <c r="E188" s="195" t="s">
        <v>84</v>
      </c>
      <c r="F188" s="178" t="s">
        <v>257</v>
      </c>
      <c r="G188" s="103"/>
      <c r="H188" s="103"/>
      <c r="I188" s="103"/>
      <c r="J188" s="104"/>
      <c r="K188" s="104"/>
      <c r="L188" s="104"/>
      <c r="M188" s="104"/>
      <c r="N188" s="104"/>
      <c r="O188" s="104"/>
      <c r="P188" s="104"/>
      <c r="Q188" s="104"/>
      <c r="R188" s="179">
        <f t="shared" si="29"/>
        <v>0</v>
      </c>
      <c r="S188" s="103"/>
      <c r="T188" s="103"/>
      <c r="U188" s="103"/>
      <c r="V188" s="103"/>
      <c r="W188" s="104"/>
      <c r="X188" s="104"/>
      <c r="Y188" s="104">
        <v>21.915240000000001</v>
      </c>
      <c r="Z188" s="104"/>
      <c r="AA188" s="104"/>
      <c r="AB188" s="104"/>
      <c r="AC188" s="104"/>
      <c r="AD188" s="104"/>
      <c r="AE188" s="179">
        <f t="shared" si="28"/>
        <v>21.915240000000001</v>
      </c>
      <c r="AF188" s="104"/>
      <c r="AG188" s="104"/>
      <c r="AH188" s="104"/>
      <c r="AI188" s="104"/>
      <c r="AJ188" s="104"/>
      <c r="AK188" s="104"/>
      <c r="AL188" s="104"/>
      <c r="AM188" s="104"/>
      <c r="AN188" s="104"/>
      <c r="AO188" s="104"/>
      <c r="AP188" s="104"/>
      <c r="AQ188" s="104"/>
      <c r="AR188" s="179">
        <f t="shared" si="21"/>
        <v>0</v>
      </c>
      <c r="AS188" s="205">
        <f t="shared" si="22"/>
        <v>21.915240000000001</v>
      </c>
    </row>
    <row r="189" spans="2:45" ht="11.25" customHeight="1">
      <c r="B189" s="94" t="s">
        <v>90</v>
      </c>
      <c r="C189" s="94" t="s">
        <v>895</v>
      </c>
      <c r="D189" s="194" t="s">
        <v>79</v>
      </c>
      <c r="E189" s="195" t="s">
        <v>84</v>
      </c>
      <c r="F189" s="178" t="s">
        <v>257</v>
      </c>
      <c r="G189" s="103"/>
      <c r="H189" s="103"/>
      <c r="I189" s="103"/>
      <c r="J189" s="104"/>
      <c r="K189" s="104"/>
      <c r="L189" s="104"/>
      <c r="M189" s="104"/>
      <c r="N189" s="104"/>
      <c r="O189" s="104"/>
      <c r="P189" s="104"/>
      <c r="Q189" s="104"/>
      <c r="R189" s="179">
        <f t="shared" si="29"/>
        <v>0</v>
      </c>
      <c r="S189" s="103"/>
      <c r="T189" s="103"/>
      <c r="U189" s="103"/>
      <c r="V189" s="103"/>
      <c r="W189" s="104"/>
      <c r="X189" s="104"/>
      <c r="Y189" s="104">
        <v>18.944290000000002</v>
      </c>
      <c r="Z189" s="104"/>
      <c r="AA189" s="104"/>
      <c r="AB189" s="104"/>
      <c r="AC189" s="104"/>
      <c r="AD189" s="104"/>
      <c r="AE189" s="179">
        <f t="shared" si="28"/>
        <v>18.944290000000002</v>
      </c>
      <c r="AF189" s="104"/>
      <c r="AG189" s="104"/>
      <c r="AH189" s="104"/>
      <c r="AI189" s="104"/>
      <c r="AJ189" s="104"/>
      <c r="AK189" s="104"/>
      <c r="AL189" s="104"/>
      <c r="AM189" s="104"/>
      <c r="AN189" s="104"/>
      <c r="AO189" s="104"/>
      <c r="AP189" s="104"/>
      <c r="AQ189" s="104"/>
      <c r="AR189" s="179">
        <f t="shared" si="21"/>
        <v>0</v>
      </c>
      <c r="AS189" s="205">
        <f t="shared" si="22"/>
        <v>18.944290000000002</v>
      </c>
    </row>
    <row r="190" spans="2:45" ht="11.25" customHeight="1">
      <c r="B190" s="94" t="s">
        <v>90</v>
      </c>
      <c r="C190" s="94" t="s">
        <v>1028</v>
      </c>
      <c r="D190" s="194" t="s">
        <v>79</v>
      </c>
      <c r="E190" s="195" t="s">
        <v>84</v>
      </c>
      <c r="F190" s="178" t="s">
        <v>257</v>
      </c>
      <c r="G190" s="103"/>
      <c r="H190" s="103"/>
      <c r="I190" s="103"/>
      <c r="J190" s="104"/>
      <c r="K190" s="104"/>
      <c r="L190" s="104"/>
      <c r="M190" s="104"/>
      <c r="N190" s="104"/>
      <c r="O190" s="104"/>
      <c r="P190" s="104"/>
      <c r="Q190" s="104"/>
      <c r="R190" s="179">
        <f t="shared" si="29"/>
        <v>0</v>
      </c>
      <c r="S190" s="103"/>
      <c r="T190" s="103"/>
      <c r="U190" s="103"/>
      <c r="V190" s="103"/>
      <c r="W190" s="104"/>
      <c r="X190" s="104"/>
      <c r="Y190" s="104">
        <v>41.764000000000003</v>
      </c>
      <c r="Z190" s="104"/>
      <c r="AA190" s="104"/>
      <c r="AB190" s="104"/>
      <c r="AC190" s="104"/>
      <c r="AD190" s="104"/>
      <c r="AE190" s="179">
        <f t="shared" si="28"/>
        <v>41.764000000000003</v>
      </c>
      <c r="AF190" s="104"/>
      <c r="AG190" s="104"/>
      <c r="AH190" s="104"/>
      <c r="AI190" s="104"/>
      <c r="AJ190" s="104"/>
      <c r="AK190" s="104"/>
      <c r="AL190" s="104"/>
      <c r="AM190" s="104"/>
      <c r="AN190" s="104"/>
      <c r="AO190" s="104"/>
      <c r="AP190" s="104"/>
      <c r="AQ190" s="104"/>
      <c r="AR190" s="179">
        <f t="shared" si="21"/>
        <v>0</v>
      </c>
      <c r="AS190" s="205">
        <f t="shared" si="22"/>
        <v>41.764000000000003</v>
      </c>
    </row>
    <row r="191" spans="2:45" ht="11.25" customHeight="1">
      <c r="B191" s="94" t="s">
        <v>90</v>
      </c>
      <c r="C191" s="94" t="s">
        <v>896</v>
      </c>
      <c r="D191" s="194" t="s">
        <v>79</v>
      </c>
      <c r="E191" s="195" t="s">
        <v>84</v>
      </c>
      <c r="F191" s="178" t="s">
        <v>257</v>
      </c>
      <c r="G191" s="103"/>
      <c r="H191" s="103"/>
      <c r="I191" s="103"/>
      <c r="J191" s="104"/>
      <c r="K191" s="104"/>
      <c r="L191" s="104"/>
      <c r="M191" s="104"/>
      <c r="N191" s="104"/>
      <c r="O191" s="104"/>
      <c r="P191" s="104"/>
      <c r="Q191" s="104"/>
      <c r="R191" s="179">
        <f t="shared" si="29"/>
        <v>0</v>
      </c>
      <c r="S191" s="103"/>
      <c r="T191" s="103"/>
      <c r="U191" s="103"/>
      <c r="V191" s="103"/>
      <c r="W191" s="104"/>
      <c r="X191" s="104"/>
      <c r="Y191" s="104">
        <v>814.845</v>
      </c>
      <c r="Z191" s="104"/>
      <c r="AA191" s="104"/>
      <c r="AB191" s="104"/>
      <c r="AC191" s="104"/>
      <c r="AD191" s="104"/>
      <c r="AE191" s="179">
        <f t="shared" si="28"/>
        <v>814.845</v>
      </c>
      <c r="AF191" s="104"/>
      <c r="AG191" s="104"/>
      <c r="AH191" s="104"/>
      <c r="AI191" s="104"/>
      <c r="AJ191" s="104"/>
      <c r="AK191" s="104"/>
      <c r="AL191" s="104"/>
      <c r="AM191" s="104"/>
      <c r="AN191" s="104"/>
      <c r="AO191" s="104"/>
      <c r="AP191" s="104"/>
      <c r="AQ191" s="104"/>
      <c r="AR191" s="179">
        <f t="shared" si="21"/>
        <v>0</v>
      </c>
      <c r="AS191" s="205">
        <f t="shared" si="22"/>
        <v>814.845</v>
      </c>
    </row>
    <row r="192" spans="2:45" ht="11.25" customHeight="1">
      <c r="B192" s="94" t="s">
        <v>90</v>
      </c>
      <c r="C192" s="94" t="s">
        <v>897</v>
      </c>
      <c r="D192" s="194" t="s">
        <v>79</v>
      </c>
      <c r="E192" s="195" t="s">
        <v>84</v>
      </c>
      <c r="F192" s="178" t="s">
        <v>257</v>
      </c>
      <c r="G192" s="103"/>
      <c r="H192" s="103"/>
      <c r="I192" s="103"/>
      <c r="J192" s="104"/>
      <c r="K192" s="104"/>
      <c r="L192" s="104"/>
      <c r="M192" s="104"/>
      <c r="N192" s="104"/>
      <c r="O192" s="104"/>
      <c r="P192" s="104"/>
      <c r="Q192" s="104"/>
      <c r="R192" s="179">
        <f t="shared" si="29"/>
        <v>0</v>
      </c>
      <c r="S192" s="103"/>
      <c r="T192" s="103"/>
      <c r="U192" s="103"/>
      <c r="V192" s="103"/>
      <c r="W192" s="104"/>
      <c r="X192" s="104"/>
      <c r="Y192" s="104">
        <v>3697.703</v>
      </c>
      <c r="Z192" s="104"/>
      <c r="AA192" s="104"/>
      <c r="AB192" s="104"/>
      <c r="AC192" s="104"/>
      <c r="AD192" s="104"/>
      <c r="AE192" s="179">
        <f t="shared" si="30" ref="AE192:AE312">SUM(S192:AD192)</f>
        <v>3697.703</v>
      </c>
      <c r="AF192" s="104"/>
      <c r="AG192" s="104"/>
      <c r="AH192" s="104"/>
      <c r="AI192" s="104"/>
      <c r="AJ192" s="104"/>
      <c r="AK192" s="104"/>
      <c r="AL192" s="104"/>
      <c r="AM192" s="104"/>
      <c r="AN192" s="104"/>
      <c r="AO192" s="104"/>
      <c r="AP192" s="104"/>
      <c r="AQ192" s="104"/>
      <c r="AR192" s="179">
        <f t="shared" si="21"/>
        <v>0</v>
      </c>
      <c r="AS192" s="205">
        <f t="shared" si="22"/>
        <v>3697.703</v>
      </c>
    </row>
    <row r="193" spans="2:45" ht="11.25" customHeight="1">
      <c r="B193" s="94" t="s">
        <v>90</v>
      </c>
      <c r="C193" s="94" t="s">
        <v>898</v>
      </c>
      <c r="D193" s="194" t="s">
        <v>79</v>
      </c>
      <c r="E193" s="195" t="s">
        <v>84</v>
      </c>
      <c r="F193" s="178" t="s">
        <v>257</v>
      </c>
      <c r="G193" s="103"/>
      <c r="H193" s="103"/>
      <c r="I193" s="103"/>
      <c r="J193" s="104"/>
      <c r="K193" s="104"/>
      <c r="L193" s="104"/>
      <c r="M193" s="104"/>
      <c r="N193" s="104"/>
      <c r="O193" s="104"/>
      <c r="P193" s="104"/>
      <c r="Q193" s="104"/>
      <c r="R193" s="179">
        <f t="shared" si="29"/>
        <v>0</v>
      </c>
      <c r="S193" s="103"/>
      <c r="T193" s="103"/>
      <c r="U193" s="103"/>
      <c r="V193" s="103"/>
      <c r="W193" s="104"/>
      <c r="X193" s="104"/>
      <c r="Y193" s="104">
        <v>3000</v>
      </c>
      <c r="Z193" s="104"/>
      <c r="AA193" s="104"/>
      <c r="AB193" s="104"/>
      <c r="AC193" s="104"/>
      <c r="AD193" s="104"/>
      <c r="AE193" s="179">
        <f t="shared" si="30"/>
        <v>3000</v>
      </c>
      <c r="AF193" s="104"/>
      <c r="AG193" s="104"/>
      <c r="AH193" s="104"/>
      <c r="AI193" s="104"/>
      <c r="AJ193" s="104"/>
      <c r="AK193" s="104"/>
      <c r="AL193" s="104"/>
      <c r="AM193" s="104"/>
      <c r="AN193" s="104"/>
      <c r="AO193" s="104"/>
      <c r="AP193" s="104"/>
      <c r="AQ193" s="104"/>
      <c r="AR193" s="179">
        <f t="shared" si="21"/>
        <v>0</v>
      </c>
      <c r="AS193" s="205">
        <f t="shared" si="22"/>
        <v>3000</v>
      </c>
    </row>
    <row r="194" spans="2:45" ht="11.25" customHeight="1">
      <c r="B194" s="94" t="s">
        <v>90</v>
      </c>
      <c r="C194" s="94" t="s">
        <v>1029</v>
      </c>
      <c r="D194" s="194" t="s">
        <v>79</v>
      </c>
      <c r="E194" s="195" t="s">
        <v>84</v>
      </c>
      <c r="F194" s="178" t="s">
        <v>257</v>
      </c>
      <c r="G194" s="103"/>
      <c r="H194" s="103"/>
      <c r="I194" s="103"/>
      <c r="J194" s="104"/>
      <c r="K194" s="104"/>
      <c r="L194" s="104"/>
      <c r="M194" s="104"/>
      <c r="N194" s="104"/>
      <c r="O194" s="104"/>
      <c r="P194" s="104"/>
      <c r="Q194" s="104"/>
      <c r="R194" s="179">
        <f t="shared" si="29"/>
        <v>0</v>
      </c>
      <c r="S194" s="103"/>
      <c r="T194" s="103"/>
      <c r="U194" s="103"/>
      <c r="V194" s="103"/>
      <c r="W194" s="104"/>
      <c r="X194" s="104"/>
      <c r="Y194" s="104">
        <v>50.728490000000001</v>
      </c>
      <c r="Z194" s="104"/>
      <c r="AA194" s="104"/>
      <c r="AB194" s="104"/>
      <c r="AC194" s="104"/>
      <c r="AD194" s="104"/>
      <c r="AE194" s="179">
        <f t="shared" si="30"/>
        <v>50.728490000000001</v>
      </c>
      <c r="AF194" s="104"/>
      <c r="AG194" s="104"/>
      <c r="AH194" s="104"/>
      <c r="AI194" s="104"/>
      <c r="AJ194" s="104"/>
      <c r="AK194" s="104"/>
      <c r="AL194" s="104"/>
      <c r="AM194" s="104"/>
      <c r="AN194" s="104"/>
      <c r="AO194" s="104"/>
      <c r="AP194" s="104"/>
      <c r="AQ194" s="104"/>
      <c r="AR194" s="179">
        <f t="shared" si="21"/>
        <v>0</v>
      </c>
      <c r="AS194" s="205">
        <f t="shared" si="22"/>
        <v>50.728490000000001</v>
      </c>
    </row>
    <row r="195" spans="2:45" ht="11.25" customHeight="1">
      <c r="B195" s="94" t="s">
        <v>90</v>
      </c>
      <c r="C195" s="94" t="s">
        <v>1030</v>
      </c>
      <c r="D195" s="194" t="s">
        <v>79</v>
      </c>
      <c r="E195" s="195" t="s">
        <v>84</v>
      </c>
      <c r="F195" s="178" t="s">
        <v>257</v>
      </c>
      <c r="G195" s="103"/>
      <c r="H195" s="103"/>
      <c r="I195" s="103"/>
      <c r="J195" s="104"/>
      <c r="K195" s="104"/>
      <c r="L195" s="104"/>
      <c r="M195" s="104"/>
      <c r="N195" s="104"/>
      <c r="O195" s="104"/>
      <c r="P195" s="104"/>
      <c r="Q195" s="104"/>
      <c r="R195" s="179">
        <f t="shared" si="29"/>
        <v>0</v>
      </c>
      <c r="S195" s="103"/>
      <c r="T195" s="103"/>
      <c r="U195" s="103"/>
      <c r="V195" s="103"/>
      <c r="W195" s="104"/>
      <c r="X195" s="104"/>
      <c r="Y195" s="104">
        <v>88.038460000000001</v>
      </c>
      <c r="Z195" s="104"/>
      <c r="AA195" s="104"/>
      <c r="AB195" s="104"/>
      <c r="AC195" s="104"/>
      <c r="AD195" s="104"/>
      <c r="AE195" s="179">
        <f t="shared" si="30"/>
        <v>88.038460000000001</v>
      </c>
      <c r="AF195" s="104"/>
      <c r="AG195" s="104"/>
      <c r="AH195" s="104"/>
      <c r="AI195" s="104"/>
      <c r="AJ195" s="104"/>
      <c r="AK195" s="104"/>
      <c r="AL195" s="104"/>
      <c r="AM195" s="104"/>
      <c r="AN195" s="104"/>
      <c r="AO195" s="104"/>
      <c r="AP195" s="104"/>
      <c r="AQ195" s="104"/>
      <c r="AR195" s="179">
        <f t="shared" si="21"/>
        <v>0</v>
      </c>
      <c r="AS195" s="205">
        <f t="shared" si="22"/>
        <v>88.038460000000001</v>
      </c>
    </row>
    <row r="196" spans="2:45" ht="11.25" customHeight="1">
      <c r="B196" s="94" t="s">
        <v>90</v>
      </c>
      <c r="C196" s="94" t="s">
        <v>1031</v>
      </c>
      <c r="D196" s="194" t="s">
        <v>79</v>
      </c>
      <c r="E196" s="195" t="s">
        <v>84</v>
      </c>
      <c r="F196" s="178" t="s">
        <v>257</v>
      </c>
      <c r="G196" s="103"/>
      <c r="H196" s="103"/>
      <c r="I196" s="103"/>
      <c r="J196" s="104"/>
      <c r="K196" s="104"/>
      <c r="L196" s="104"/>
      <c r="M196" s="104"/>
      <c r="N196" s="104"/>
      <c r="O196" s="104"/>
      <c r="P196" s="104"/>
      <c r="Q196" s="104"/>
      <c r="R196" s="179">
        <f t="shared" si="29"/>
        <v>0</v>
      </c>
      <c r="S196" s="103"/>
      <c r="T196" s="103"/>
      <c r="U196" s="103"/>
      <c r="V196" s="103"/>
      <c r="W196" s="104"/>
      <c r="X196" s="104"/>
      <c r="Y196" s="104">
        <v>376.25245000000001</v>
      </c>
      <c r="Z196" s="104"/>
      <c r="AA196" s="104"/>
      <c r="AB196" s="104"/>
      <c r="AC196" s="104"/>
      <c r="AD196" s="104"/>
      <c r="AE196" s="179">
        <f t="shared" si="30"/>
        <v>376.25245000000001</v>
      </c>
      <c r="AF196" s="104"/>
      <c r="AG196" s="104"/>
      <c r="AH196" s="104"/>
      <c r="AI196" s="104"/>
      <c r="AJ196" s="104"/>
      <c r="AK196" s="104"/>
      <c r="AL196" s="104"/>
      <c r="AM196" s="104"/>
      <c r="AN196" s="104"/>
      <c r="AO196" s="104"/>
      <c r="AP196" s="104"/>
      <c r="AQ196" s="104"/>
      <c r="AR196" s="179">
        <f t="shared" si="21"/>
        <v>0</v>
      </c>
      <c r="AS196" s="205">
        <f t="shared" si="22"/>
        <v>376.25245000000001</v>
      </c>
    </row>
    <row r="197" spans="2:45" ht="11.25" customHeight="1">
      <c r="B197" s="94" t="s">
        <v>90</v>
      </c>
      <c r="C197" s="94" t="s">
        <v>1032</v>
      </c>
      <c r="D197" s="194" t="s">
        <v>79</v>
      </c>
      <c r="E197" s="195" t="s">
        <v>84</v>
      </c>
      <c r="F197" s="178" t="s">
        <v>254</v>
      </c>
      <c r="G197" s="103"/>
      <c r="H197" s="103"/>
      <c r="I197" s="103"/>
      <c r="J197" s="104"/>
      <c r="K197" s="104"/>
      <c r="L197" s="104"/>
      <c r="M197" s="104"/>
      <c r="N197" s="104"/>
      <c r="O197" s="104"/>
      <c r="P197" s="104"/>
      <c r="Q197" s="104"/>
      <c r="R197" s="179">
        <f t="shared" si="29"/>
        <v>0</v>
      </c>
      <c r="S197" s="103"/>
      <c r="T197" s="103"/>
      <c r="U197" s="103"/>
      <c r="V197" s="103"/>
      <c r="W197" s="104"/>
      <c r="X197" s="104"/>
      <c r="Y197" s="104">
        <v>467.89695999999998</v>
      </c>
      <c r="Z197" s="104"/>
      <c r="AA197" s="104"/>
      <c r="AB197" s="104"/>
      <c r="AC197" s="104"/>
      <c r="AD197" s="104"/>
      <c r="AE197" s="179">
        <f t="shared" si="30"/>
        <v>467.89695999999998</v>
      </c>
      <c r="AF197" s="104"/>
      <c r="AG197" s="104"/>
      <c r="AH197" s="104"/>
      <c r="AI197" s="104"/>
      <c r="AJ197" s="104"/>
      <c r="AK197" s="104"/>
      <c r="AL197" s="104"/>
      <c r="AM197" s="104"/>
      <c r="AN197" s="104"/>
      <c r="AO197" s="104"/>
      <c r="AP197" s="104"/>
      <c r="AQ197" s="104"/>
      <c r="AR197" s="179">
        <f t="shared" si="31" ref="AR197:AR260">SUM(AF197:AQ197)</f>
        <v>0</v>
      </c>
      <c r="AS197" s="205">
        <f t="shared" si="32" ref="AS197:AS260">R197+AE197+AR197</f>
        <v>467.89695999999998</v>
      </c>
    </row>
    <row r="198" spans="2:45" ht="11.25" customHeight="1">
      <c r="B198" s="94" t="s">
        <v>90</v>
      </c>
      <c r="C198" s="94" t="s">
        <v>1033</v>
      </c>
      <c r="D198" s="194" t="s">
        <v>79</v>
      </c>
      <c r="E198" s="195" t="s">
        <v>84</v>
      </c>
      <c r="F198" s="178" t="s">
        <v>254</v>
      </c>
      <c r="G198" s="103"/>
      <c r="H198" s="103"/>
      <c r="I198" s="103"/>
      <c r="J198" s="104"/>
      <c r="K198" s="104"/>
      <c r="L198" s="104"/>
      <c r="M198" s="104"/>
      <c r="N198" s="104"/>
      <c r="O198" s="104"/>
      <c r="P198" s="104"/>
      <c r="Q198" s="104"/>
      <c r="R198" s="179">
        <f t="shared" si="29"/>
        <v>0</v>
      </c>
      <c r="S198" s="103"/>
      <c r="T198" s="103"/>
      <c r="U198" s="103"/>
      <c r="V198" s="103"/>
      <c r="W198" s="104"/>
      <c r="X198" s="104"/>
      <c r="Y198" s="104">
        <v>783.84799999999996</v>
      </c>
      <c r="Z198" s="104"/>
      <c r="AA198" s="104"/>
      <c r="AB198" s="104"/>
      <c r="AC198" s="104"/>
      <c r="AD198" s="104"/>
      <c r="AE198" s="179">
        <f t="shared" si="30"/>
        <v>783.84799999999996</v>
      </c>
      <c r="AF198" s="104"/>
      <c r="AG198" s="104"/>
      <c r="AH198" s="104"/>
      <c r="AI198" s="104"/>
      <c r="AJ198" s="104"/>
      <c r="AK198" s="104"/>
      <c r="AL198" s="104"/>
      <c r="AM198" s="104"/>
      <c r="AN198" s="104"/>
      <c r="AO198" s="104"/>
      <c r="AP198" s="104"/>
      <c r="AQ198" s="104"/>
      <c r="AR198" s="179">
        <f t="shared" si="31"/>
        <v>0</v>
      </c>
      <c r="AS198" s="205">
        <f t="shared" si="32"/>
        <v>783.84799999999996</v>
      </c>
    </row>
    <row r="199" spans="2:45" ht="11.25" customHeight="1">
      <c r="B199" s="94" t="s">
        <v>90</v>
      </c>
      <c r="C199" s="94" t="s">
        <v>1034</v>
      </c>
      <c r="D199" s="194" t="s">
        <v>79</v>
      </c>
      <c r="E199" s="195" t="s">
        <v>84</v>
      </c>
      <c r="F199" s="178" t="s">
        <v>254</v>
      </c>
      <c r="G199" s="103"/>
      <c r="H199" s="103"/>
      <c r="I199" s="103"/>
      <c r="J199" s="104"/>
      <c r="K199" s="104"/>
      <c r="L199" s="104"/>
      <c r="M199" s="104"/>
      <c r="N199" s="104"/>
      <c r="O199" s="104"/>
      <c r="P199" s="104"/>
      <c r="Q199" s="104"/>
      <c r="R199" s="179">
        <f t="shared" si="29"/>
        <v>0</v>
      </c>
      <c r="S199" s="103"/>
      <c r="T199" s="103"/>
      <c r="U199" s="103"/>
      <c r="V199" s="103"/>
      <c r="W199" s="104"/>
      <c r="X199" s="104"/>
      <c r="Y199" s="104">
        <v>1390</v>
      </c>
      <c r="Z199" s="104"/>
      <c r="AA199" s="104"/>
      <c r="AB199" s="104"/>
      <c r="AC199" s="104"/>
      <c r="AD199" s="104"/>
      <c r="AE199" s="179">
        <f t="shared" si="30"/>
        <v>1390</v>
      </c>
      <c r="AF199" s="104"/>
      <c r="AG199" s="104"/>
      <c r="AH199" s="104"/>
      <c r="AI199" s="104"/>
      <c r="AJ199" s="104"/>
      <c r="AK199" s="104"/>
      <c r="AL199" s="104"/>
      <c r="AM199" s="104"/>
      <c r="AN199" s="104"/>
      <c r="AO199" s="104"/>
      <c r="AP199" s="104"/>
      <c r="AQ199" s="104"/>
      <c r="AR199" s="179">
        <f t="shared" si="31"/>
        <v>0</v>
      </c>
      <c r="AS199" s="205">
        <f t="shared" si="32"/>
        <v>1390</v>
      </c>
    </row>
    <row r="200" spans="2:45" ht="11.25" customHeight="1">
      <c r="B200" s="94" t="s">
        <v>90</v>
      </c>
      <c r="C200" s="94" t="s">
        <v>903</v>
      </c>
      <c r="D200" s="194" t="s">
        <v>79</v>
      </c>
      <c r="E200" s="195" t="s">
        <v>84</v>
      </c>
      <c r="F200" s="178" t="s">
        <v>257</v>
      </c>
      <c r="G200" s="103"/>
      <c r="H200" s="103"/>
      <c r="I200" s="103"/>
      <c r="J200" s="104"/>
      <c r="K200" s="104"/>
      <c r="L200" s="104"/>
      <c r="M200" s="104"/>
      <c r="N200" s="104"/>
      <c r="O200" s="104"/>
      <c r="P200" s="104"/>
      <c r="Q200" s="104"/>
      <c r="R200" s="179">
        <f t="shared" si="29"/>
        <v>0</v>
      </c>
      <c r="S200" s="103"/>
      <c r="T200" s="103"/>
      <c r="U200" s="103"/>
      <c r="V200" s="103"/>
      <c r="W200" s="104"/>
      <c r="X200" s="104"/>
      <c r="Y200" s="104"/>
      <c r="Z200" s="104">
        <v>5000</v>
      </c>
      <c r="AA200" s="104"/>
      <c r="AB200" s="104"/>
      <c r="AC200" s="104"/>
      <c r="AD200" s="104"/>
      <c r="AE200" s="179">
        <f t="shared" si="30"/>
        <v>5000</v>
      </c>
      <c r="AF200" s="104"/>
      <c r="AG200" s="104"/>
      <c r="AH200" s="104"/>
      <c r="AI200" s="104"/>
      <c r="AJ200" s="104"/>
      <c r="AK200" s="104"/>
      <c r="AL200" s="104"/>
      <c r="AM200" s="104"/>
      <c r="AN200" s="104"/>
      <c r="AO200" s="104"/>
      <c r="AP200" s="104"/>
      <c r="AQ200" s="104"/>
      <c r="AR200" s="179">
        <f t="shared" si="31"/>
        <v>0</v>
      </c>
      <c r="AS200" s="205">
        <f t="shared" si="32"/>
        <v>5000</v>
      </c>
    </row>
    <row r="201" spans="2:45" ht="11.25" customHeight="1">
      <c r="B201" s="94" t="s">
        <v>90</v>
      </c>
      <c r="C201" s="94" t="s">
        <v>904</v>
      </c>
      <c r="D201" s="194" t="s">
        <v>79</v>
      </c>
      <c r="E201" s="195" t="s">
        <v>84</v>
      </c>
      <c r="F201" s="178" t="s">
        <v>257</v>
      </c>
      <c r="G201" s="103"/>
      <c r="H201" s="103"/>
      <c r="I201" s="103"/>
      <c r="J201" s="104"/>
      <c r="K201" s="104"/>
      <c r="L201" s="104"/>
      <c r="M201" s="104"/>
      <c r="N201" s="104"/>
      <c r="O201" s="104"/>
      <c r="P201" s="104"/>
      <c r="Q201" s="104"/>
      <c r="R201" s="179">
        <f t="shared" si="29"/>
        <v>0</v>
      </c>
      <c r="S201" s="103"/>
      <c r="T201" s="103"/>
      <c r="U201" s="103"/>
      <c r="V201" s="103"/>
      <c r="W201" s="104"/>
      <c r="X201" s="104"/>
      <c r="Y201" s="104"/>
      <c r="Z201" s="104">
        <v>4943</v>
      </c>
      <c r="AA201" s="104"/>
      <c r="AB201" s="104"/>
      <c r="AC201" s="104"/>
      <c r="AD201" s="104"/>
      <c r="AE201" s="179">
        <f t="shared" si="30"/>
        <v>4943</v>
      </c>
      <c r="AF201" s="104"/>
      <c r="AG201" s="104"/>
      <c r="AH201" s="104"/>
      <c r="AI201" s="104"/>
      <c r="AJ201" s="104"/>
      <c r="AK201" s="104"/>
      <c r="AL201" s="104"/>
      <c r="AM201" s="104"/>
      <c r="AN201" s="104"/>
      <c r="AO201" s="104"/>
      <c r="AP201" s="104"/>
      <c r="AQ201" s="104"/>
      <c r="AR201" s="179">
        <f t="shared" si="31"/>
        <v>0</v>
      </c>
      <c r="AS201" s="205">
        <f t="shared" si="32"/>
        <v>4943</v>
      </c>
    </row>
    <row r="202" spans="2:45" ht="11.25" customHeight="1">
      <c r="B202" s="94" t="s">
        <v>90</v>
      </c>
      <c r="C202" s="94" t="s">
        <v>905</v>
      </c>
      <c r="D202" s="194" t="s">
        <v>79</v>
      </c>
      <c r="E202" s="195" t="s">
        <v>84</v>
      </c>
      <c r="F202" s="178" t="s">
        <v>257</v>
      </c>
      <c r="G202" s="103"/>
      <c r="H202" s="103"/>
      <c r="I202" s="103"/>
      <c r="J202" s="104"/>
      <c r="K202" s="104"/>
      <c r="L202" s="104"/>
      <c r="M202" s="104"/>
      <c r="N202" s="104"/>
      <c r="O202" s="104"/>
      <c r="P202" s="104"/>
      <c r="Q202" s="104"/>
      <c r="R202" s="179">
        <f t="shared" si="29"/>
        <v>0</v>
      </c>
      <c r="S202" s="103"/>
      <c r="T202" s="103"/>
      <c r="U202" s="103"/>
      <c r="V202" s="103"/>
      <c r="W202" s="104"/>
      <c r="X202" s="104"/>
      <c r="Y202" s="104"/>
      <c r="Z202" s="104">
        <v>4936.7404999999999</v>
      </c>
      <c r="AA202" s="104"/>
      <c r="AB202" s="104"/>
      <c r="AC202" s="104"/>
      <c r="AD202" s="104"/>
      <c r="AE202" s="179">
        <f t="shared" si="30"/>
        <v>4936.7404999999999</v>
      </c>
      <c r="AF202" s="104"/>
      <c r="AG202" s="104"/>
      <c r="AH202" s="104"/>
      <c r="AI202" s="104"/>
      <c r="AJ202" s="104"/>
      <c r="AK202" s="104"/>
      <c r="AL202" s="104"/>
      <c r="AM202" s="104"/>
      <c r="AN202" s="104"/>
      <c r="AO202" s="104"/>
      <c r="AP202" s="104"/>
      <c r="AQ202" s="104"/>
      <c r="AR202" s="179">
        <f t="shared" si="31"/>
        <v>0</v>
      </c>
      <c r="AS202" s="205">
        <f t="shared" si="32"/>
        <v>4936.7404999999999</v>
      </c>
    </row>
    <row r="203" spans="2:45" ht="11.25" customHeight="1">
      <c r="B203" s="94" t="s">
        <v>90</v>
      </c>
      <c r="C203" s="94" t="s">
        <v>906</v>
      </c>
      <c r="D203" s="194" t="s">
        <v>79</v>
      </c>
      <c r="E203" s="195" t="s">
        <v>84</v>
      </c>
      <c r="F203" s="178" t="s">
        <v>257</v>
      </c>
      <c r="G203" s="103"/>
      <c r="H203" s="103"/>
      <c r="I203" s="103"/>
      <c r="J203" s="104"/>
      <c r="K203" s="104"/>
      <c r="L203" s="104"/>
      <c r="M203" s="104"/>
      <c r="N203" s="104"/>
      <c r="O203" s="104"/>
      <c r="P203" s="104"/>
      <c r="Q203" s="104"/>
      <c r="R203" s="179">
        <f t="shared" si="29"/>
        <v>0</v>
      </c>
      <c r="S203" s="103"/>
      <c r="T203" s="103"/>
      <c r="U203" s="103"/>
      <c r="V203" s="103"/>
      <c r="W203" s="104"/>
      <c r="X203" s="104"/>
      <c r="Y203" s="104"/>
      <c r="Z203" s="104">
        <v>4953.1610000000001</v>
      </c>
      <c r="AA203" s="104"/>
      <c r="AB203" s="104"/>
      <c r="AC203" s="104"/>
      <c r="AD203" s="104"/>
      <c r="AE203" s="179">
        <f t="shared" si="30"/>
        <v>4953.1610000000001</v>
      </c>
      <c r="AF203" s="104"/>
      <c r="AG203" s="104"/>
      <c r="AH203" s="104"/>
      <c r="AI203" s="104"/>
      <c r="AJ203" s="104"/>
      <c r="AK203" s="104"/>
      <c r="AL203" s="104"/>
      <c r="AM203" s="104"/>
      <c r="AN203" s="104"/>
      <c r="AO203" s="104"/>
      <c r="AP203" s="104"/>
      <c r="AQ203" s="104"/>
      <c r="AR203" s="179">
        <f t="shared" si="31"/>
        <v>0</v>
      </c>
      <c r="AS203" s="205">
        <f t="shared" si="32"/>
        <v>4953.1610000000001</v>
      </c>
    </row>
    <row r="204" spans="2:45" ht="11.25" customHeight="1">
      <c r="B204" s="94" t="s">
        <v>90</v>
      </c>
      <c r="C204" s="94" t="s">
        <v>907</v>
      </c>
      <c r="D204" s="194" t="s">
        <v>79</v>
      </c>
      <c r="E204" s="195" t="s">
        <v>84</v>
      </c>
      <c r="F204" s="178" t="s">
        <v>257</v>
      </c>
      <c r="G204" s="103"/>
      <c r="H204" s="103"/>
      <c r="I204" s="103"/>
      <c r="J204" s="104"/>
      <c r="K204" s="104"/>
      <c r="L204" s="104"/>
      <c r="M204" s="104"/>
      <c r="N204" s="104"/>
      <c r="O204" s="104"/>
      <c r="P204" s="104"/>
      <c r="Q204" s="104"/>
      <c r="R204" s="179">
        <f t="shared" si="29"/>
        <v>0</v>
      </c>
      <c r="S204" s="103"/>
      <c r="T204" s="103"/>
      <c r="U204" s="103"/>
      <c r="V204" s="103"/>
      <c r="W204" s="104"/>
      <c r="X204" s="104"/>
      <c r="Y204" s="104"/>
      <c r="Z204" s="104">
        <v>80.527919999999995</v>
      </c>
      <c r="AA204" s="104"/>
      <c r="AB204" s="104"/>
      <c r="AC204" s="104"/>
      <c r="AD204" s="104"/>
      <c r="AE204" s="179">
        <f t="shared" si="30"/>
        <v>80.527919999999995</v>
      </c>
      <c r="AF204" s="104"/>
      <c r="AG204" s="104"/>
      <c r="AH204" s="104"/>
      <c r="AI204" s="104"/>
      <c r="AJ204" s="104"/>
      <c r="AK204" s="104"/>
      <c r="AL204" s="104"/>
      <c r="AM204" s="104"/>
      <c r="AN204" s="104"/>
      <c r="AO204" s="104"/>
      <c r="AP204" s="104"/>
      <c r="AQ204" s="104"/>
      <c r="AR204" s="179">
        <f t="shared" si="31"/>
        <v>0</v>
      </c>
      <c r="AS204" s="205">
        <f t="shared" si="32"/>
        <v>80.527919999999995</v>
      </c>
    </row>
    <row r="205" spans="2:45" ht="11.25" customHeight="1">
      <c r="B205" s="94" t="s">
        <v>90</v>
      </c>
      <c r="C205" s="94" t="s">
        <v>908</v>
      </c>
      <c r="D205" s="194" t="s">
        <v>79</v>
      </c>
      <c r="E205" s="195" t="s">
        <v>84</v>
      </c>
      <c r="F205" s="178" t="s">
        <v>257</v>
      </c>
      <c r="G205" s="103"/>
      <c r="H205" s="103"/>
      <c r="I205" s="103"/>
      <c r="J205" s="104"/>
      <c r="K205" s="104"/>
      <c r="L205" s="104"/>
      <c r="M205" s="104"/>
      <c r="N205" s="104"/>
      <c r="O205" s="104"/>
      <c r="P205" s="104"/>
      <c r="Q205" s="104"/>
      <c r="R205" s="179">
        <f t="shared" si="29"/>
        <v>0</v>
      </c>
      <c r="S205" s="103"/>
      <c r="T205" s="103"/>
      <c r="U205" s="103"/>
      <c r="V205" s="103"/>
      <c r="W205" s="104"/>
      <c r="X205" s="104"/>
      <c r="Y205" s="104"/>
      <c r="Z205" s="104">
        <v>4000</v>
      </c>
      <c r="AA205" s="104"/>
      <c r="AB205" s="104"/>
      <c r="AC205" s="104"/>
      <c r="AD205" s="104"/>
      <c r="AE205" s="179">
        <f t="shared" si="30"/>
        <v>4000</v>
      </c>
      <c r="AF205" s="104"/>
      <c r="AG205" s="104"/>
      <c r="AH205" s="104"/>
      <c r="AI205" s="104"/>
      <c r="AJ205" s="104"/>
      <c r="AK205" s="104"/>
      <c r="AL205" s="104"/>
      <c r="AM205" s="104"/>
      <c r="AN205" s="104"/>
      <c r="AO205" s="104"/>
      <c r="AP205" s="104"/>
      <c r="AQ205" s="104"/>
      <c r="AR205" s="179">
        <f t="shared" si="31"/>
        <v>0</v>
      </c>
      <c r="AS205" s="205">
        <f t="shared" si="32"/>
        <v>4000</v>
      </c>
    </row>
    <row r="206" spans="2:45" ht="11.25" customHeight="1">
      <c r="B206" s="94" t="s">
        <v>90</v>
      </c>
      <c r="C206" s="94" t="s">
        <v>1035</v>
      </c>
      <c r="D206" s="194" t="s">
        <v>79</v>
      </c>
      <c r="E206" s="195" t="s">
        <v>84</v>
      </c>
      <c r="F206" s="178" t="s">
        <v>257</v>
      </c>
      <c r="G206" s="103"/>
      <c r="H206" s="103"/>
      <c r="I206" s="103"/>
      <c r="J206" s="104"/>
      <c r="K206" s="104"/>
      <c r="L206" s="104"/>
      <c r="M206" s="104"/>
      <c r="N206" s="104"/>
      <c r="O206" s="104"/>
      <c r="P206" s="104"/>
      <c r="Q206" s="104"/>
      <c r="R206" s="179">
        <f t="shared" si="29"/>
        <v>0</v>
      </c>
      <c r="S206" s="103"/>
      <c r="T206" s="103"/>
      <c r="U206" s="103"/>
      <c r="V206" s="103"/>
      <c r="W206" s="104"/>
      <c r="X206" s="104"/>
      <c r="Y206" s="104"/>
      <c r="Z206" s="104">
        <v>87.353049999999996</v>
      </c>
      <c r="AA206" s="104"/>
      <c r="AB206" s="104"/>
      <c r="AC206" s="104"/>
      <c r="AD206" s="104"/>
      <c r="AE206" s="179">
        <f t="shared" si="30"/>
        <v>87.353049999999996</v>
      </c>
      <c r="AF206" s="104"/>
      <c r="AG206" s="104"/>
      <c r="AH206" s="104"/>
      <c r="AI206" s="104"/>
      <c r="AJ206" s="104"/>
      <c r="AK206" s="104"/>
      <c r="AL206" s="104"/>
      <c r="AM206" s="104"/>
      <c r="AN206" s="104"/>
      <c r="AO206" s="104"/>
      <c r="AP206" s="104"/>
      <c r="AQ206" s="104"/>
      <c r="AR206" s="179">
        <f t="shared" si="31"/>
        <v>0</v>
      </c>
      <c r="AS206" s="205">
        <f t="shared" si="32"/>
        <v>87.353049999999996</v>
      </c>
    </row>
    <row r="207" spans="2:45" ht="11.25" customHeight="1">
      <c r="B207" s="94" t="s">
        <v>90</v>
      </c>
      <c r="C207" s="94" t="s">
        <v>1036</v>
      </c>
      <c r="D207" s="194" t="s">
        <v>79</v>
      </c>
      <c r="E207" s="195" t="s">
        <v>84</v>
      </c>
      <c r="F207" s="178" t="s">
        <v>257</v>
      </c>
      <c r="G207" s="103"/>
      <c r="H207" s="103"/>
      <c r="I207" s="103"/>
      <c r="J207" s="104"/>
      <c r="K207" s="104"/>
      <c r="L207" s="104"/>
      <c r="M207" s="104"/>
      <c r="N207" s="104"/>
      <c r="O207" s="104"/>
      <c r="P207" s="104"/>
      <c r="Q207" s="104"/>
      <c r="R207" s="179">
        <f t="shared" si="29"/>
        <v>0</v>
      </c>
      <c r="S207" s="103"/>
      <c r="T207" s="103"/>
      <c r="U207" s="103"/>
      <c r="V207" s="103"/>
      <c r="W207" s="104"/>
      <c r="X207" s="104"/>
      <c r="Y207" s="104"/>
      <c r="Z207" s="104">
        <v>63.553190000000001</v>
      </c>
      <c r="AA207" s="104"/>
      <c r="AB207" s="104"/>
      <c r="AC207" s="104"/>
      <c r="AD207" s="104"/>
      <c r="AE207" s="179">
        <f t="shared" si="30"/>
        <v>63.553190000000001</v>
      </c>
      <c r="AF207" s="104"/>
      <c r="AG207" s="104"/>
      <c r="AH207" s="104"/>
      <c r="AI207" s="104"/>
      <c r="AJ207" s="104"/>
      <c r="AK207" s="104"/>
      <c r="AL207" s="104"/>
      <c r="AM207" s="104"/>
      <c r="AN207" s="104"/>
      <c r="AO207" s="104"/>
      <c r="AP207" s="104"/>
      <c r="AQ207" s="104"/>
      <c r="AR207" s="179">
        <f t="shared" si="31"/>
        <v>0</v>
      </c>
      <c r="AS207" s="205">
        <f t="shared" si="32"/>
        <v>63.553190000000001</v>
      </c>
    </row>
    <row r="208" spans="2:45" ht="11.25" customHeight="1">
      <c r="B208" s="94" t="s">
        <v>90</v>
      </c>
      <c r="C208" s="94" t="s">
        <v>1037</v>
      </c>
      <c r="D208" s="194" t="s">
        <v>79</v>
      </c>
      <c r="E208" s="195" t="s">
        <v>84</v>
      </c>
      <c r="F208" s="178" t="s">
        <v>257</v>
      </c>
      <c r="G208" s="103"/>
      <c r="H208" s="103"/>
      <c r="I208" s="103"/>
      <c r="J208" s="104"/>
      <c r="K208" s="104"/>
      <c r="L208" s="104"/>
      <c r="M208" s="104"/>
      <c r="N208" s="104"/>
      <c r="O208" s="104"/>
      <c r="P208" s="104"/>
      <c r="Q208" s="104"/>
      <c r="R208" s="179">
        <f t="shared" si="29"/>
        <v>0</v>
      </c>
      <c r="S208" s="103"/>
      <c r="T208" s="103"/>
      <c r="U208" s="103"/>
      <c r="V208" s="103"/>
      <c r="W208" s="104"/>
      <c r="X208" s="104"/>
      <c r="Y208" s="104"/>
      <c r="Z208" s="104">
        <v>527.29600000000005</v>
      </c>
      <c r="AA208" s="104"/>
      <c r="AB208" s="104"/>
      <c r="AC208" s="104"/>
      <c r="AD208" s="104"/>
      <c r="AE208" s="179">
        <f t="shared" si="30"/>
        <v>527.29600000000005</v>
      </c>
      <c r="AF208" s="104"/>
      <c r="AG208" s="104"/>
      <c r="AH208" s="104"/>
      <c r="AI208" s="104"/>
      <c r="AJ208" s="104"/>
      <c r="AK208" s="104"/>
      <c r="AL208" s="104"/>
      <c r="AM208" s="104"/>
      <c r="AN208" s="104"/>
      <c r="AO208" s="104"/>
      <c r="AP208" s="104"/>
      <c r="AQ208" s="104"/>
      <c r="AR208" s="179">
        <f t="shared" si="31"/>
        <v>0</v>
      </c>
      <c r="AS208" s="205">
        <f t="shared" si="32"/>
        <v>527.29600000000005</v>
      </c>
    </row>
    <row r="209" spans="2:45" ht="11.25" customHeight="1">
      <c r="B209" s="94" t="s">
        <v>90</v>
      </c>
      <c r="C209" s="94" t="s">
        <v>1038</v>
      </c>
      <c r="D209" s="194" t="s">
        <v>79</v>
      </c>
      <c r="E209" s="195" t="s">
        <v>84</v>
      </c>
      <c r="F209" s="178" t="s">
        <v>257</v>
      </c>
      <c r="G209" s="103"/>
      <c r="H209" s="103"/>
      <c r="I209" s="103"/>
      <c r="J209" s="104"/>
      <c r="K209" s="104"/>
      <c r="L209" s="104"/>
      <c r="M209" s="104"/>
      <c r="N209" s="104"/>
      <c r="O209" s="104"/>
      <c r="P209" s="104"/>
      <c r="Q209" s="104"/>
      <c r="R209" s="179">
        <f t="shared" si="29"/>
        <v>0</v>
      </c>
      <c r="S209" s="103"/>
      <c r="T209" s="103"/>
      <c r="U209" s="103"/>
      <c r="V209" s="103"/>
      <c r="W209" s="104"/>
      <c r="X209" s="104"/>
      <c r="Y209" s="104"/>
      <c r="Z209" s="104">
        <v>-1.48777</v>
      </c>
      <c r="AA209" s="104"/>
      <c r="AB209" s="104"/>
      <c r="AC209" s="104"/>
      <c r="AD209" s="104"/>
      <c r="AE209" s="179">
        <f t="shared" si="30"/>
        <v>-1.48777</v>
      </c>
      <c r="AF209" s="104"/>
      <c r="AG209" s="104"/>
      <c r="AH209" s="104"/>
      <c r="AI209" s="104"/>
      <c r="AJ209" s="104"/>
      <c r="AK209" s="104"/>
      <c r="AL209" s="104"/>
      <c r="AM209" s="104"/>
      <c r="AN209" s="104"/>
      <c r="AO209" s="104"/>
      <c r="AP209" s="104"/>
      <c r="AQ209" s="104"/>
      <c r="AR209" s="179">
        <f t="shared" si="31"/>
        <v>0</v>
      </c>
      <c r="AS209" s="205">
        <f t="shared" si="32"/>
        <v>-1.48777</v>
      </c>
    </row>
    <row r="210" spans="2:45" ht="11.25" customHeight="1">
      <c r="B210" s="94" t="s">
        <v>90</v>
      </c>
      <c r="C210" s="94" t="s">
        <v>1039</v>
      </c>
      <c r="D210" s="194" t="s">
        <v>79</v>
      </c>
      <c r="E210" s="195" t="s">
        <v>84</v>
      </c>
      <c r="F210" s="178" t="s">
        <v>257</v>
      </c>
      <c r="G210" s="103"/>
      <c r="H210" s="103"/>
      <c r="I210" s="103"/>
      <c r="J210" s="104"/>
      <c r="K210" s="104"/>
      <c r="L210" s="104"/>
      <c r="M210" s="104"/>
      <c r="N210" s="104"/>
      <c r="O210" s="104"/>
      <c r="P210" s="104"/>
      <c r="Q210" s="104"/>
      <c r="R210" s="179">
        <f t="shared" si="29"/>
        <v>0</v>
      </c>
      <c r="S210" s="103"/>
      <c r="T210" s="103"/>
      <c r="U210" s="103"/>
      <c r="V210" s="103"/>
      <c r="W210" s="104"/>
      <c r="X210" s="104"/>
      <c r="Y210" s="104"/>
      <c r="Z210" s="104">
        <v>37.812919999999998</v>
      </c>
      <c r="AA210" s="104"/>
      <c r="AB210" s="104"/>
      <c r="AC210" s="104"/>
      <c r="AD210" s="104"/>
      <c r="AE210" s="179">
        <f t="shared" si="30"/>
        <v>37.812919999999998</v>
      </c>
      <c r="AF210" s="104"/>
      <c r="AG210" s="104"/>
      <c r="AH210" s="104"/>
      <c r="AI210" s="104"/>
      <c r="AJ210" s="104"/>
      <c r="AK210" s="104"/>
      <c r="AL210" s="104"/>
      <c r="AM210" s="104"/>
      <c r="AN210" s="104"/>
      <c r="AO210" s="104"/>
      <c r="AP210" s="104"/>
      <c r="AQ210" s="104"/>
      <c r="AR210" s="179">
        <f t="shared" si="31"/>
        <v>0</v>
      </c>
      <c r="AS210" s="205">
        <f t="shared" si="32"/>
        <v>37.812919999999998</v>
      </c>
    </row>
    <row r="211" spans="2:45" ht="11.25" customHeight="1">
      <c r="B211" s="94" t="s">
        <v>90</v>
      </c>
      <c r="C211" s="94" t="s">
        <v>1040</v>
      </c>
      <c r="D211" s="194" t="s">
        <v>79</v>
      </c>
      <c r="E211" s="195" t="s">
        <v>84</v>
      </c>
      <c r="F211" s="178" t="s">
        <v>254</v>
      </c>
      <c r="G211" s="103"/>
      <c r="H211" s="103"/>
      <c r="I211" s="103"/>
      <c r="J211" s="104"/>
      <c r="K211" s="104"/>
      <c r="L211" s="104"/>
      <c r="M211" s="104"/>
      <c r="N211" s="104"/>
      <c r="O211" s="104"/>
      <c r="P211" s="104"/>
      <c r="Q211" s="104"/>
      <c r="R211" s="179">
        <f t="shared" si="29"/>
        <v>0</v>
      </c>
      <c r="S211" s="103"/>
      <c r="T211" s="103"/>
      <c r="U211" s="103"/>
      <c r="V211" s="103"/>
      <c r="W211" s="104"/>
      <c r="X211" s="104"/>
      <c r="Y211" s="104"/>
      <c r="Z211" s="104">
        <v>707.05600000000004</v>
      </c>
      <c r="AA211" s="104"/>
      <c r="AB211" s="104"/>
      <c r="AC211" s="104"/>
      <c r="AD211" s="104"/>
      <c r="AE211" s="179">
        <f t="shared" si="30"/>
        <v>707.05600000000004</v>
      </c>
      <c r="AF211" s="104"/>
      <c r="AG211" s="104"/>
      <c r="AH211" s="104"/>
      <c r="AI211" s="104"/>
      <c r="AJ211" s="104"/>
      <c r="AK211" s="104"/>
      <c r="AL211" s="104"/>
      <c r="AM211" s="104"/>
      <c r="AN211" s="104"/>
      <c r="AO211" s="104"/>
      <c r="AP211" s="104"/>
      <c r="AQ211" s="104"/>
      <c r="AR211" s="179">
        <f t="shared" si="31"/>
        <v>0</v>
      </c>
      <c r="AS211" s="205">
        <f t="shared" si="32"/>
        <v>707.05600000000004</v>
      </c>
    </row>
    <row r="212" spans="2:45" ht="11.25" customHeight="1">
      <c r="B212" s="94" t="s">
        <v>90</v>
      </c>
      <c r="C212" s="94" t="s">
        <v>1041</v>
      </c>
      <c r="D212" s="194" t="s">
        <v>79</v>
      </c>
      <c r="E212" s="195" t="s">
        <v>84</v>
      </c>
      <c r="F212" s="178" t="s">
        <v>254</v>
      </c>
      <c r="G212" s="103"/>
      <c r="H212" s="103"/>
      <c r="I212" s="103"/>
      <c r="J212" s="104"/>
      <c r="K212" s="104"/>
      <c r="L212" s="104"/>
      <c r="M212" s="104"/>
      <c r="N212" s="104"/>
      <c r="O212" s="104"/>
      <c r="P212" s="104"/>
      <c r="Q212" s="104"/>
      <c r="R212" s="179">
        <f t="shared" si="29"/>
        <v>0</v>
      </c>
      <c r="S212" s="103"/>
      <c r="T212" s="103"/>
      <c r="U212" s="103"/>
      <c r="V212" s="103"/>
      <c r="W212" s="104"/>
      <c r="X212" s="104"/>
      <c r="Y212" s="104"/>
      <c r="Z212" s="104">
        <v>838.88</v>
      </c>
      <c r="AA212" s="104"/>
      <c r="AB212" s="104"/>
      <c r="AC212" s="104"/>
      <c r="AD212" s="104"/>
      <c r="AE212" s="179">
        <f t="shared" si="30"/>
        <v>838.88</v>
      </c>
      <c r="AF212" s="104"/>
      <c r="AG212" s="104"/>
      <c r="AH212" s="104"/>
      <c r="AI212" s="104"/>
      <c r="AJ212" s="104"/>
      <c r="AK212" s="104"/>
      <c r="AL212" s="104"/>
      <c r="AM212" s="104"/>
      <c r="AN212" s="104"/>
      <c r="AO212" s="104"/>
      <c r="AP212" s="104"/>
      <c r="AQ212" s="104"/>
      <c r="AR212" s="179">
        <f t="shared" si="31"/>
        <v>0</v>
      </c>
      <c r="AS212" s="205">
        <f t="shared" si="32"/>
        <v>838.88</v>
      </c>
    </row>
    <row r="213" spans="2:45" ht="11.25" customHeight="1">
      <c r="B213" s="94" t="s">
        <v>90</v>
      </c>
      <c r="C213" s="94" t="s">
        <v>915</v>
      </c>
      <c r="D213" s="194" t="s">
        <v>79</v>
      </c>
      <c r="E213" s="195" t="s">
        <v>84</v>
      </c>
      <c r="F213" s="178" t="s">
        <v>257</v>
      </c>
      <c r="G213" s="103"/>
      <c r="H213" s="103"/>
      <c r="I213" s="103"/>
      <c r="J213" s="104"/>
      <c r="K213" s="104"/>
      <c r="L213" s="104"/>
      <c r="M213" s="104"/>
      <c r="N213" s="104"/>
      <c r="O213" s="104"/>
      <c r="P213" s="104"/>
      <c r="Q213" s="104"/>
      <c r="R213" s="179">
        <f t="shared" si="29"/>
        <v>0</v>
      </c>
      <c r="S213" s="103"/>
      <c r="T213" s="103"/>
      <c r="U213" s="103"/>
      <c r="V213" s="103"/>
      <c r="W213" s="104"/>
      <c r="X213" s="104"/>
      <c r="Y213" s="104"/>
      <c r="Z213" s="104"/>
      <c r="AA213" s="104">
        <v>10000</v>
      </c>
      <c r="AB213" s="104"/>
      <c r="AC213" s="104"/>
      <c r="AD213" s="104"/>
      <c r="AE213" s="179">
        <f t="shared" si="30"/>
        <v>10000</v>
      </c>
      <c r="AF213" s="104"/>
      <c r="AG213" s="104"/>
      <c r="AH213" s="104"/>
      <c r="AI213" s="104"/>
      <c r="AJ213" s="104"/>
      <c r="AK213" s="104"/>
      <c r="AL213" s="104"/>
      <c r="AM213" s="104"/>
      <c r="AN213" s="104"/>
      <c r="AO213" s="104"/>
      <c r="AP213" s="104"/>
      <c r="AQ213" s="104"/>
      <c r="AR213" s="179">
        <f t="shared" si="31"/>
        <v>0</v>
      </c>
      <c r="AS213" s="205">
        <f t="shared" si="32"/>
        <v>10000</v>
      </c>
    </row>
    <row r="214" spans="2:45" ht="11.25" customHeight="1">
      <c r="B214" s="94" t="s">
        <v>90</v>
      </c>
      <c r="C214" s="94" t="s">
        <v>918</v>
      </c>
      <c r="D214" s="194" t="s">
        <v>79</v>
      </c>
      <c r="E214" s="195" t="s">
        <v>84</v>
      </c>
      <c r="F214" s="178" t="s">
        <v>257</v>
      </c>
      <c r="G214" s="103"/>
      <c r="H214" s="103"/>
      <c r="I214" s="103"/>
      <c r="J214" s="104"/>
      <c r="K214" s="104"/>
      <c r="L214" s="104"/>
      <c r="M214" s="104"/>
      <c r="N214" s="104"/>
      <c r="O214" s="104"/>
      <c r="P214" s="104"/>
      <c r="Q214" s="104"/>
      <c r="R214" s="179">
        <f t="shared" si="29"/>
        <v>0</v>
      </c>
      <c r="S214" s="103"/>
      <c r="T214" s="103"/>
      <c r="U214" s="103"/>
      <c r="V214" s="103"/>
      <c r="W214" s="104"/>
      <c r="X214" s="104"/>
      <c r="Y214" s="104"/>
      <c r="Z214" s="104"/>
      <c r="AA214" s="104">
        <v>242</v>
      </c>
      <c r="AB214" s="104"/>
      <c r="AC214" s="104"/>
      <c r="AD214" s="104"/>
      <c r="AE214" s="179">
        <f t="shared" si="30"/>
        <v>242</v>
      </c>
      <c r="AF214" s="104"/>
      <c r="AG214" s="104"/>
      <c r="AH214" s="104"/>
      <c r="AI214" s="104"/>
      <c r="AJ214" s="104"/>
      <c r="AK214" s="104"/>
      <c r="AL214" s="104"/>
      <c r="AM214" s="104"/>
      <c r="AN214" s="104"/>
      <c r="AO214" s="104"/>
      <c r="AP214" s="104"/>
      <c r="AQ214" s="104"/>
      <c r="AR214" s="179">
        <f t="shared" si="31"/>
        <v>0</v>
      </c>
      <c r="AS214" s="205">
        <f t="shared" si="32"/>
        <v>242</v>
      </c>
    </row>
    <row r="215" spans="2:45" ht="11.25" customHeight="1">
      <c r="B215" s="94" t="s">
        <v>90</v>
      </c>
      <c r="C215" s="94" t="s">
        <v>1042</v>
      </c>
      <c r="D215" s="194" t="s">
        <v>79</v>
      </c>
      <c r="E215" s="195" t="s">
        <v>84</v>
      </c>
      <c r="F215" s="178" t="s">
        <v>257</v>
      </c>
      <c r="G215" s="103"/>
      <c r="H215" s="103"/>
      <c r="I215" s="103"/>
      <c r="J215" s="104"/>
      <c r="K215" s="104"/>
      <c r="L215" s="104"/>
      <c r="M215" s="104"/>
      <c r="N215" s="104"/>
      <c r="O215" s="104"/>
      <c r="P215" s="104"/>
      <c r="Q215" s="104"/>
      <c r="R215" s="179">
        <f t="shared" si="29"/>
        <v>0</v>
      </c>
      <c r="S215" s="103"/>
      <c r="T215" s="103"/>
      <c r="U215" s="103"/>
      <c r="V215" s="103"/>
      <c r="W215" s="104"/>
      <c r="X215" s="104"/>
      <c r="Y215" s="104"/>
      <c r="Z215" s="104"/>
      <c r="AA215" s="104">
        <v>220.57255000000001</v>
      </c>
      <c r="AB215" s="104"/>
      <c r="AC215" s="104"/>
      <c r="AD215" s="104"/>
      <c r="AE215" s="179">
        <f t="shared" si="30"/>
        <v>220.57255000000001</v>
      </c>
      <c r="AF215" s="104"/>
      <c r="AG215" s="104"/>
      <c r="AH215" s="104"/>
      <c r="AI215" s="104"/>
      <c r="AJ215" s="104"/>
      <c r="AK215" s="104"/>
      <c r="AL215" s="104"/>
      <c r="AM215" s="104"/>
      <c r="AN215" s="104"/>
      <c r="AO215" s="104"/>
      <c r="AP215" s="104"/>
      <c r="AQ215" s="104"/>
      <c r="AR215" s="179">
        <f t="shared" si="31"/>
        <v>0</v>
      </c>
      <c r="AS215" s="205">
        <f t="shared" si="32"/>
        <v>220.57255000000001</v>
      </c>
    </row>
    <row r="216" spans="2:45" ht="11.25" customHeight="1">
      <c r="B216" s="94" t="s">
        <v>90</v>
      </c>
      <c r="C216" s="94" t="s">
        <v>1043</v>
      </c>
      <c r="D216" s="194" t="s">
        <v>79</v>
      </c>
      <c r="E216" s="195" t="s">
        <v>84</v>
      </c>
      <c r="F216" s="178" t="s">
        <v>257</v>
      </c>
      <c r="G216" s="103"/>
      <c r="H216" s="103"/>
      <c r="I216" s="103"/>
      <c r="J216" s="104"/>
      <c r="K216" s="104"/>
      <c r="L216" s="104"/>
      <c r="M216" s="104"/>
      <c r="N216" s="104"/>
      <c r="O216" s="104"/>
      <c r="P216" s="104"/>
      <c r="Q216" s="104"/>
      <c r="R216" s="179">
        <f t="shared" si="29"/>
        <v>0</v>
      </c>
      <c r="S216" s="103"/>
      <c r="T216" s="103"/>
      <c r="U216" s="103"/>
      <c r="V216" s="103"/>
      <c r="W216" s="104"/>
      <c r="X216" s="104"/>
      <c r="Y216" s="104"/>
      <c r="Z216" s="104"/>
      <c r="AA216" s="104">
        <v>195.136</v>
      </c>
      <c r="AB216" s="104"/>
      <c r="AC216" s="104"/>
      <c r="AD216" s="104"/>
      <c r="AE216" s="179">
        <f t="shared" si="30"/>
        <v>195.136</v>
      </c>
      <c r="AF216" s="104"/>
      <c r="AG216" s="104"/>
      <c r="AH216" s="104"/>
      <c r="AI216" s="104"/>
      <c r="AJ216" s="104"/>
      <c r="AK216" s="104"/>
      <c r="AL216" s="104"/>
      <c r="AM216" s="104"/>
      <c r="AN216" s="104"/>
      <c r="AO216" s="104"/>
      <c r="AP216" s="104"/>
      <c r="AQ216" s="104"/>
      <c r="AR216" s="179">
        <f t="shared" si="31"/>
        <v>0</v>
      </c>
      <c r="AS216" s="205">
        <f t="shared" si="32"/>
        <v>195.136</v>
      </c>
    </row>
    <row r="217" spans="2:45" ht="11.25" customHeight="1">
      <c r="B217" s="94" t="s">
        <v>90</v>
      </c>
      <c r="C217" s="94" t="s">
        <v>1044</v>
      </c>
      <c r="D217" s="194" t="s">
        <v>79</v>
      </c>
      <c r="E217" s="195" t="s">
        <v>84</v>
      </c>
      <c r="F217" s="178" t="s">
        <v>257</v>
      </c>
      <c r="G217" s="103"/>
      <c r="H217" s="103"/>
      <c r="I217" s="103"/>
      <c r="J217" s="104"/>
      <c r="K217" s="104"/>
      <c r="L217" s="104"/>
      <c r="M217" s="104"/>
      <c r="N217" s="104"/>
      <c r="O217" s="104"/>
      <c r="P217" s="104"/>
      <c r="Q217" s="104"/>
      <c r="R217" s="179">
        <f t="shared" si="29"/>
        <v>0</v>
      </c>
      <c r="S217" s="103"/>
      <c r="T217" s="103"/>
      <c r="U217" s="103"/>
      <c r="V217" s="103"/>
      <c r="W217" s="104"/>
      <c r="X217" s="104"/>
      <c r="Y217" s="104"/>
      <c r="Z217" s="104"/>
      <c r="AA217" s="104">
        <v>193.89599000000001</v>
      </c>
      <c r="AB217" s="104"/>
      <c r="AC217" s="104"/>
      <c r="AD217" s="104"/>
      <c r="AE217" s="179">
        <f t="shared" si="30"/>
        <v>193.89599000000001</v>
      </c>
      <c r="AF217" s="104"/>
      <c r="AG217" s="104"/>
      <c r="AH217" s="104"/>
      <c r="AI217" s="104"/>
      <c r="AJ217" s="104"/>
      <c r="AK217" s="104"/>
      <c r="AL217" s="104"/>
      <c r="AM217" s="104"/>
      <c r="AN217" s="104"/>
      <c r="AO217" s="104"/>
      <c r="AP217" s="104"/>
      <c r="AQ217" s="104"/>
      <c r="AR217" s="179">
        <f t="shared" si="31"/>
        <v>0</v>
      </c>
      <c r="AS217" s="205">
        <f t="shared" si="32"/>
        <v>193.89599000000001</v>
      </c>
    </row>
    <row r="218" spans="2:45" ht="11.25" customHeight="1">
      <c r="B218" s="94" t="s">
        <v>90</v>
      </c>
      <c r="C218" s="94" t="s">
        <v>1045</v>
      </c>
      <c r="D218" s="194" t="s">
        <v>79</v>
      </c>
      <c r="E218" s="195" t="s">
        <v>84</v>
      </c>
      <c r="F218" s="178" t="s">
        <v>257</v>
      </c>
      <c r="G218" s="103"/>
      <c r="H218" s="103"/>
      <c r="I218" s="103"/>
      <c r="J218" s="104"/>
      <c r="K218" s="104"/>
      <c r="L218" s="104"/>
      <c r="M218" s="104"/>
      <c r="N218" s="104"/>
      <c r="O218" s="104"/>
      <c r="P218" s="104"/>
      <c r="Q218" s="104"/>
      <c r="R218" s="179">
        <f t="shared" si="29"/>
        <v>0</v>
      </c>
      <c r="S218" s="103"/>
      <c r="T218" s="103"/>
      <c r="U218" s="103"/>
      <c r="V218" s="103"/>
      <c r="W218" s="104"/>
      <c r="X218" s="104"/>
      <c r="Y218" s="104"/>
      <c r="Z218" s="104"/>
      <c r="AA218" s="104">
        <v>144.864</v>
      </c>
      <c r="AB218" s="104"/>
      <c r="AC218" s="104"/>
      <c r="AD218" s="104"/>
      <c r="AE218" s="179">
        <f t="shared" si="30"/>
        <v>144.864</v>
      </c>
      <c r="AF218" s="104"/>
      <c r="AG218" s="104"/>
      <c r="AH218" s="104"/>
      <c r="AI218" s="104"/>
      <c r="AJ218" s="104"/>
      <c r="AK218" s="104"/>
      <c r="AL218" s="104"/>
      <c r="AM218" s="104"/>
      <c r="AN218" s="104"/>
      <c r="AO218" s="104"/>
      <c r="AP218" s="104"/>
      <c r="AQ218" s="104"/>
      <c r="AR218" s="179">
        <f t="shared" si="31"/>
        <v>0</v>
      </c>
      <c r="AS218" s="205">
        <f t="shared" si="32"/>
        <v>144.864</v>
      </c>
    </row>
    <row r="219" spans="2:45" ht="11.25" customHeight="1">
      <c r="B219" s="94" t="s">
        <v>90</v>
      </c>
      <c r="C219" s="94" t="s">
        <v>1039</v>
      </c>
      <c r="D219" s="194" t="s">
        <v>79</v>
      </c>
      <c r="E219" s="195" t="s">
        <v>84</v>
      </c>
      <c r="F219" s="178" t="s">
        <v>257</v>
      </c>
      <c r="G219" s="103"/>
      <c r="H219" s="103"/>
      <c r="I219" s="103"/>
      <c r="J219" s="104"/>
      <c r="K219" s="104"/>
      <c r="L219" s="104"/>
      <c r="M219" s="104"/>
      <c r="N219" s="104"/>
      <c r="O219" s="104"/>
      <c r="P219" s="104"/>
      <c r="Q219" s="104"/>
      <c r="R219" s="179">
        <f t="shared" si="29"/>
        <v>0</v>
      </c>
      <c r="S219" s="103"/>
      <c r="T219" s="103"/>
      <c r="U219" s="103"/>
      <c r="V219" s="103"/>
      <c r="W219" s="104"/>
      <c r="X219" s="104"/>
      <c r="Y219" s="104"/>
      <c r="Z219" s="104"/>
      <c r="AA219" s="104">
        <v>46.673920000000003</v>
      </c>
      <c r="AB219" s="104"/>
      <c r="AC219" s="104"/>
      <c r="AD219" s="104"/>
      <c r="AE219" s="179">
        <f t="shared" si="30"/>
        <v>46.673920000000003</v>
      </c>
      <c r="AF219" s="104"/>
      <c r="AG219" s="104"/>
      <c r="AH219" s="104"/>
      <c r="AI219" s="104"/>
      <c r="AJ219" s="104"/>
      <c r="AK219" s="104"/>
      <c r="AL219" s="104"/>
      <c r="AM219" s="104"/>
      <c r="AN219" s="104"/>
      <c r="AO219" s="104"/>
      <c r="AP219" s="104"/>
      <c r="AQ219" s="104"/>
      <c r="AR219" s="179">
        <f t="shared" si="31"/>
        <v>0</v>
      </c>
      <c r="AS219" s="205">
        <f t="shared" si="32"/>
        <v>46.673920000000003</v>
      </c>
    </row>
    <row r="220" spans="2:45" ht="11.25" customHeight="1">
      <c r="B220" s="94" t="s">
        <v>90</v>
      </c>
      <c r="C220" s="94" t="s">
        <v>1038</v>
      </c>
      <c r="D220" s="194" t="s">
        <v>79</v>
      </c>
      <c r="E220" s="195" t="s">
        <v>84</v>
      </c>
      <c r="F220" s="178" t="s">
        <v>257</v>
      </c>
      <c r="G220" s="103"/>
      <c r="H220" s="103"/>
      <c r="I220" s="103"/>
      <c r="J220" s="104"/>
      <c r="K220" s="104"/>
      <c r="L220" s="104"/>
      <c r="M220" s="104"/>
      <c r="N220" s="104"/>
      <c r="O220" s="104"/>
      <c r="P220" s="104"/>
      <c r="Q220" s="104"/>
      <c r="R220" s="179">
        <f t="shared" si="29"/>
        <v>0</v>
      </c>
      <c r="S220" s="103"/>
      <c r="T220" s="103"/>
      <c r="U220" s="103"/>
      <c r="V220" s="103"/>
      <c r="W220" s="104"/>
      <c r="X220" s="104"/>
      <c r="Y220" s="104"/>
      <c r="Z220" s="104"/>
      <c r="AA220" s="104">
        <v>-34.287430000000001</v>
      </c>
      <c r="AB220" s="104"/>
      <c r="AC220" s="104"/>
      <c r="AD220" s="104"/>
      <c r="AE220" s="179">
        <f t="shared" si="30"/>
        <v>-34.287430000000001</v>
      </c>
      <c r="AF220" s="104"/>
      <c r="AG220" s="104"/>
      <c r="AH220" s="104"/>
      <c r="AI220" s="104"/>
      <c r="AJ220" s="104"/>
      <c r="AK220" s="104"/>
      <c r="AL220" s="104"/>
      <c r="AM220" s="104"/>
      <c r="AN220" s="104"/>
      <c r="AO220" s="104"/>
      <c r="AP220" s="104"/>
      <c r="AQ220" s="104"/>
      <c r="AR220" s="179">
        <f t="shared" si="31"/>
        <v>0</v>
      </c>
      <c r="AS220" s="205">
        <f t="shared" si="32"/>
        <v>-34.287430000000001</v>
      </c>
    </row>
    <row r="221" spans="2:45" ht="11.25" customHeight="1">
      <c r="B221" s="94" t="s">
        <v>90</v>
      </c>
      <c r="C221" s="94" t="s">
        <v>1046</v>
      </c>
      <c r="D221" s="194" t="s">
        <v>79</v>
      </c>
      <c r="E221" s="195" t="s">
        <v>84</v>
      </c>
      <c r="F221" s="178" t="s">
        <v>257</v>
      </c>
      <c r="G221" s="103"/>
      <c r="H221" s="103"/>
      <c r="I221" s="103"/>
      <c r="J221" s="104"/>
      <c r="K221" s="104"/>
      <c r="L221" s="104"/>
      <c r="M221" s="104"/>
      <c r="N221" s="104"/>
      <c r="O221" s="104"/>
      <c r="P221" s="104"/>
      <c r="Q221" s="104"/>
      <c r="R221" s="179">
        <f t="shared" si="29"/>
        <v>0</v>
      </c>
      <c r="S221" s="103"/>
      <c r="T221" s="103"/>
      <c r="U221" s="103"/>
      <c r="V221" s="103"/>
      <c r="W221" s="104"/>
      <c r="X221" s="104"/>
      <c r="Y221" s="104"/>
      <c r="Z221" s="104"/>
      <c r="AA221" s="104">
        <v>54.270110000000003</v>
      </c>
      <c r="AB221" s="104"/>
      <c r="AC221" s="104"/>
      <c r="AD221" s="104"/>
      <c r="AE221" s="179">
        <f t="shared" si="30"/>
        <v>54.270110000000003</v>
      </c>
      <c r="AF221" s="104"/>
      <c r="AG221" s="104"/>
      <c r="AH221" s="104"/>
      <c r="AI221" s="104"/>
      <c r="AJ221" s="104"/>
      <c r="AK221" s="104"/>
      <c r="AL221" s="104"/>
      <c r="AM221" s="104"/>
      <c r="AN221" s="104"/>
      <c r="AO221" s="104"/>
      <c r="AP221" s="104"/>
      <c r="AQ221" s="104"/>
      <c r="AR221" s="179">
        <f t="shared" si="31"/>
        <v>0</v>
      </c>
      <c r="AS221" s="205">
        <f t="shared" si="32"/>
        <v>54.270110000000003</v>
      </c>
    </row>
    <row r="222" spans="2:45" ht="11.25" customHeight="1">
      <c r="B222" s="94" t="s">
        <v>90</v>
      </c>
      <c r="C222" s="94" t="s">
        <v>1047</v>
      </c>
      <c r="D222" s="194" t="s">
        <v>79</v>
      </c>
      <c r="E222" s="195" t="s">
        <v>84</v>
      </c>
      <c r="F222" s="178" t="s">
        <v>254</v>
      </c>
      <c r="G222" s="103"/>
      <c r="H222" s="103"/>
      <c r="I222" s="103"/>
      <c r="J222" s="104"/>
      <c r="K222" s="104"/>
      <c r="L222" s="104"/>
      <c r="M222" s="104"/>
      <c r="N222" s="104"/>
      <c r="O222" s="104"/>
      <c r="P222" s="104"/>
      <c r="Q222" s="104"/>
      <c r="R222" s="179">
        <f t="shared" si="29"/>
        <v>0</v>
      </c>
      <c r="S222" s="103"/>
      <c r="T222" s="103"/>
      <c r="U222" s="103"/>
      <c r="V222" s="103"/>
      <c r="W222" s="104"/>
      <c r="X222" s="104"/>
      <c r="Y222" s="104"/>
      <c r="Z222" s="104"/>
      <c r="AA222" s="104">
        <v>816.15200000000004</v>
      </c>
      <c r="AB222" s="104"/>
      <c r="AC222" s="104"/>
      <c r="AD222" s="104"/>
      <c r="AE222" s="179">
        <f t="shared" si="30"/>
        <v>816.15200000000004</v>
      </c>
      <c r="AF222" s="104"/>
      <c r="AG222" s="104"/>
      <c r="AH222" s="104"/>
      <c r="AI222" s="104"/>
      <c r="AJ222" s="104"/>
      <c r="AK222" s="104"/>
      <c r="AL222" s="104"/>
      <c r="AM222" s="104"/>
      <c r="AN222" s="104"/>
      <c r="AO222" s="104"/>
      <c r="AP222" s="104"/>
      <c r="AQ222" s="104"/>
      <c r="AR222" s="179">
        <f t="shared" si="31"/>
        <v>0</v>
      </c>
      <c r="AS222" s="205">
        <f t="shared" si="32"/>
        <v>816.15200000000004</v>
      </c>
    </row>
    <row r="223" spans="2:45" ht="11.25" customHeight="1">
      <c r="B223" s="94" t="s">
        <v>90</v>
      </c>
      <c r="C223" s="94" t="s">
        <v>1040</v>
      </c>
      <c r="D223" s="194" t="s">
        <v>79</v>
      </c>
      <c r="E223" s="195" t="s">
        <v>84</v>
      </c>
      <c r="F223" s="178" t="s">
        <v>254</v>
      </c>
      <c r="G223" s="103"/>
      <c r="H223" s="103"/>
      <c r="I223" s="103"/>
      <c r="J223" s="104"/>
      <c r="K223" s="104"/>
      <c r="L223" s="104"/>
      <c r="M223" s="104"/>
      <c r="N223" s="104"/>
      <c r="O223" s="104"/>
      <c r="P223" s="104"/>
      <c r="Q223" s="104"/>
      <c r="R223" s="179">
        <f t="shared" si="29"/>
        <v>0</v>
      </c>
      <c r="S223" s="103"/>
      <c r="T223" s="103"/>
      <c r="U223" s="103"/>
      <c r="V223" s="103"/>
      <c r="W223" s="104"/>
      <c r="X223" s="104"/>
      <c r="Y223" s="104"/>
      <c r="Z223" s="104"/>
      <c r="AA223" s="104">
        <v>722.94399999999996</v>
      </c>
      <c r="AB223" s="104"/>
      <c r="AC223" s="104"/>
      <c r="AD223" s="104"/>
      <c r="AE223" s="179">
        <f t="shared" si="30"/>
        <v>722.94399999999996</v>
      </c>
      <c r="AF223" s="104"/>
      <c r="AG223" s="104"/>
      <c r="AH223" s="104"/>
      <c r="AI223" s="104"/>
      <c r="AJ223" s="104"/>
      <c r="AK223" s="104"/>
      <c r="AL223" s="104"/>
      <c r="AM223" s="104"/>
      <c r="AN223" s="104"/>
      <c r="AO223" s="104"/>
      <c r="AP223" s="104"/>
      <c r="AQ223" s="104"/>
      <c r="AR223" s="179">
        <f t="shared" si="31"/>
        <v>0</v>
      </c>
      <c r="AS223" s="205">
        <f t="shared" si="32"/>
        <v>722.94399999999996</v>
      </c>
    </row>
    <row r="224" spans="2:45" ht="11.25" customHeight="1">
      <c r="B224" s="94" t="s">
        <v>90</v>
      </c>
      <c r="C224" s="94" t="s">
        <v>1048</v>
      </c>
      <c r="D224" s="194" t="s">
        <v>79</v>
      </c>
      <c r="E224" s="195" t="s">
        <v>84</v>
      </c>
      <c r="F224" s="178" t="s">
        <v>254</v>
      </c>
      <c r="G224" s="103"/>
      <c r="H224" s="103"/>
      <c r="I224" s="103"/>
      <c r="J224" s="104"/>
      <c r="K224" s="104"/>
      <c r="L224" s="104"/>
      <c r="M224" s="104"/>
      <c r="N224" s="104"/>
      <c r="O224" s="104"/>
      <c r="P224" s="104"/>
      <c r="Q224" s="104"/>
      <c r="R224" s="179">
        <f t="shared" si="29"/>
        <v>0</v>
      </c>
      <c r="S224" s="103"/>
      <c r="T224" s="103"/>
      <c r="U224" s="103"/>
      <c r="V224" s="103"/>
      <c r="W224" s="104"/>
      <c r="X224" s="104"/>
      <c r="Y224" s="104"/>
      <c r="Z224" s="104"/>
      <c r="AA224" s="104">
        <v>468.10304000000002</v>
      </c>
      <c r="AB224" s="104"/>
      <c r="AC224" s="104"/>
      <c r="AD224" s="104"/>
      <c r="AE224" s="179">
        <f t="shared" si="30"/>
        <v>468.10304000000002</v>
      </c>
      <c r="AF224" s="104"/>
      <c r="AG224" s="104"/>
      <c r="AH224" s="104"/>
      <c r="AI224" s="104"/>
      <c r="AJ224" s="104"/>
      <c r="AK224" s="104"/>
      <c r="AL224" s="104"/>
      <c r="AM224" s="104"/>
      <c r="AN224" s="104"/>
      <c r="AO224" s="104"/>
      <c r="AP224" s="104"/>
      <c r="AQ224" s="104"/>
      <c r="AR224" s="179">
        <f t="shared" si="31"/>
        <v>0</v>
      </c>
      <c r="AS224" s="205">
        <f t="shared" si="32"/>
        <v>468.10304000000002</v>
      </c>
    </row>
    <row r="225" spans="2:45" ht="11.25" customHeight="1">
      <c r="B225" s="94" t="s">
        <v>90</v>
      </c>
      <c r="C225" s="94" t="s">
        <v>1049</v>
      </c>
      <c r="D225" s="194" t="s">
        <v>79</v>
      </c>
      <c r="E225" s="195" t="s">
        <v>84</v>
      </c>
      <c r="F225" s="178" t="s">
        <v>254</v>
      </c>
      <c r="G225" s="103"/>
      <c r="H225" s="103"/>
      <c r="I225" s="103"/>
      <c r="J225" s="104"/>
      <c r="K225" s="104"/>
      <c r="L225" s="104"/>
      <c r="M225" s="104"/>
      <c r="N225" s="104"/>
      <c r="O225" s="104"/>
      <c r="P225" s="104"/>
      <c r="Q225" s="104"/>
      <c r="R225" s="179">
        <f t="shared" si="29"/>
        <v>0</v>
      </c>
      <c r="S225" s="103"/>
      <c r="T225" s="103"/>
      <c r="U225" s="103"/>
      <c r="V225" s="103"/>
      <c r="W225" s="104"/>
      <c r="X225" s="104"/>
      <c r="Y225" s="104"/>
      <c r="Z225" s="104"/>
      <c r="AA225" s="104">
        <v>861.12</v>
      </c>
      <c r="AB225" s="104"/>
      <c r="AC225" s="104"/>
      <c r="AD225" s="104"/>
      <c r="AE225" s="179">
        <f t="shared" si="30"/>
        <v>861.12</v>
      </c>
      <c r="AF225" s="104"/>
      <c r="AG225" s="104"/>
      <c r="AH225" s="104"/>
      <c r="AI225" s="104"/>
      <c r="AJ225" s="104"/>
      <c r="AK225" s="104"/>
      <c r="AL225" s="104"/>
      <c r="AM225" s="104"/>
      <c r="AN225" s="104"/>
      <c r="AO225" s="104"/>
      <c r="AP225" s="104"/>
      <c r="AQ225" s="104"/>
      <c r="AR225" s="179">
        <f t="shared" si="31"/>
        <v>0</v>
      </c>
      <c r="AS225" s="205">
        <f t="shared" si="32"/>
        <v>861.12</v>
      </c>
    </row>
    <row r="226" spans="2:45" ht="11.25" customHeight="1">
      <c r="B226" s="94" t="s">
        <v>90</v>
      </c>
      <c r="C226" s="94" t="s">
        <v>924</v>
      </c>
      <c r="D226" s="194" t="s">
        <v>79</v>
      </c>
      <c r="E226" s="195" t="s">
        <v>84</v>
      </c>
      <c r="F226" s="178" t="s">
        <v>257</v>
      </c>
      <c r="G226" s="103"/>
      <c r="H226" s="103"/>
      <c r="I226" s="103"/>
      <c r="J226" s="104"/>
      <c r="K226" s="104"/>
      <c r="L226" s="104"/>
      <c r="M226" s="104"/>
      <c r="N226" s="104"/>
      <c r="O226" s="104"/>
      <c r="P226" s="104"/>
      <c r="Q226" s="104"/>
      <c r="R226" s="179">
        <f t="shared" si="29"/>
        <v>0</v>
      </c>
      <c r="S226" s="103"/>
      <c r="T226" s="103"/>
      <c r="U226" s="103"/>
      <c r="V226" s="103"/>
      <c r="W226" s="104"/>
      <c r="X226" s="104"/>
      <c r="Y226" s="104"/>
      <c r="Z226" s="104"/>
      <c r="AA226" s="104"/>
      <c r="AB226" s="104">
        <v>129.54</v>
      </c>
      <c r="AC226" s="104"/>
      <c r="AD226" s="104"/>
      <c r="AE226" s="179">
        <f t="shared" si="30"/>
        <v>129.54</v>
      </c>
      <c r="AF226" s="104"/>
      <c r="AG226" s="104"/>
      <c r="AH226" s="104"/>
      <c r="AI226" s="104"/>
      <c r="AJ226" s="104"/>
      <c r="AK226" s="104"/>
      <c r="AL226" s="104"/>
      <c r="AM226" s="104"/>
      <c r="AN226" s="104"/>
      <c r="AO226" s="104"/>
      <c r="AP226" s="104"/>
      <c r="AQ226" s="104"/>
      <c r="AR226" s="179">
        <f t="shared" si="31"/>
        <v>0</v>
      </c>
      <c r="AS226" s="205">
        <f t="shared" si="32"/>
        <v>129.54</v>
      </c>
    </row>
    <row r="227" spans="2:45" ht="11.25" customHeight="1">
      <c r="B227" s="94" t="s">
        <v>90</v>
      </c>
      <c r="C227" s="94" t="s">
        <v>925</v>
      </c>
      <c r="D227" s="194" t="s">
        <v>79</v>
      </c>
      <c r="E227" s="195" t="s">
        <v>84</v>
      </c>
      <c r="F227" s="178" t="s">
        <v>257</v>
      </c>
      <c r="G227" s="103"/>
      <c r="H227" s="103"/>
      <c r="I227" s="103"/>
      <c r="J227" s="104"/>
      <c r="K227" s="104"/>
      <c r="L227" s="104"/>
      <c r="M227" s="104"/>
      <c r="N227" s="104"/>
      <c r="O227" s="104"/>
      <c r="P227" s="104"/>
      <c r="Q227" s="104"/>
      <c r="R227" s="179">
        <f t="shared" si="29"/>
        <v>0</v>
      </c>
      <c r="S227" s="103"/>
      <c r="T227" s="103"/>
      <c r="U227" s="103"/>
      <c r="V227" s="103"/>
      <c r="W227" s="104"/>
      <c r="X227" s="104"/>
      <c r="Y227" s="104"/>
      <c r="Z227" s="104"/>
      <c r="AA227" s="104"/>
      <c r="AB227" s="104">
        <v>67.760000000000005</v>
      </c>
      <c r="AC227" s="104"/>
      <c r="AD227" s="104"/>
      <c r="AE227" s="179">
        <f t="shared" si="30"/>
        <v>67.760000000000005</v>
      </c>
      <c r="AF227" s="104"/>
      <c r="AG227" s="104"/>
      <c r="AH227" s="104"/>
      <c r="AI227" s="104"/>
      <c r="AJ227" s="104"/>
      <c r="AK227" s="104"/>
      <c r="AL227" s="104"/>
      <c r="AM227" s="104"/>
      <c r="AN227" s="104"/>
      <c r="AO227" s="104"/>
      <c r="AP227" s="104"/>
      <c r="AQ227" s="104"/>
      <c r="AR227" s="179">
        <f t="shared" si="31"/>
        <v>0</v>
      </c>
      <c r="AS227" s="205">
        <f t="shared" si="32"/>
        <v>67.760000000000005</v>
      </c>
    </row>
    <row r="228" spans="2:45" ht="11.25" customHeight="1">
      <c r="B228" s="94" t="s">
        <v>90</v>
      </c>
      <c r="C228" s="94" t="s">
        <v>926</v>
      </c>
      <c r="D228" s="194" t="s">
        <v>79</v>
      </c>
      <c r="E228" s="195" t="s">
        <v>84</v>
      </c>
      <c r="F228" s="178" t="s">
        <v>257</v>
      </c>
      <c r="G228" s="103"/>
      <c r="H228" s="103"/>
      <c r="I228" s="103"/>
      <c r="J228" s="104"/>
      <c r="K228" s="104"/>
      <c r="L228" s="104"/>
      <c r="M228" s="104"/>
      <c r="N228" s="104"/>
      <c r="O228" s="104"/>
      <c r="P228" s="104"/>
      <c r="Q228" s="104"/>
      <c r="R228" s="179">
        <f t="shared" si="29"/>
        <v>0</v>
      </c>
      <c r="S228" s="103"/>
      <c r="T228" s="103"/>
      <c r="U228" s="103"/>
      <c r="V228" s="103"/>
      <c r="W228" s="104"/>
      <c r="X228" s="104"/>
      <c r="Y228" s="104"/>
      <c r="Z228" s="104"/>
      <c r="AA228" s="104"/>
      <c r="AB228" s="104">
        <v>10000</v>
      </c>
      <c r="AC228" s="104"/>
      <c r="AD228" s="104"/>
      <c r="AE228" s="179">
        <f t="shared" si="30"/>
        <v>10000</v>
      </c>
      <c r="AF228" s="104"/>
      <c r="AG228" s="104"/>
      <c r="AH228" s="104"/>
      <c r="AI228" s="104"/>
      <c r="AJ228" s="104"/>
      <c r="AK228" s="104"/>
      <c r="AL228" s="104"/>
      <c r="AM228" s="104"/>
      <c r="AN228" s="104"/>
      <c r="AO228" s="104"/>
      <c r="AP228" s="104"/>
      <c r="AQ228" s="104"/>
      <c r="AR228" s="179">
        <f t="shared" si="31"/>
        <v>0</v>
      </c>
      <c r="AS228" s="205">
        <f t="shared" si="32"/>
        <v>10000</v>
      </c>
    </row>
    <row r="229" spans="2:45" ht="11.25" customHeight="1">
      <c r="B229" s="94" t="s">
        <v>90</v>
      </c>
      <c r="C229" s="94" t="s">
        <v>927</v>
      </c>
      <c r="D229" s="194" t="s">
        <v>79</v>
      </c>
      <c r="E229" s="195" t="s">
        <v>84</v>
      </c>
      <c r="F229" s="178" t="s">
        <v>257</v>
      </c>
      <c r="G229" s="103"/>
      <c r="H229" s="103"/>
      <c r="I229" s="103"/>
      <c r="J229" s="104"/>
      <c r="K229" s="104"/>
      <c r="L229" s="104"/>
      <c r="M229" s="104"/>
      <c r="N229" s="104"/>
      <c r="O229" s="104"/>
      <c r="P229" s="104"/>
      <c r="Q229" s="104"/>
      <c r="R229" s="179">
        <f t="shared" si="29"/>
        <v>0</v>
      </c>
      <c r="S229" s="103"/>
      <c r="T229" s="103"/>
      <c r="U229" s="103"/>
      <c r="V229" s="103"/>
      <c r="W229" s="104"/>
      <c r="X229" s="104"/>
      <c r="Y229" s="104"/>
      <c r="Z229" s="104"/>
      <c r="AA229" s="104"/>
      <c r="AB229" s="104">
        <v>10450</v>
      </c>
      <c r="AC229" s="104"/>
      <c r="AD229" s="104"/>
      <c r="AE229" s="179">
        <f t="shared" si="30"/>
        <v>10450</v>
      </c>
      <c r="AF229" s="104"/>
      <c r="AG229" s="104"/>
      <c r="AH229" s="104"/>
      <c r="AI229" s="104"/>
      <c r="AJ229" s="104"/>
      <c r="AK229" s="104"/>
      <c r="AL229" s="104"/>
      <c r="AM229" s="104"/>
      <c r="AN229" s="104"/>
      <c r="AO229" s="104"/>
      <c r="AP229" s="104"/>
      <c r="AQ229" s="104"/>
      <c r="AR229" s="179">
        <f t="shared" si="31"/>
        <v>0</v>
      </c>
      <c r="AS229" s="205">
        <f t="shared" si="32"/>
        <v>10450</v>
      </c>
    </row>
    <row r="230" spans="2:45" ht="11.25" customHeight="1">
      <c r="B230" s="94" t="s">
        <v>90</v>
      </c>
      <c r="C230" s="94" t="s">
        <v>781</v>
      </c>
      <c r="D230" s="194" t="s">
        <v>79</v>
      </c>
      <c r="E230" s="195" t="s">
        <v>84</v>
      </c>
      <c r="F230" s="178" t="s">
        <v>257</v>
      </c>
      <c r="G230" s="103"/>
      <c r="H230" s="103"/>
      <c r="I230" s="103"/>
      <c r="J230" s="104"/>
      <c r="K230" s="104"/>
      <c r="L230" s="104"/>
      <c r="M230" s="104"/>
      <c r="N230" s="104"/>
      <c r="O230" s="104"/>
      <c r="P230" s="104"/>
      <c r="Q230" s="104"/>
      <c r="R230" s="179">
        <f t="shared" si="29"/>
        <v>0</v>
      </c>
      <c r="S230" s="103"/>
      <c r="T230" s="103"/>
      <c r="U230" s="103"/>
      <c r="V230" s="103"/>
      <c r="W230" s="104"/>
      <c r="X230" s="104"/>
      <c r="Y230" s="104"/>
      <c r="Z230" s="104"/>
      <c r="AA230" s="104"/>
      <c r="AB230" s="104">
        <v>4972</v>
      </c>
      <c r="AC230" s="104"/>
      <c r="AD230" s="104"/>
      <c r="AE230" s="179">
        <f t="shared" si="30"/>
        <v>4972</v>
      </c>
      <c r="AF230" s="104"/>
      <c r="AG230" s="104"/>
      <c r="AH230" s="104"/>
      <c r="AI230" s="104"/>
      <c r="AJ230" s="104"/>
      <c r="AK230" s="104"/>
      <c r="AL230" s="104"/>
      <c r="AM230" s="104"/>
      <c r="AN230" s="104"/>
      <c r="AO230" s="104"/>
      <c r="AP230" s="104"/>
      <c r="AQ230" s="104"/>
      <c r="AR230" s="179">
        <f t="shared" si="31"/>
        <v>0</v>
      </c>
      <c r="AS230" s="205">
        <f t="shared" si="32"/>
        <v>4972</v>
      </c>
    </row>
    <row r="231" spans="2:45" ht="11.25" customHeight="1">
      <c r="B231" s="94" t="s">
        <v>90</v>
      </c>
      <c r="C231" s="94" t="s">
        <v>782</v>
      </c>
      <c r="D231" s="194" t="s">
        <v>79</v>
      </c>
      <c r="E231" s="195" t="s">
        <v>84</v>
      </c>
      <c r="F231" s="178" t="s">
        <v>257</v>
      </c>
      <c r="G231" s="103"/>
      <c r="H231" s="103"/>
      <c r="I231" s="103"/>
      <c r="J231" s="104"/>
      <c r="K231" s="104"/>
      <c r="L231" s="104"/>
      <c r="M231" s="104"/>
      <c r="N231" s="104"/>
      <c r="O231" s="104"/>
      <c r="P231" s="104"/>
      <c r="Q231" s="104"/>
      <c r="R231" s="179">
        <f t="shared" si="29"/>
        <v>0</v>
      </c>
      <c r="S231" s="103"/>
      <c r="T231" s="103"/>
      <c r="U231" s="103"/>
      <c r="V231" s="103"/>
      <c r="W231" s="104"/>
      <c r="X231" s="104"/>
      <c r="Y231" s="104"/>
      <c r="Z231" s="104"/>
      <c r="AA231" s="104"/>
      <c r="AB231" s="104">
        <v>6250</v>
      </c>
      <c r="AC231" s="104"/>
      <c r="AD231" s="104"/>
      <c r="AE231" s="179">
        <f t="shared" si="30"/>
        <v>6250</v>
      </c>
      <c r="AF231" s="104"/>
      <c r="AG231" s="104"/>
      <c r="AH231" s="104"/>
      <c r="AI231" s="104"/>
      <c r="AJ231" s="104"/>
      <c r="AK231" s="104"/>
      <c r="AL231" s="104"/>
      <c r="AM231" s="104"/>
      <c r="AN231" s="104"/>
      <c r="AO231" s="104"/>
      <c r="AP231" s="104"/>
      <c r="AQ231" s="104"/>
      <c r="AR231" s="179">
        <f t="shared" si="31"/>
        <v>0</v>
      </c>
      <c r="AS231" s="205">
        <f t="shared" si="32"/>
        <v>6250</v>
      </c>
    </row>
    <row r="232" spans="2:45" ht="11.25" customHeight="1">
      <c r="B232" s="94" t="s">
        <v>90</v>
      </c>
      <c r="C232" s="94" t="s">
        <v>1050</v>
      </c>
      <c r="D232" s="194" t="s">
        <v>79</v>
      </c>
      <c r="E232" s="195" t="s">
        <v>84</v>
      </c>
      <c r="F232" s="178" t="s">
        <v>257</v>
      </c>
      <c r="G232" s="103"/>
      <c r="H232" s="103"/>
      <c r="I232" s="103"/>
      <c r="J232" s="104"/>
      <c r="K232" s="104"/>
      <c r="L232" s="104"/>
      <c r="M232" s="104"/>
      <c r="N232" s="104"/>
      <c r="O232" s="104"/>
      <c r="P232" s="104"/>
      <c r="Q232" s="104"/>
      <c r="R232" s="179">
        <f t="shared" si="29"/>
        <v>0</v>
      </c>
      <c r="S232" s="103"/>
      <c r="T232" s="103"/>
      <c r="U232" s="103"/>
      <c r="V232" s="103"/>
      <c r="W232" s="104"/>
      <c r="X232" s="104"/>
      <c r="Y232" s="104"/>
      <c r="Z232" s="104"/>
      <c r="AA232" s="104"/>
      <c r="AB232" s="104">
        <v>290.29930000000002</v>
      </c>
      <c r="AC232" s="104"/>
      <c r="AD232" s="104"/>
      <c r="AE232" s="179">
        <f t="shared" si="30"/>
        <v>290.29930000000002</v>
      </c>
      <c r="AF232" s="104"/>
      <c r="AG232" s="104"/>
      <c r="AH232" s="104"/>
      <c r="AI232" s="104"/>
      <c r="AJ232" s="104"/>
      <c r="AK232" s="104"/>
      <c r="AL232" s="104"/>
      <c r="AM232" s="104"/>
      <c r="AN232" s="104"/>
      <c r="AO232" s="104"/>
      <c r="AP232" s="104"/>
      <c r="AQ232" s="104"/>
      <c r="AR232" s="179">
        <f t="shared" si="31"/>
        <v>0</v>
      </c>
      <c r="AS232" s="205">
        <f t="shared" si="32"/>
        <v>290.29930000000002</v>
      </c>
    </row>
    <row r="233" spans="2:45" ht="11.25" customHeight="1">
      <c r="B233" s="94" t="s">
        <v>90</v>
      </c>
      <c r="C233" s="94" t="s">
        <v>1051</v>
      </c>
      <c r="D233" s="194" t="s">
        <v>79</v>
      </c>
      <c r="E233" s="195" t="s">
        <v>84</v>
      </c>
      <c r="F233" s="178" t="s">
        <v>257</v>
      </c>
      <c r="G233" s="103"/>
      <c r="H233" s="103"/>
      <c r="I233" s="103"/>
      <c r="J233" s="104"/>
      <c r="K233" s="104"/>
      <c r="L233" s="104"/>
      <c r="M233" s="104"/>
      <c r="N233" s="104"/>
      <c r="O233" s="104"/>
      <c r="P233" s="104"/>
      <c r="Q233" s="104"/>
      <c r="R233" s="179">
        <f t="shared" si="29"/>
        <v>0</v>
      </c>
      <c r="S233" s="103"/>
      <c r="T233" s="103"/>
      <c r="U233" s="103"/>
      <c r="V233" s="103"/>
      <c r="W233" s="104"/>
      <c r="X233" s="104"/>
      <c r="Y233" s="104"/>
      <c r="Z233" s="104"/>
      <c r="AA233" s="104"/>
      <c r="AB233" s="104">
        <v>35.506500000000003</v>
      </c>
      <c r="AC233" s="104"/>
      <c r="AD233" s="104"/>
      <c r="AE233" s="179">
        <f t="shared" si="30"/>
        <v>35.506500000000003</v>
      </c>
      <c r="AF233" s="104"/>
      <c r="AG233" s="104"/>
      <c r="AH233" s="104"/>
      <c r="AI233" s="104"/>
      <c r="AJ233" s="104"/>
      <c r="AK233" s="104"/>
      <c r="AL233" s="104"/>
      <c r="AM233" s="104"/>
      <c r="AN233" s="104"/>
      <c r="AO233" s="104"/>
      <c r="AP233" s="104"/>
      <c r="AQ233" s="104"/>
      <c r="AR233" s="179">
        <f t="shared" si="31"/>
        <v>0</v>
      </c>
      <c r="AS233" s="205">
        <f t="shared" si="32"/>
        <v>35.506500000000003</v>
      </c>
    </row>
    <row r="234" spans="2:45" ht="11.25" customHeight="1">
      <c r="B234" s="94" t="s">
        <v>90</v>
      </c>
      <c r="C234" s="94" t="s">
        <v>1052</v>
      </c>
      <c r="D234" s="194" t="s">
        <v>79</v>
      </c>
      <c r="E234" s="195" t="s">
        <v>84</v>
      </c>
      <c r="F234" s="178" t="s">
        <v>257</v>
      </c>
      <c r="G234" s="103"/>
      <c r="H234" s="103"/>
      <c r="I234" s="103"/>
      <c r="J234" s="104"/>
      <c r="K234" s="104"/>
      <c r="L234" s="104"/>
      <c r="M234" s="104"/>
      <c r="N234" s="104"/>
      <c r="O234" s="104"/>
      <c r="P234" s="104"/>
      <c r="Q234" s="104"/>
      <c r="R234" s="179">
        <f t="shared" si="29"/>
        <v>0</v>
      </c>
      <c r="S234" s="103"/>
      <c r="T234" s="103"/>
      <c r="U234" s="103"/>
      <c r="V234" s="103"/>
      <c r="W234" s="104"/>
      <c r="X234" s="104"/>
      <c r="Y234" s="104"/>
      <c r="Z234" s="104"/>
      <c r="AA234" s="104"/>
      <c r="AB234" s="104">
        <v>112.06191</v>
      </c>
      <c r="AC234" s="104"/>
      <c r="AD234" s="104"/>
      <c r="AE234" s="179">
        <f t="shared" si="30"/>
        <v>112.06191</v>
      </c>
      <c r="AF234" s="104"/>
      <c r="AG234" s="104"/>
      <c r="AH234" s="104"/>
      <c r="AI234" s="104"/>
      <c r="AJ234" s="104"/>
      <c r="AK234" s="104"/>
      <c r="AL234" s="104"/>
      <c r="AM234" s="104"/>
      <c r="AN234" s="104"/>
      <c r="AO234" s="104"/>
      <c r="AP234" s="104"/>
      <c r="AQ234" s="104"/>
      <c r="AR234" s="179">
        <f t="shared" si="31"/>
        <v>0</v>
      </c>
      <c r="AS234" s="205">
        <f t="shared" si="32"/>
        <v>112.06191</v>
      </c>
    </row>
    <row r="235" spans="2:45" ht="11.25" customHeight="1">
      <c r="B235" s="94" t="s">
        <v>90</v>
      </c>
      <c r="C235" s="94" t="s">
        <v>1053</v>
      </c>
      <c r="D235" s="194" t="s">
        <v>79</v>
      </c>
      <c r="E235" s="195" t="s">
        <v>84</v>
      </c>
      <c r="F235" s="178" t="s">
        <v>257</v>
      </c>
      <c r="G235" s="103"/>
      <c r="H235" s="103"/>
      <c r="I235" s="103"/>
      <c r="J235" s="104"/>
      <c r="K235" s="104"/>
      <c r="L235" s="104"/>
      <c r="M235" s="104"/>
      <c r="N235" s="104"/>
      <c r="O235" s="104"/>
      <c r="P235" s="104"/>
      <c r="Q235" s="104"/>
      <c r="R235" s="179">
        <f t="shared" si="29"/>
        <v>0</v>
      </c>
      <c r="S235" s="103"/>
      <c r="T235" s="103"/>
      <c r="U235" s="103"/>
      <c r="V235" s="103"/>
      <c r="W235" s="104"/>
      <c r="X235" s="104"/>
      <c r="Y235" s="104"/>
      <c r="Z235" s="104"/>
      <c r="AA235" s="104"/>
      <c r="AB235" s="104">
        <v>200.136</v>
      </c>
      <c r="AC235" s="104"/>
      <c r="AD235" s="104"/>
      <c r="AE235" s="179">
        <f t="shared" si="30"/>
        <v>200.136</v>
      </c>
      <c r="AF235" s="104"/>
      <c r="AG235" s="104"/>
      <c r="AH235" s="104"/>
      <c r="AI235" s="104"/>
      <c r="AJ235" s="104"/>
      <c r="AK235" s="104"/>
      <c r="AL235" s="104"/>
      <c r="AM235" s="104"/>
      <c r="AN235" s="104"/>
      <c r="AO235" s="104"/>
      <c r="AP235" s="104"/>
      <c r="AQ235" s="104"/>
      <c r="AR235" s="179">
        <f t="shared" si="31"/>
        <v>0</v>
      </c>
      <c r="AS235" s="205">
        <f t="shared" si="32"/>
        <v>200.136</v>
      </c>
    </row>
    <row r="236" spans="2:45" ht="11.25" customHeight="1">
      <c r="B236" s="94" t="s">
        <v>90</v>
      </c>
      <c r="C236" s="94" t="s">
        <v>1054</v>
      </c>
      <c r="D236" s="194" t="s">
        <v>79</v>
      </c>
      <c r="E236" s="195" t="s">
        <v>84</v>
      </c>
      <c r="F236" s="178" t="s">
        <v>257</v>
      </c>
      <c r="G236" s="103"/>
      <c r="H236" s="103"/>
      <c r="I236" s="103"/>
      <c r="J236" s="104"/>
      <c r="K236" s="104"/>
      <c r="L236" s="104"/>
      <c r="M236" s="104"/>
      <c r="N236" s="104"/>
      <c r="O236" s="104"/>
      <c r="P236" s="104"/>
      <c r="Q236" s="104"/>
      <c r="R236" s="179">
        <f t="shared" si="29"/>
        <v>0</v>
      </c>
      <c r="S236" s="103"/>
      <c r="T236" s="103"/>
      <c r="U236" s="103"/>
      <c r="V236" s="103"/>
      <c r="W236" s="104"/>
      <c r="X236" s="104"/>
      <c r="Y236" s="104"/>
      <c r="Z236" s="104"/>
      <c r="AA236" s="104"/>
      <c r="AB236" s="104">
        <v>60.932780000000001</v>
      </c>
      <c r="AC236" s="104"/>
      <c r="AD236" s="104"/>
      <c r="AE236" s="179">
        <f t="shared" si="30"/>
        <v>60.932780000000001</v>
      </c>
      <c r="AF236" s="104"/>
      <c r="AG236" s="104"/>
      <c r="AH236" s="104"/>
      <c r="AI236" s="104"/>
      <c r="AJ236" s="104"/>
      <c r="AK236" s="104"/>
      <c r="AL236" s="104"/>
      <c r="AM236" s="104"/>
      <c r="AN236" s="104"/>
      <c r="AO236" s="104"/>
      <c r="AP236" s="104"/>
      <c r="AQ236" s="104"/>
      <c r="AR236" s="179">
        <f t="shared" si="31"/>
        <v>0</v>
      </c>
      <c r="AS236" s="205">
        <f t="shared" si="32"/>
        <v>60.932780000000001</v>
      </c>
    </row>
    <row r="237" spans="2:45" ht="11.25" customHeight="1">
      <c r="B237" s="94" t="s">
        <v>90</v>
      </c>
      <c r="C237" s="94" t="s">
        <v>1055</v>
      </c>
      <c r="D237" s="194" t="s">
        <v>79</v>
      </c>
      <c r="E237" s="195" t="s">
        <v>84</v>
      </c>
      <c r="F237" s="178" t="s">
        <v>257</v>
      </c>
      <c r="G237" s="103"/>
      <c r="H237" s="103"/>
      <c r="I237" s="103"/>
      <c r="J237" s="104"/>
      <c r="K237" s="104"/>
      <c r="L237" s="104"/>
      <c r="M237" s="104"/>
      <c r="N237" s="104"/>
      <c r="O237" s="104"/>
      <c r="P237" s="104"/>
      <c r="Q237" s="104"/>
      <c r="R237" s="179">
        <f t="shared" si="29"/>
        <v>0</v>
      </c>
      <c r="S237" s="103"/>
      <c r="T237" s="103"/>
      <c r="U237" s="103"/>
      <c r="V237" s="103"/>
      <c r="W237" s="104"/>
      <c r="X237" s="104"/>
      <c r="Y237" s="104"/>
      <c r="Z237" s="104"/>
      <c r="AA237" s="104"/>
      <c r="AB237" s="104"/>
      <c r="AC237" s="104">
        <v>8.4700000000000006</v>
      </c>
      <c r="AD237" s="104"/>
      <c r="AE237" s="179">
        <f t="shared" si="30"/>
        <v>8.4700000000000006</v>
      </c>
      <c r="AF237" s="104"/>
      <c r="AG237" s="104"/>
      <c r="AH237" s="104"/>
      <c r="AI237" s="104"/>
      <c r="AJ237" s="104"/>
      <c r="AK237" s="104"/>
      <c r="AL237" s="104"/>
      <c r="AM237" s="104"/>
      <c r="AN237" s="104"/>
      <c r="AO237" s="104"/>
      <c r="AP237" s="104"/>
      <c r="AQ237" s="104"/>
      <c r="AR237" s="179">
        <f t="shared" si="31"/>
        <v>0</v>
      </c>
      <c r="AS237" s="205">
        <f t="shared" si="32"/>
        <v>8.4700000000000006</v>
      </c>
    </row>
    <row r="238" spans="2:45" ht="11.25" customHeight="1">
      <c r="B238" s="94" t="s">
        <v>90</v>
      </c>
      <c r="C238" s="94" t="s">
        <v>1056</v>
      </c>
      <c r="D238" s="194" t="s">
        <v>79</v>
      </c>
      <c r="E238" s="195" t="s">
        <v>84</v>
      </c>
      <c r="F238" s="178" t="s">
        <v>257</v>
      </c>
      <c r="G238" s="103"/>
      <c r="H238" s="103"/>
      <c r="I238" s="103"/>
      <c r="J238" s="104"/>
      <c r="K238" s="104"/>
      <c r="L238" s="104"/>
      <c r="M238" s="104"/>
      <c r="N238" s="104"/>
      <c r="O238" s="104"/>
      <c r="P238" s="104"/>
      <c r="Q238" s="104"/>
      <c r="R238" s="179">
        <f t="shared" si="29"/>
        <v>0</v>
      </c>
      <c r="S238" s="103"/>
      <c r="T238" s="103"/>
      <c r="U238" s="103"/>
      <c r="V238" s="103"/>
      <c r="W238" s="104"/>
      <c r="X238" s="104"/>
      <c r="Y238" s="104"/>
      <c r="Z238" s="104"/>
      <c r="AA238" s="104"/>
      <c r="AB238" s="104"/>
      <c r="AC238" s="104">
        <v>4.5999999999999996</v>
      </c>
      <c r="AD238" s="104"/>
      <c r="AE238" s="179">
        <f t="shared" si="30"/>
        <v>4.5999999999999996</v>
      </c>
      <c r="AF238" s="104"/>
      <c r="AG238" s="104"/>
      <c r="AH238" s="104"/>
      <c r="AI238" s="104"/>
      <c r="AJ238" s="104"/>
      <c r="AK238" s="104"/>
      <c r="AL238" s="104"/>
      <c r="AM238" s="104"/>
      <c r="AN238" s="104"/>
      <c r="AO238" s="104"/>
      <c r="AP238" s="104"/>
      <c r="AQ238" s="104"/>
      <c r="AR238" s="179">
        <f t="shared" si="31"/>
        <v>0</v>
      </c>
      <c r="AS238" s="205">
        <f t="shared" si="32"/>
        <v>4.5999999999999996</v>
      </c>
    </row>
    <row r="239" spans="2:45" ht="11.25" customHeight="1">
      <c r="B239" s="94" t="s">
        <v>90</v>
      </c>
      <c r="C239" s="94" t="s">
        <v>1057</v>
      </c>
      <c r="D239" s="194" t="s">
        <v>79</v>
      </c>
      <c r="E239" s="195" t="s">
        <v>84</v>
      </c>
      <c r="F239" s="178" t="s">
        <v>257</v>
      </c>
      <c r="G239" s="103"/>
      <c r="H239" s="103"/>
      <c r="I239" s="103"/>
      <c r="J239" s="104"/>
      <c r="K239" s="104"/>
      <c r="L239" s="104"/>
      <c r="M239" s="104"/>
      <c r="N239" s="104"/>
      <c r="O239" s="104"/>
      <c r="P239" s="104"/>
      <c r="Q239" s="104"/>
      <c r="R239" s="179">
        <f t="shared" si="29"/>
        <v>0</v>
      </c>
      <c r="S239" s="103"/>
      <c r="T239" s="103"/>
      <c r="U239" s="103"/>
      <c r="V239" s="103"/>
      <c r="W239" s="104"/>
      <c r="X239" s="104"/>
      <c r="Y239" s="104"/>
      <c r="Z239" s="104"/>
      <c r="AA239" s="104"/>
      <c r="AB239" s="104"/>
      <c r="AC239" s="104">
        <v>102.08617</v>
      </c>
      <c r="AD239" s="104"/>
      <c r="AE239" s="179">
        <f t="shared" si="30"/>
        <v>102.08617</v>
      </c>
      <c r="AF239" s="104"/>
      <c r="AG239" s="104"/>
      <c r="AH239" s="104"/>
      <c r="AI239" s="104"/>
      <c r="AJ239" s="104"/>
      <c r="AK239" s="104"/>
      <c r="AL239" s="104"/>
      <c r="AM239" s="104"/>
      <c r="AN239" s="104"/>
      <c r="AO239" s="104"/>
      <c r="AP239" s="104"/>
      <c r="AQ239" s="104"/>
      <c r="AR239" s="179">
        <f t="shared" si="31"/>
        <v>0</v>
      </c>
      <c r="AS239" s="205">
        <f t="shared" si="32"/>
        <v>102.08617</v>
      </c>
    </row>
    <row r="240" spans="2:45" ht="11.25" customHeight="1">
      <c r="B240" s="94" t="s">
        <v>90</v>
      </c>
      <c r="C240" s="94" t="s">
        <v>1058</v>
      </c>
      <c r="D240" s="194" t="s">
        <v>83</v>
      </c>
      <c r="E240" s="195" t="s">
        <v>84</v>
      </c>
      <c r="F240" s="178" t="s">
        <v>257</v>
      </c>
      <c r="G240" s="103"/>
      <c r="H240" s="103"/>
      <c r="I240" s="103"/>
      <c r="J240" s="104"/>
      <c r="K240" s="104"/>
      <c r="L240" s="104"/>
      <c r="M240" s="104"/>
      <c r="N240" s="104"/>
      <c r="O240" s="104"/>
      <c r="P240" s="104"/>
      <c r="Q240" s="104"/>
      <c r="R240" s="179">
        <f t="shared" si="29"/>
        <v>0</v>
      </c>
      <c r="S240" s="103"/>
      <c r="T240" s="103"/>
      <c r="U240" s="103"/>
      <c r="V240" s="103"/>
      <c r="W240" s="104"/>
      <c r="X240" s="104"/>
      <c r="Y240" s="104"/>
      <c r="Z240" s="104"/>
      <c r="AA240" s="104"/>
      <c r="AB240" s="104"/>
      <c r="AC240" s="104">
        <v>1058.5706600000001</v>
      </c>
      <c r="AD240" s="104"/>
      <c r="AE240" s="179">
        <f t="shared" si="30"/>
        <v>1058.5706600000001</v>
      </c>
      <c r="AF240" s="104"/>
      <c r="AG240" s="104"/>
      <c r="AH240" s="104"/>
      <c r="AI240" s="104"/>
      <c r="AJ240" s="104"/>
      <c r="AK240" s="104"/>
      <c r="AL240" s="104"/>
      <c r="AM240" s="104"/>
      <c r="AN240" s="104"/>
      <c r="AO240" s="104"/>
      <c r="AP240" s="104"/>
      <c r="AQ240" s="104"/>
      <c r="AR240" s="179">
        <f t="shared" si="31"/>
        <v>0</v>
      </c>
      <c r="AS240" s="205">
        <f t="shared" si="32"/>
        <v>1058.5706600000001</v>
      </c>
    </row>
    <row r="241" spans="2:45" ht="11.25" customHeight="1">
      <c r="B241" s="94" t="s">
        <v>90</v>
      </c>
      <c r="C241" s="94" t="s">
        <v>932</v>
      </c>
      <c r="D241" s="194" t="s">
        <v>79</v>
      </c>
      <c r="E241" s="195" t="s">
        <v>84</v>
      </c>
      <c r="F241" s="178" t="s">
        <v>257</v>
      </c>
      <c r="G241" s="103"/>
      <c r="H241" s="103"/>
      <c r="I241" s="103"/>
      <c r="J241" s="104"/>
      <c r="K241" s="104"/>
      <c r="L241" s="104"/>
      <c r="M241" s="104"/>
      <c r="N241" s="104"/>
      <c r="O241" s="104"/>
      <c r="P241" s="104"/>
      <c r="Q241" s="104"/>
      <c r="R241" s="179">
        <f t="shared" si="29"/>
        <v>0</v>
      </c>
      <c r="S241" s="103"/>
      <c r="T241" s="103"/>
      <c r="U241" s="103"/>
      <c r="V241" s="103"/>
      <c r="W241" s="104"/>
      <c r="X241" s="104"/>
      <c r="Y241" s="104"/>
      <c r="Z241" s="104"/>
      <c r="AA241" s="104"/>
      <c r="AB241" s="104"/>
      <c r="AC241" s="104">
        <v>8000</v>
      </c>
      <c r="AD241" s="104"/>
      <c r="AE241" s="179">
        <f t="shared" si="30"/>
        <v>8000</v>
      </c>
      <c r="AF241" s="104"/>
      <c r="AG241" s="104"/>
      <c r="AH241" s="104"/>
      <c r="AI241" s="104"/>
      <c r="AJ241" s="104"/>
      <c r="AK241" s="104"/>
      <c r="AL241" s="104"/>
      <c r="AM241" s="104"/>
      <c r="AN241" s="104"/>
      <c r="AO241" s="104"/>
      <c r="AP241" s="104"/>
      <c r="AQ241" s="104">
        <v>8000</v>
      </c>
      <c r="AR241" s="179">
        <f t="shared" si="31"/>
        <v>8000</v>
      </c>
      <c r="AS241" s="205">
        <f t="shared" si="32"/>
        <v>16000</v>
      </c>
    </row>
    <row r="242" spans="2:45" ht="11.25" customHeight="1">
      <c r="B242" s="94" t="s">
        <v>90</v>
      </c>
      <c r="C242" s="94" t="s">
        <v>933</v>
      </c>
      <c r="D242" s="194" t="s">
        <v>79</v>
      </c>
      <c r="E242" s="195" t="s">
        <v>84</v>
      </c>
      <c r="F242" s="178" t="s">
        <v>257</v>
      </c>
      <c r="G242" s="103"/>
      <c r="H242" s="103"/>
      <c r="I242" s="103"/>
      <c r="J242" s="104"/>
      <c r="K242" s="104"/>
      <c r="L242" s="104"/>
      <c r="M242" s="104"/>
      <c r="N242" s="104"/>
      <c r="O242" s="104"/>
      <c r="P242" s="104"/>
      <c r="Q242" s="104"/>
      <c r="R242" s="179">
        <f t="shared" si="29"/>
        <v>0</v>
      </c>
      <c r="S242" s="103"/>
      <c r="T242" s="103"/>
      <c r="U242" s="103"/>
      <c r="V242" s="103"/>
      <c r="W242" s="104"/>
      <c r="X242" s="104"/>
      <c r="Y242" s="104"/>
      <c r="Z242" s="104"/>
      <c r="AA242" s="104"/>
      <c r="AB242" s="104"/>
      <c r="AC242" s="104">
        <v>3750</v>
      </c>
      <c r="AD242" s="104"/>
      <c r="AE242" s="179">
        <f t="shared" si="30"/>
        <v>3750</v>
      </c>
      <c r="AF242" s="104"/>
      <c r="AG242" s="104"/>
      <c r="AH242" s="104"/>
      <c r="AI242" s="104"/>
      <c r="AJ242" s="104"/>
      <c r="AK242" s="104"/>
      <c r="AL242" s="104"/>
      <c r="AM242" s="104"/>
      <c r="AN242" s="104"/>
      <c r="AO242" s="104"/>
      <c r="AP242" s="104"/>
      <c r="AQ242" s="104"/>
      <c r="AR242" s="179">
        <f t="shared" si="31"/>
        <v>0</v>
      </c>
      <c r="AS242" s="205">
        <f t="shared" si="32"/>
        <v>3750</v>
      </c>
    </row>
    <row r="243" spans="2:45" ht="11.25" customHeight="1">
      <c r="B243" s="94" t="s">
        <v>90</v>
      </c>
      <c r="C243" s="94" t="s">
        <v>934</v>
      </c>
      <c r="D243" s="194" t="s">
        <v>79</v>
      </c>
      <c r="E243" s="195" t="s">
        <v>84</v>
      </c>
      <c r="F243" s="178" t="s">
        <v>257</v>
      </c>
      <c r="G243" s="103"/>
      <c r="H243" s="103"/>
      <c r="I243" s="103"/>
      <c r="J243" s="104"/>
      <c r="K243" s="104"/>
      <c r="L243" s="104"/>
      <c r="M243" s="104"/>
      <c r="N243" s="104"/>
      <c r="O243" s="104"/>
      <c r="P243" s="104"/>
      <c r="Q243" s="104"/>
      <c r="R243" s="179">
        <f t="shared" si="29"/>
        <v>0</v>
      </c>
      <c r="S243" s="103"/>
      <c r="T243" s="103"/>
      <c r="U243" s="103"/>
      <c r="V243" s="103"/>
      <c r="W243" s="104"/>
      <c r="X243" s="104"/>
      <c r="Y243" s="104"/>
      <c r="Z243" s="104"/>
      <c r="AA243" s="104"/>
      <c r="AB243" s="104"/>
      <c r="AC243" s="104">
        <v>3750</v>
      </c>
      <c r="AD243" s="104"/>
      <c r="AE243" s="179">
        <f t="shared" si="30"/>
        <v>3750</v>
      </c>
      <c r="AF243" s="104"/>
      <c r="AG243" s="104"/>
      <c r="AH243" s="104"/>
      <c r="AI243" s="104"/>
      <c r="AJ243" s="104"/>
      <c r="AK243" s="104"/>
      <c r="AL243" s="104"/>
      <c r="AM243" s="104"/>
      <c r="AN243" s="104"/>
      <c r="AO243" s="104"/>
      <c r="AP243" s="104"/>
      <c r="AQ243" s="104"/>
      <c r="AR243" s="179">
        <f t="shared" si="31"/>
        <v>0</v>
      </c>
      <c r="AS243" s="205">
        <f t="shared" si="32"/>
        <v>3750</v>
      </c>
    </row>
    <row r="244" spans="2:45" ht="11.25" customHeight="1">
      <c r="B244" s="94" t="s">
        <v>90</v>
      </c>
      <c r="C244" s="94" t="s">
        <v>935</v>
      </c>
      <c r="D244" s="194" t="s">
        <v>79</v>
      </c>
      <c r="E244" s="195" t="s">
        <v>84</v>
      </c>
      <c r="F244" s="178" t="s">
        <v>257</v>
      </c>
      <c r="G244" s="103"/>
      <c r="H244" s="103"/>
      <c r="I244" s="103"/>
      <c r="J244" s="104"/>
      <c r="K244" s="104"/>
      <c r="L244" s="104"/>
      <c r="M244" s="104"/>
      <c r="N244" s="104"/>
      <c r="O244" s="104"/>
      <c r="P244" s="104"/>
      <c r="Q244" s="104"/>
      <c r="R244" s="179">
        <f t="shared" si="29"/>
        <v>0</v>
      </c>
      <c r="S244" s="103"/>
      <c r="T244" s="103"/>
      <c r="U244" s="103"/>
      <c r="V244" s="103"/>
      <c r="W244" s="104"/>
      <c r="X244" s="104"/>
      <c r="Y244" s="104"/>
      <c r="Z244" s="104"/>
      <c r="AA244" s="104"/>
      <c r="AB244" s="104"/>
      <c r="AC244" s="104">
        <v>6000</v>
      </c>
      <c r="AD244" s="104"/>
      <c r="AE244" s="179">
        <f t="shared" si="30"/>
        <v>6000</v>
      </c>
      <c r="AF244" s="104"/>
      <c r="AG244" s="104"/>
      <c r="AH244" s="104"/>
      <c r="AI244" s="104"/>
      <c r="AJ244" s="104"/>
      <c r="AK244" s="104"/>
      <c r="AL244" s="104"/>
      <c r="AM244" s="104"/>
      <c r="AN244" s="104"/>
      <c r="AO244" s="104"/>
      <c r="AP244" s="104"/>
      <c r="AQ244" s="104"/>
      <c r="AR244" s="179">
        <f t="shared" si="31"/>
        <v>0</v>
      </c>
      <c r="AS244" s="205">
        <f t="shared" si="32"/>
        <v>6000</v>
      </c>
    </row>
    <row r="245" spans="2:45" ht="11.25" customHeight="1">
      <c r="B245" s="94" t="s">
        <v>90</v>
      </c>
      <c r="C245" s="94" t="s">
        <v>936</v>
      </c>
      <c r="D245" s="194" t="s">
        <v>79</v>
      </c>
      <c r="E245" s="195" t="s">
        <v>84</v>
      </c>
      <c r="F245" s="178" t="s">
        <v>257</v>
      </c>
      <c r="G245" s="103"/>
      <c r="H245" s="103"/>
      <c r="I245" s="103"/>
      <c r="J245" s="104"/>
      <c r="K245" s="104"/>
      <c r="L245" s="104"/>
      <c r="M245" s="104"/>
      <c r="N245" s="104"/>
      <c r="O245" s="104"/>
      <c r="P245" s="104"/>
      <c r="Q245" s="104"/>
      <c r="R245" s="179">
        <f t="shared" si="29"/>
        <v>0</v>
      </c>
      <c r="S245" s="103"/>
      <c r="T245" s="103"/>
      <c r="U245" s="103"/>
      <c r="V245" s="103"/>
      <c r="W245" s="104"/>
      <c r="X245" s="104"/>
      <c r="Y245" s="104"/>
      <c r="Z245" s="104"/>
      <c r="AA245" s="104"/>
      <c r="AB245" s="104"/>
      <c r="AC245" s="104">
        <v>250</v>
      </c>
      <c r="AD245" s="104"/>
      <c r="AE245" s="179">
        <f t="shared" si="30"/>
        <v>250</v>
      </c>
      <c r="AF245" s="104"/>
      <c r="AG245" s="104"/>
      <c r="AH245" s="104"/>
      <c r="AI245" s="104"/>
      <c r="AJ245" s="104"/>
      <c r="AK245" s="104"/>
      <c r="AL245" s="104"/>
      <c r="AM245" s="104"/>
      <c r="AN245" s="104"/>
      <c r="AO245" s="104"/>
      <c r="AP245" s="104"/>
      <c r="AQ245" s="104"/>
      <c r="AR245" s="179">
        <f t="shared" si="31"/>
        <v>0</v>
      </c>
      <c r="AS245" s="205">
        <f t="shared" si="32"/>
        <v>250</v>
      </c>
    </row>
    <row r="246" spans="2:45" ht="11.25" customHeight="1">
      <c r="B246" s="94" t="s">
        <v>90</v>
      </c>
      <c r="C246" s="94" t="s">
        <v>1059</v>
      </c>
      <c r="D246" s="194" t="s">
        <v>79</v>
      </c>
      <c r="E246" s="195" t="s">
        <v>84</v>
      </c>
      <c r="F246" s="178" t="s">
        <v>254</v>
      </c>
      <c r="G246" s="103"/>
      <c r="H246" s="103"/>
      <c r="I246" s="103"/>
      <c r="J246" s="104"/>
      <c r="K246" s="104"/>
      <c r="L246" s="104"/>
      <c r="M246" s="104"/>
      <c r="N246" s="104"/>
      <c r="O246" s="104"/>
      <c r="P246" s="104"/>
      <c r="Q246" s="104"/>
      <c r="R246" s="179">
        <f t="shared" si="29"/>
        <v>0</v>
      </c>
      <c r="S246" s="103"/>
      <c r="T246" s="103"/>
      <c r="U246" s="103"/>
      <c r="V246" s="103"/>
      <c r="W246" s="104"/>
      <c r="X246" s="104"/>
      <c r="Y246" s="104"/>
      <c r="Z246" s="104"/>
      <c r="AA246" s="104"/>
      <c r="AB246" s="104"/>
      <c r="AC246" s="104">
        <v>4250</v>
      </c>
      <c r="AD246" s="104">
        <v>-1000</v>
      </c>
      <c r="AE246" s="179">
        <f t="shared" si="30"/>
        <v>3250</v>
      </c>
      <c r="AF246" s="104"/>
      <c r="AG246" s="104"/>
      <c r="AH246" s="104"/>
      <c r="AI246" s="104"/>
      <c r="AJ246" s="104"/>
      <c r="AK246" s="104"/>
      <c r="AL246" s="104"/>
      <c r="AM246" s="104"/>
      <c r="AN246" s="104"/>
      <c r="AO246" s="104"/>
      <c r="AP246" s="104"/>
      <c r="AQ246" s="104"/>
      <c r="AR246" s="179">
        <f t="shared" si="31"/>
        <v>0</v>
      </c>
      <c r="AS246" s="205">
        <f t="shared" si="32"/>
        <v>3250</v>
      </c>
    </row>
    <row r="247" spans="2:45" ht="11.25" customHeight="1">
      <c r="B247" s="94" t="s">
        <v>90</v>
      </c>
      <c r="C247" s="94" t="s">
        <v>939</v>
      </c>
      <c r="D247" s="194" t="s">
        <v>79</v>
      </c>
      <c r="E247" s="195" t="s">
        <v>84</v>
      </c>
      <c r="F247" s="178" t="s">
        <v>257</v>
      </c>
      <c r="G247" s="103"/>
      <c r="H247" s="103"/>
      <c r="I247" s="103"/>
      <c r="J247" s="104"/>
      <c r="K247" s="104"/>
      <c r="L247" s="104"/>
      <c r="M247" s="104"/>
      <c r="N247" s="104"/>
      <c r="O247" s="104"/>
      <c r="P247" s="104"/>
      <c r="Q247" s="104"/>
      <c r="R247" s="179">
        <f t="shared" si="29"/>
        <v>0</v>
      </c>
      <c r="S247" s="103"/>
      <c r="T247" s="103"/>
      <c r="U247" s="103"/>
      <c r="V247" s="103"/>
      <c r="W247" s="104"/>
      <c r="X247" s="104"/>
      <c r="Y247" s="104"/>
      <c r="Z247" s="104"/>
      <c r="AA247" s="104"/>
      <c r="AB247" s="104"/>
      <c r="AC247" s="104"/>
      <c r="AD247" s="104">
        <v>-101.58941</v>
      </c>
      <c r="AE247" s="179">
        <f t="shared" si="30"/>
        <v>-101.58941</v>
      </c>
      <c r="AF247" s="104"/>
      <c r="AG247" s="104"/>
      <c r="AH247" s="104"/>
      <c r="AI247" s="104"/>
      <c r="AJ247" s="104"/>
      <c r="AK247" s="104"/>
      <c r="AL247" s="104"/>
      <c r="AM247" s="104"/>
      <c r="AN247" s="104"/>
      <c r="AO247" s="104"/>
      <c r="AP247" s="104"/>
      <c r="AQ247" s="104"/>
      <c r="AR247" s="179">
        <f t="shared" si="31"/>
        <v>0</v>
      </c>
      <c r="AS247" s="205">
        <f t="shared" si="32"/>
        <v>-101.58941</v>
      </c>
    </row>
    <row r="248" spans="2:45" ht="11.25" customHeight="1">
      <c r="B248" s="94" t="s">
        <v>90</v>
      </c>
      <c r="C248" s="94" t="s">
        <v>940</v>
      </c>
      <c r="D248" s="194" t="s">
        <v>79</v>
      </c>
      <c r="E248" s="195" t="s">
        <v>84</v>
      </c>
      <c r="F248" s="178" t="s">
        <v>254</v>
      </c>
      <c r="G248" s="103"/>
      <c r="H248" s="103"/>
      <c r="I248" s="103"/>
      <c r="J248" s="104"/>
      <c r="K248" s="104"/>
      <c r="L248" s="104"/>
      <c r="M248" s="104"/>
      <c r="N248" s="104"/>
      <c r="O248" s="104"/>
      <c r="P248" s="104"/>
      <c r="Q248" s="104"/>
      <c r="R248" s="179">
        <f t="shared" si="29"/>
        <v>0</v>
      </c>
      <c r="S248" s="103"/>
      <c r="T248" s="103"/>
      <c r="U248" s="103"/>
      <c r="V248" s="103"/>
      <c r="W248" s="104"/>
      <c r="X248" s="104"/>
      <c r="Y248" s="104"/>
      <c r="Z248" s="104"/>
      <c r="AA248" s="104"/>
      <c r="AB248" s="104"/>
      <c r="AC248" s="104"/>
      <c r="AD248" s="104">
        <v>23284.979350000001</v>
      </c>
      <c r="AE248" s="179">
        <f t="shared" si="30"/>
        <v>23284.979350000001</v>
      </c>
      <c r="AF248" s="104"/>
      <c r="AG248" s="104"/>
      <c r="AH248" s="104"/>
      <c r="AI248" s="104"/>
      <c r="AJ248" s="104"/>
      <c r="AK248" s="104"/>
      <c r="AL248" s="104"/>
      <c r="AM248" s="104"/>
      <c r="AN248" s="104"/>
      <c r="AO248" s="104"/>
      <c r="AP248" s="104"/>
      <c r="AQ248" s="104"/>
      <c r="AR248" s="179">
        <f t="shared" si="31"/>
        <v>0</v>
      </c>
      <c r="AS248" s="205">
        <f t="shared" si="32"/>
        <v>23284.979350000001</v>
      </c>
    </row>
    <row r="249" spans="2:45" ht="11.25" customHeight="1">
      <c r="B249" s="94" t="s">
        <v>90</v>
      </c>
      <c r="C249" s="94" t="s">
        <v>941</v>
      </c>
      <c r="D249" s="194" t="s">
        <v>79</v>
      </c>
      <c r="E249" s="195" t="s">
        <v>84</v>
      </c>
      <c r="F249" s="178" t="s">
        <v>254</v>
      </c>
      <c r="G249" s="103"/>
      <c r="H249" s="103"/>
      <c r="I249" s="103"/>
      <c r="J249" s="104"/>
      <c r="K249" s="104"/>
      <c r="L249" s="104"/>
      <c r="M249" s="104"/>
      <c r="N249" s="104"/>
      <c r="O249" s="104"/>
      <c r="P249" s="104"/>
      <c r="Q249" s="104"/>
      <c r="R249" s="179">
        <f t="shared" si="33" ref="R249:R280">SUM(G249:Q249)</f>
        <v>0</v>
      </c>
      <c r="S249" s="103"/>
      <c r="T249" s="103"/>
      <c r="U249" s="103"/>
      <c r="V249" s="103"/>
      <c r="W249" s="104"/>
      <c r="X249" s="104"/>
      <c r="Y249" s="104"/>
      <c r="Z249" s="104"/>
      <c r="AA249" s="104"/>
      <c r="AB249" s="104"/>
      <c r="AC249" s="104"/>
      <c r="AD249" s="104">
        <v>35602.357309999999</v>
      </c>
      <c r="AE249" s="179">
        <f t="shared" si="30"/>
        <v>35602.357309999999</v>
      </c>
      <c r="AF249" s="104"/>
      <c r="AG249" s="104"/>
      <c r="AH249" s="104"/>
      <c r="AI249" s="104"/>
      <c r="AJ249" s="104"/>
      <c r="AK249" s="104"/>
      <c r="AL249" s="104"/>
      <c r="AM249" s="104"/>
      <c r="AN249" s="104"/>
      <c r="AO249" s="104"/>
      <c r="AP249" s="104"/>
      <c r="AQ249" s="104"/>
      <c r="AR249" s="179">
        <f t="shared" si="31"/>
        <v>0</v>
      </c>
      <c r="AS249" s="205">
        <f t="shared" si="32"/>
        <v>35602.357309999999</v>
      </c>
    </row>
    <row r="250" spans="2:45" ht="11.25" customHeight="1">
      <c r="B250" s="94" t="s">
        <v>90</v>
      </c>
      <c r="C250" s="94" t="s">
        <v>942</v>
      </c>
      <c r="D250" s="194" t="s">
        <v>79</v>
      </c>
      <c r="E250" s="195" t="s">
        <v>84</v>
      </c>
      <c r="F250" s="178" t="s">
        <v>257</v>
      </c>
      <c r="G250" s="103"/>
      <c r="H250" s="103"/>
      <c r="I250" s="103"/>
      <c r="J250" s="104"/>
      <c r="K250" s="104"/>
      <c r="L250" s="104"/>
      <c r="M250" s="104"/>
      <c r="N250" s="104"/>
      <c r="O250" s="104"/>
      <c r="P250" s="104"/>
      <c r="Q250" s="104"/>
      <c r="R250" s="179">
        <f t="shared" si="33"/>
        <v>0</v>
      </c>
      <c r="S250" s="103"/>
      <c r="T250" s="103"/>
      <c r="U250" s="103"/>
      <c r="V250" s="103"/>
      <c r="W250" s="104"/>
      <c r="X250" s="104"/>
      <c r="Y250" s="104"/>
      <c r="Z250" s="104"/>
      <c r="AA250" s="104"/>
      <c r="AB250" s="104"/>
      <c r="AC250" s="104"/>
      <c r="AD250" s="104">
        <v>1346.7869099999998</v>
      </c>
      <c r="AE250" s="179">
        <f t="shared" si="30"/>
        <v>1346.7869099999998</v>
      </c>
      <c r="AF250" s="104"/>
      <c r="AG250" s="104"/>
      <c r="AH250" s="104"/>
      <c r="AI250" s="104"/>
      <c r="AJ250" s="104"/>
      <c r="AK250" s="104"/>
      <c r="AL250" s="104"/>
      <c r="AM250" s="104"/>
      <c r="AN250" s="104"/>
      <c r="AO250" s="104"/>
      <c r="AP250" s="104"/>
      <c r="AQ250" s="104"/>
      <c r="AR250" s="179">
        <f t="shared" si="31"/>
        <v>0</v>
      </c>
      <c r="AS250" s="205">
        <f t="shared" si="32"/>
        <v>1346.7869099999998</v>
      </c>
    </row>
    <row r="251" spans="2:45" ht="11.25" customHeight="1">
      <c r="B251" s="94" t="s">
        <v>90</v>
      </c>
      <c r="C251" s="94" t="s">
        <v>943</v>
      </c>
      <c r="D251" s="194" t="s">
        <v>79</v>
      </c>
      <c r="E251" s="195" t="s">
        <v>84</v>
      </c>
      <c r="F251" s="178" t="s">
        <v>257</v>
      </c>
      <c r="G251" s="103"/>
      <c r="H251" s="103"/>
      <c r="I251" s="103"/>
      <c r="J251" s="104"/>
      <c r="K251" s="104"/>
      <c r="L251" s="104"/>
      <c r="M251" s="104"/>
      <c r="N251" s="104"/>
      <c r="O251" s="104"/>
      <c r="P251" s="104"/>
      <c r="Q251" s="104"/>
      <c r="R251" s="179">
        <f t="shared" si="33"/>
        <v>0</v>
      </c>
      <c r="S251" s="103"/>
      <c r="T251" s="103"/>
      <c r="U251" s="103"/>
      <c r="V251" s="103"/>
      <c r="W251" s="104"/>
      <c r="X251" s="104"/>
      <c r="Y251" s="104"/>
      <c r="Z251" s="104"/>
      <c r="AA251" s="104"/>
      <c r="AB251" s="104"/>
      <c r="AC251" s="104"/>
      <c r="AD251" s="104">
        <v>60899.25</v>
      </c>
      <c r="AE251" s="179">
        <f t="shared" si="30"/>
        <v>60899.25</v>
      </c>
      <c r="AF251" s="104"/>
      <c r="AG251" s="104"/>
      <c r="AH251" s="104"/>
      <c r="AI251" s="104"/>
      <c r="AJ251" s="104"/>
      <c r="AK251" s="104"/>
      <c r="AL251" s="104"/>
      <c r="AM251" s="104"/>
      <c r="AN251" s="104"/>
      <c r="AO251" s="104"/>
      <c r="AP251" s="104"/>
      <c r="AQ251" s="104"/>
      <c r="AR251" s="179">
        <f t="shared" si="31"/>
        <v>0</v>
      </c>
      <c r="AS251" s="205">
        <f t="shared" si="32"/>
        <v>60899.25</v>
      </c>
    </row>
    <row r="252" spans="2:45" ht="11.25" customHeight="1">
      <c r="B252" s="94" t="s">
        <v>90</v>
      </c>
      <c r="C252" s="94" t="s">
        <v>944</v>
      </c>
      <c r="D252" s="194" t="s">
        <v>79</v>
      </c>
      <c r="E252" s="195" t="s">
        <v>84</v>
      </c>
      <c r="F252" s="178" t="s">
        <v>257</v>
      </c>
      <c r="G252" s="103"/>
      <c r="H252" s="103"/>
      <c r="I252" s="103"/>
      <c r="J252" s="104"/>
      <c r="K252" s="104"/>
      <c r="L252" s="104"/>
      <c r="M252" s="104"/>
      <c r="N252" s="104"/>
      <c r="O252" s="104"/>
      <c r="P252" s="104"/>
      <c r="Q252" s="104"/>
      <c r="R252" s="179">
        <f t="shared" si="33"/>
        <v>0</v>
      </c>
      <c r="S252" s="103"/>
      <c r="T252" s="103"/>
      <c r="U252" s="103"/>
      <c r="V252" s="103"/>
      <c r="W252" s="104"/>
      <c r="X252" s="104"/>
      <c r="Y252" s="104"/>
      <c r="Z252" s="104"/>
      <c r="AA252" s="104"/>
      <c r="AB252" s="104"/>
      <c r="AC252" s="104"/>
      <c r="AD252" s="104">
        <v>615.89</v>
      </c>
      <c r="AE252" s="179">
        <f t="shared" si="30"/>
        <v>615.89</v>
      </c>
      <c r="AF252" s="104"/>
      <c r="AG252" s="104"/>
      <c r="AH252" s="104"/>
      <c r="AI252" s="104"/>
      <c r="AJ252" s="104"/>
      <c r="AK252" s="104"/>
      <c r="AL252" s="104"/>
      <c r="AM252" s="104"/>
      <c r="AN252" s="104"/>
      <c r="AO252" s="104"/>
      <c r="AP252" s="104"/>
      <c r="AQ252" s="104"/>
      <c r="AR252" s="179">
        <f t="shared" si="31"/>
        <v>0</v>
      </c>
      <c r="AS252" s="205">
        <f t="shared" si="32"/>
        <v>615.89</v>
      </c>
    </row>
    <row r="253" spans="2:45" ht="11.25" customHeight="1">
      <c r="B253" s="94" t="s">
        <v>90</v>
      </c>
      <c r="C253" s="94" t="s">
        <v>945</v>
      </c>
      <c r="D253" s="194" t="s">
        <v>83</v>
      </c>
      <c r="E253" s="195" t="s">
        <v>84</v>
      </c>
      <c r="F253" s="178" t="s">
        <v>257</v>
      </c>
      <c r="G253" s="103"/>
      <c r="H253" s="103"/>
      <c r="I253" s="103"/>
      <c r="J253" s="104"/>
      <c r="K253" s="104"/>
      <c r="L253" s="104"/>
      <c r="M253" s="104"/>
      <c r="N253" s="104"/>
      <c r="O253" s="104"/>
      <c r="P253" s="104"/>
      <c r="Q253" s="104"/>
      <c r="R253" s="179">
        <f t="shared" si="33"/>
        <v>0</v>
      </c>
      <c r="S253" s="103"/>
      <c r="T253" s="103"/>
      <c r="U253" s="103"/>
      <c r="V253" s="103"/>
      <c r="W253" s="104"/>
      <c r="X253" s="104"/>
      <c r="Y253" s="104"/>
      <c r="Z253" s="104"/>
      <c r="AA253" s="104"/>
      <c r="AB253" s="104"/>
      <c r="AC253" s="104"/>
      <c r="AD253" s="104">
        <v>504.58631000000003</v>
      </c>
      <c r="AE253" s="179">
        <f t="shared" si="30"/>
        <v>504.58631000000003</v>
      </c>
      <c r="AF253" s="104"/>
      <c r="AG253" s="104"/>
      <c r="AH253" s="104"/>
      <c r="AI253" s="104"/>
      <c r="AJ253" s="104"/>
      <c r="AK253" s="104"/>
      <c r="AL253" s="104"/>
      <c r="AM253" s="104"/>
      <c r="AN253" s="104"/>
      <c r="AO253" s="104"/>
      <c r="AP253" s="104"/>
      <c r="AQ253" s="104"/>
      <c r="AR253" s="179">
        <f t="shared" si="31"/>
        <v>0</v>
      </c>
      <c r="AS253" s="205">
        <f t="shared" si="32"/>
        <v>504.58631000000003</v>
      </c>
    </row>
    <row r="254" spans="2:45" ht="11.25" customHeight="1">
      <c r="B254" s="94" t="s">
        <v>90</v>
      </c>
      <c r="C254" s="94" t="s">
        <v>946</v>
      </c>
      <c r="D254" s="194" t="s">
        <v>83</v>
      </c>
      <c r="E254" s="195" t="s">
        <v>84</v>
      </c>
      <c r="F254" s="178" t="s">
        <v>257</v>
      </c>
      <c r="G254" s="103"/>
      <c r="H254" s="103"/>
      <c r="I254" s="103"/>
      <c r="J254" s="104"/>
      <c r="K254" s="104"/>
      <c r="L254" s="104"/>
      <c r="M254" s="104"/>
      <c r="N254" s="104"/>
      <c r="O254" s="104"/>
      <c r="P254" s="104"/>
      <c r="Q254" s="104"/>
      <c r="R254" s="179">
        <f t="shared" si="33"/>
        <v>0</v>
      </c>
      <c r="S254" s="103"/>
      <c r="T254" s="103"/>
      <c r="U254" s="103"/>
      <c r="V254" s="103"/>
      <c r="W254" s="104"/>
      <c r="X254" s="104"/>
      <c r="Y254" s="104"/>
      <c r="Z254" s="104"/>
      <c r="AA254" s="104"/>
      <c r="AB254" s="104"/>
      <c r="AC254" s="104"/>
      <c r="AD254" s="104">
        <v>44.535970000000006</v>
      </c>
      <c r="AE254" s="179">
        <f t="shared" si="30"/>
        <v>44.535970000000006</v>
      </c>
      <c r="AF254" s="104"/>
      <c r="AG254" s="104"/>
      <c r="AH254" s="104"/>
      <c r="AI254" s="104"/>
      <c r="AJ254" s="104"/>
      <c r="AK254" s="104"/>
      <c r="AL254" s="104"/>
      <c r="AM254" s="104"/>
      <c r="AN254" s="104"/>
      <c r="AO254" s="104"/>
      <c r="AP254" s="104"/>
      <c r="AQ254" s="104"/>
      <c r="AR254" s="179">
        <f t="shared" si="31"/>
        <v>0</v>
      </c>
      <c r="AS254" s="205">
        <f t="shared" si="32"/>
        <v>44.535970000000006</v>
      </c>
    </row>
    <row r="255" spans="2:45" ht="11.25" customHeight="1">
      <c r="B255" s="94" t="s">
        <v>90</v>
      </c>
      <c r="C255" s="94" t="s">
        <v>947</v>
      </c>
      <c r="D255" s="194" t="s">
        <v>83</v>
      </c>
      <c r="E255" s="195" t="s">
        <v>84</v>
      </c>
      <c r="F255" s="178" t="s">
        <v>257</v>
      </c>
      <c r="G255" s="103"/>
      <c r="H255" s="103"/>
      <c r="I255" s="103"/>
      <c r="J255" s="104"/>
      <c r="K255" s="104"/>
      <c r="L255" s="104"/>
      <c r="M255" s="104"/>
      <c r="N255" s="104"/>
      <c r="O255" s="104"/>
      <c r="P255" s="104"/>
      <c r="Q255" s="104"/>
      <c r="R255" s="179">
        <f t="shared" si="33"/>
        <v>0</v>
      </c>
      <c r="S255" s="103"/>
      <c r="T255" s="103"/>
      <c r="U255" s="103"/>
      <c r="V255" s="103"/>
      <c r="W255" s="104"/>
      <c r="X255" s="104"/>
      <c r="Y255" s="104"/>
      <c r="Z255" s="104"/>
      <c r="AA255" s="104"/>
      <c r="AB255" s="104"/>
      <c r="AC255" s="104"/>
      <c r="AD255" s="104">
        <v>116.19304</v>
      </c>
      <c r="AE255" s="179">
        <f t="shared" si="30"/>
        <v>116.19304</v>
      </c>
      <c r="AF255" s="104"/>
      <c r="AG255" s="104"/>
      <c r="AH255" s="104"/>
      <c r="AI255" s="104"/>
      <c r="AJ255" s="104"/>
      <c r="AK255" s="104"/>
      <c r="AL255" s="104"/>
      <c r="AM255" s="104"/>
      <c r="AN255" s="104"/>
      <c r="AO255" s="104"/>
      <c r="AP255" s="104"/>
      <c r="AQ255" s="104"/>
      <c r="AR255" s="179">
        <f t="shared" si="31"/>
        <v>0</v>
      </c>
      <c r="AS255" s="205">
        <f t="shared" si="32"/>
        <v>116.19304</v>
      </c>
    </row>
    <row r="256" spans="2:45" ht="11.25" customHeight="1">
      <c r="B256" s="94" t="s">
        <v>90</v>
      </c>
      <c r="C256" s="94" t="s">
        <v>948</v>
      </c>
      <c r="D256" s="194" t="s">
        <v>83</v>
      </c>
      <c r="E256" s="195" t="s">
        <v>84</v>
      </c>
      <c r="F256" s="178" t="s">
        <v>257</v>
      </c>
      <c r="G256" s="103"/>
      <c r="H256" s="103"/>
      <c r="I256" s="103"/>
      <c r="J256" s="104"/>
      <c r="K256" s="104"/>
      <c r="L256" s="104"/>
      <c r="M256" s="104"/>
      <c r="N256" s="104"/>
      <c r="O256" s="104"/>
      <c r="P256" s="104"/>
      <c r="Q256" s="104"/>
      <c r="R256" s="179">
        <f t="shared" si="33"/>
        <v>0</v>
      </c>
      <c r="S256" s="103"/>
      <c r="T256" s="103"/>
      <c r="U256" s="103"/>
      <c r="V256" s="103"/>
      <c r="W256" s="104"/>
      <c r="X256" s="104"/>
      <c r="Y256" s="104"/>
      <c r="Z256" s="104"/>
      <c r="AA256" s="104"/>
      <c r="AB256" s="104"/>
      <c r="AC256" s="104"/>
      <c r="AD256" s="104">
        <v>33.597110000000001</v>
      </c>
      <c r="AE256" s="179">
        <f t="shared" si="30"/>
        <v>33.597110000000001</v>
      </c>
      <c r="AF256" s="104"/>
      <c r="AG256" s="104"/>
      <c r="AH256" s="104"/>
      <c r="AI256" s="104"/>
      <c r="AJ256" s="104"/>
      <c r="AK256" s="104"/>
      <c r="AL256" s="104"/>
      <c r="AM256" s="104"/>
      <c r="AN256" s="104"/>
      <c r="AO256" s="104"/>
      <c r="AP256" s="104"/>
      <c r="AQ256" s="104"/>
      <c r="AR256" s="179">
        <f t="shared" si="31"/>
        <v>0</v>
      </c>
      <c r="AS256" s="205">
        <f t="shared" si="32"/>
        <v>33.597110000000001</v>
      </c>
    </row>
    <row r="257" spans="2:45" ht="11.25" customHeight="1">
      <c r="B257" s="94" t="s">
        <v>90</v>
      </c>
      <c r="C257" s="94" t="s">
        <v>949</v>
      </c>
      <c r="D257" s="194" t="s">
        <v>79</v>
      </c>
      <c r="E257" s="195" t="s">
        <v>84</v>
      </c>
      <c r="F257" s="178" t="s">
        <v>257</v>
      </c>
      <c r="G257" s="103"/>
      <c r="H257" s="103"/>
      <c r="I257" s="103"/>
      <c r="J257" s="104"/>
      <c r="K257" s="104"/>
      <c r="L257" s="104"/>
      <c r="M257" s="104"/>
      <c r="N257" s="104"/>
      <c r="O257" s="104"/>
      <c r="P257" s="104"/>
      <c r="Q257" s="104"/>
      <c r="R257" s="179">
        <f t="shared" si="33"/>
        <v>0</v>
      </c>
      <c r="S257" s="103"/>
      <c r="T257" s="103"/>
      <c r="U257" s="103"/>
      <c r="V257" s="103"/>
      <c r="W257" s="104"/>
      <c r="X257" s="104"/>
      <c r="Y257" s="104"/>
      <c r="Z257" s="104"/>
      <c r="AA257" s="104"/>
      <c r="AB257" s="104"/>
      <c r="AC257" s="104"/>
      <c r="AD257" s="104">
        <v>9500</v>
      </c>
      <c r="AE257" s="179">
        <f t="shared" si="30"/>
        <v>9500</v>
      </c>
      <c r="AF257" s="104"/>
      <c r="AG257" s="104"/>
      <c r="AH257" s="104"/>
      <c r="AI257" s="104"/>
      <c r="AJ257" s="104"/>
      <c r="AK257" s="104"/>
      <c r="AL257" s="104"/>
      <c r="AM257" s="104"/>
      <c r="AN257" s="104"/>
      <c r="AO257" s="104"/>
      <c r="AP257" s="104"/>
      <c r="AQ257" s="104"/>
      <c r="AR257" s="179">
        <f t="shared" si="31"/>
        <v>0</v>
      </c>
      <c r="AS257" s="205">
        <f t="shared" si="32"/>
        <v>9500</v>
      </c>
    </row>
    <row r="258" spans="2:45" ht="11.25" customHeight="1">
      <c r="B258" s="94" t="s">
        <v>90</v>
      </c>
      <c r="C258" s="94" t="s">
        <v>950</v>
      </c>
      <c r="D258" s="194" t="s">
        <v>79</v>
      </c>
      <c r="E258" s="195" t="s">
        <v>84</v>
      </c>
      <c r="F258" s="178" t="s">
        <v>257</v>
      </c>
      <c r="G258" s="103"/>
      <c r="H258" s="103"/>
      <c r="I258" s="103"/>
      <c r="J258" s="104"/>
      <c r="K258" s="104"/>
      <c r="L258" s="104"/>
      <c r="M258" s="104"/>
      <c r="N258" s="104"/>
      <c r="O258" s="104"/>
      <c r="P258" s="104"/>
      <c r="Q258" s="104"/>
      <c r="R258" s="179">
        <f t="shared" si="33"/>
        <v>0</v>
      </c>
      <c r="S258" s="103"/>
      <c r="T258" s="103"/>
      <c r="U258" s="103"/>
      <c r="V258" s="103"/>
      <c r="W258" s="104"/>
      <c r="X258" s="104"/>
      <c r="Y258" s="104"/>
      <c r="Z258" s="104"/>
      <c r="AA258" s="104"/>
      <c r="AB258" s="104"/>
      <c r="AC258" s="104"/>
      <c r="AD258" s="104">
        <v>4000</v>
      </c>
      <c r="AE258" s="179">
        <f t="shared" si="30"/>
        <v>4000</v>
      </c>
      <c r="AF258" s="104"/>
      <c r="AG258" s="104"/>
      <c r="AH258" s="104"/>
      <c r="AI258" s="104"/>
      <c r="AJ258" s="104"/>
      <c r="AK258" s="104"/>
      <c r="AL258" s="104"/>
      <c r="AM258" s="104"/>
      <c r="AN258" s="104"/>
      <c r="AO258" s="104"/>
      <c r="AP258" s="104"/>
      <c r="AQ258" s="104"/>
      <c r="AR258" s="179">
        <f t="shared" si="31"/>
        <v>0</v>
      </c>
      <c r="AS258" s="205">
        <f t="shared" si="32"/>
        <v>4000</v>
      </c>
    </row>
    <row r="259" spans="2:45" ht="11.25" customHeight="1">
      <c r="B259" s="94" t="s">
        <v>90</v>
      </c>
      <c r="C259" s="94" t="s">
        <v>951</v>
      </c>
      <c r="D259" s="194" t="s">
        <v>79</v>
      </c>
      <c r="E259" s="195" t="s">
        <v>84</v>
      </c>
      <c r="F259" s="178" t="s">
        <v>257</v>
      </c>
      <c r="G259" s="103"/>
      <c r="H259" s="103"/>
      <c r="I259" s="103"/>
      <c r="J259" s="104"/>
      <c r="K259" s="104"/>
      <c r="L259" s="104"/>
      <c r="M259" s="104"/>
      <c r="N259" s="104"/>
      <c r="O259" s="104"/>
      <c r="P259" s="104"/>
      <c r="Q259" s="104"/>
      <c r="R259" s="179">
        <f t="shared" si="33"/>
        <v>0</v>
      </c>
      <c r="S259" s="103"/>
      <c r="T259" s="103"/>
      <c r="U259" s="103"/>
      <c r="V259" s="103"/>
      <c r="W259" s="104"/>
      <c r="X259" s="104"/>
      <c r="Y259" s="104"/>
      <c r="Z259" s="104"/>
      <c r="AA259" s="104"/>
      <c r="AB259" s="104"/>
      <c r="AC259" s="104"/>
      <c r="AD259" s="104">
        <v>10000</v>
      </c>
      <c r="AE259" s="179">
        <f t="shared" si="30"/>
        <v>10000</v>
      </c>
      <c r="AF259" s="104"/>
      <c r="AG259" s="104"/>
      <c r="AH259" s="104"/>
      <c r="AI259" s="104"/>
      <c r="AJ259" s="104"/>
      <c r="AK259" s="104"/>
      <c r="AL259" s="104"/>
      <c r="AM259" s="104"/>
      <c r="AN259" s="104"/>
      <c r="AO259" s="104"/>
      <c r="AP259" s="104"/>
      <c r="AQ259" s="104"/>
      <c r="AR259" s="179">
        <f t="shared" si="31"/>
        <v>0</v>
      </c>
      <c r="AS259" s="205">
        <f t="shared" si="32"/>
        <v>10000</v>
      </c>
    </row>
    <row r="260" spans="2:45" ht="11.25" customHeight="1">
      <c r="B260" s="94" t="s">
        <v>90</v>
      </c>
      <c r="C260" s="94" t="s">
        <v>952</v>
      </c>
      <c r="D260" s="194" t="s">
        <v>79</v>
      </c>
      <c r="E260" s="195" t="s">
        <v>84</v>
      </c>
      <c r="F260" s="178" t="s">
        <v>257</v>
      </c>
      <c r="G260" s="103"/>
      <c r="H260" s="103"/>
      <c r="I260" s="103"/>
      <c r="J260" s="104"/>
      <c r="K260" s="104"/>
      <c r="L260" s="104"/>
      <c r="M260" s="104"/>
      <c r="N260" s="104"/>
      <c r="O260" s="104"/>
      <c r="P260" s="104"/>
      <c r="Q260" s="104"/>
      <c r="R260" s="179">
        <f t="shared" si="33"/>
        <v>0</v>
      </c>
      <c r="S260" s="103"/>
      <c r="T260" s="103"/>
      <c r="U260" s="103"/>
      <c r="V260" s="103"/>
      <c r="W260" s="104"/>
      <c r="X260" s="104"/>
      <c r="Y260" s="104"/>
      <c r="Z260" s="104"/>
      <c r="AA260" s="104"/>
      <c r="AB260" s="104"/>
      <c r="AC260" s="104"/>
      <c r="AD260" s="104">
        <v>7000</v>
      </c>
      <c r="AE260" s="179">
        <f t="shared" si="30"/>
        <v>7000</v>
      </c>
      <c r="AF260" s="104"/>
      <c r="AG260" s="104"/>
      <c r="AH260" s="104"/>
      <c r="AI260" s="104"/>
      <c r="AJ260" s="104"/>
      <c r="AK260" s="104"/>
      <c r="AL260" s="104"/>
      <c r="AM260" s="104"/>
      <c r="AN260" s="104"/>
      <c r="AO260" s="104"/>
      <c r="AP260" s="104"/>
      <c r="AQ260" s="104"/>
      <c r="AR260" s="179">
        <f t="shared" si="31"/>
        <v>0</v>
      </c>
      <c r="AS260" s="205">
        <f t="shared" si="32"/>
        <v>7000</v>
      </c>
    </row>
    <row r="261" spans="2:45" ht="11.25" customHeight="1">
      <c r="B261" s="94" t="s">
        <v>90</v>
      </c>
      <c r="C261" s="94" t="s">
        <v>953</v>
      </c>
      <c r="D261" s="194" t="s">
        <v>79</v>
      </c>
      <c r="E261" s="195" t="s">
        <v>84</v>
      </c>
      <c r="F261" s="178" t="s">
        <v>257</v>
      </c>
      <c r="G261" s="103"/>
      <c r="H261" s="103"/>
      <c r="I261" s="103"/>
      <c r="J261" s="104"/>
      <c r="K261" s="104"/>
      <c r="L261" s="104"/>
      <c r="M261" s="104"/>
      <c r="N261" s="104"/>
      <c r="O261" s="104"/>
      <c r="P261" s="104"/>
      <c r="Q261" s="104"/>
      <c r="R261" s="179">
        <f t="shared" si="33"/>
        <v>0</v>
      </c>
      <c r="S261" s="103"/>
      <c r="T261" s="103"/>
      <c r="U261" s="103"/>
      <c r="V261" s="103"/>
      <c r="W261" s="104"/>
      <c r="X261" s="104"/>
      <c r="Y261" s="104"/>
      <c r="Z261" s="104"/>
      <c r="AA261" s="104"/>
      <c r="AB261" s="104"/>
      <c r="AC261" s="104"/>
      <c r="AD261" s="104">
        <v>3045.44</v>
      </c>
      <c r="AE261" s="179">
        <f t="shared" si="30"/>
        <v>3045.44</v>
      </c>
      <c r="AF261" s="104"/>
      <c r="AG261" s="104"/>
      <c r="AH261" s="104"/>
      <c r="AI261" s="104"/>
      <c r="AJ261" s="104"/>
      <c r="AK261" s="104"/>
      <c r="AL261" s="104"/>
      <c r="AM261" s="104"/>
      <c r="AN261" s="104"/>
      <c r="AO261" s="104"/>
      <c r="AP261" s="104"/>
      <c r="AQ261" s="104"/>
      <c r="AR261" s="179">
        <f t="shared" si="34" ref="AR261:AR324">SUM(AF261:AQ261)</f>
        <v>0</v>
      </c>
      <c r="AS261" s="205">
        <f t="shared" si="35" ref="AS261:AS324">R261+AE261+AR261</f>
        <v>3045.44</v>
      </c>
    </row>
    <row r="262" spans="2:45" ht="11.25" customHeight="1">
      <c r="B262" s="94" t="s">
        <v>90</v>
      </c>
      <c r="C262" s="94" t="s">
        <v>954</v>
      </c>
      <c r="D262" s="194" t="s">
        <v>79</v>
      </c>
      <c r="E262" s="195" t="s">
        <v>84</v>
      </c>
      <c r="F262" s="178" t="s">
        <v>257</v>
      </c>
      <c r="G262" s="103"/>
      <c r="H262" s="103"/>
      <c r="I262" s="103"/>
      <c r="J262" s="104"/>
      <c r="K262" s="104"/>
      <c r="L262" s="104"/>
      <c r="M262" s="104"/>
      <c r="N262" s="104"/>
      <c r="O262" s="104"/>
      <c r="P262" s="104"/>
      <c r="Q262" s="104"/>
      <c r="R262" s="179">
        <f t="shared" si="33"/>
        <v>0</v>
      </c>
      <c r="S262" s="103"/>
      <c r="T262" s="103"/>
      <c r="U262" s="103"/>
      <c r="V262" s="103"/>
      <c r="W262" s="104"/>
      <c r="X262" s="104"/>
      <c r="Y262" s="104"/>
      <c r="Z262" s="104"/>
      <c r="AA262" s="104"/>
      <c r="AB262" s="104"/>
      <c r="AC262" s="104"/>
      <c r="AD262" s="104">
        <v>10450</v>
      </c>
      <c r="AE262" s="179">
        <f t="shared" si="30"/>
        <v>10450</v>
      </c>
      <c r="AF262" s="104"/>
      <c r="AG262" s="104"/>
      <c r="AH262" s="104"/>
      <c r="AI262" s="104"/>
      <c r="AJ262" s="104"/>
      <c r="AK262" s="104"/>
      <c r="AL262" s="104"/>
      <c r="AM262" s="104"/>
      <c r="AN262" s="104"/>
      <c r="AO262" s="104"/>
      <c r="AP262" s="104"/>
      <c r="AQ262" s="104"/>
      <c r="AR262" s="179">
        <f t="shared" si="34"/>
        <v>0</v>
      </c>
      <c r="AS262" s="205">
        <f t="shared" si="35"/>
        <v>10450</v>
      </c>
    </row>
    <row r="263" spans="2:45" ht="11.25" customHeight="1">
      <c r="B263" s="94" t="s">
        <v>90</v>
      </c>
      <c r="C263" s="94" t="s">
        <v>1060</v>
      </c>
      <c r="D263" s="194" t="s">
        <v>79</v>
      </c>
      <c r="E263" s="195" t="s">
        <v>84</v>
      </c>
      <c r="F263" s="178" t="s">
        <v>257</v>
      </c>
      <c r="G263" s="103"/>
      <c r="H263" s="103"/>
      <c r="I263" s="103"/>
      <c r="J263" s="104"/>
      <c r="K263" s="104"/>
      <c r="L263" s="104"/>
      <c r="M263" s="104"/>
      <c r="N263" s="104"/>
      <c r="O263" s="104"/>
      <c r="P263" s="104"/>
      <c r="Q263" s="104"/>
      <c r="R263" s="179">
        <f t="shared" si="33"/>
        <v>0</v>
      </c>
      <c r="S263" s="103"/>
      <c r="T263" s="103"/>
      <c r="U263" s="103"/>
      <c r="V263" s="103"/>
      <c r="W263" s="104"/>
      <c r="X263" s="104"/>
      <c r="Y263" s="104"/>
      <c r="Z263" s="104"/>
      <c r="AA263" s="104"/>
      <c r="AB263" s="104"/>
      <c r="AC263" s="104"/>
      <c r="AD263" s="104">
        <v>500</v>
      </c>
      <c r="AE263" s="179">
        <f t="shared" si="30"/>
        <v>500</v>
      </c>
      <c r="AF263" s="104"/>
      <c r="AG263" s="104"/>
      <c r="AH263" s="104"/>
      <c r="AI263" s="104"/>
      <c r="AJ263" s="104"/>
      <c r="AK263" s="104"/>
      <c r="AL263" s="104"/>
      <c r="AM263" s="104"/>
      <c r="AN263" s="104"/>
      <c r="AO263" s="104"/>
      <c r="AP263" s="104"/>
      <c r="AQ263" s="104"/>
      <c r="AR263" s="179">
        <f t="shared" si="34"/>
        <v>0</v>
      </c>
      <c r="AS263" s="205">
        <f t="shared" si="35"/>
        <v>500</v>
      </c>
    </row>
    <row r="264" spans="2:45" ht="11.25" customHeight="1">
      <c r="B264" s="94" t="s">
        <v>90</v>
      </c>
      <c r="C264" s="94" t="s">
        <v>1061</v>
      </c>
      <c r="D264" s="194" t="s">
        <v>79</v>
      </c>
      <c r="E264" s="195" t="s">
        <v>84</v>
      </c>
      <c r="F264" s="178" t="s">
        <v>257</v>
      </c>
      <c r="G264" s="103"/>
      <c r="H264" s="103"/>
      <c r="I264" s="103"/>
      <c r="J264" s="104"/>
      <c r="K264" s="104"/>
      <c r="L264" s="104"/>
      <c r="M264" s="104"/>
      <c r="N264" s="104"/>
      <c r="O264" s="104"/>
      <c r="P264" s="104"/>
      <c r="Q264" s="104"/>
      <c r="R264" s="179">
        <f t="shared" si="33"/>
        <v>0</v>
      </c>
      <c r="S264" s="103"/>
      <c r="T264" s="103"/>
      <c r="U264" s="103"/>
      <c r="V264" s="103"/>
      <c r="W264" s="104"/>
      <c r="X264" s="104"/>
      <c r="Y264" s="104"/>
      <c r="Z264" s="104"/>
      <c r="AA264" s="104"/>
      <c r="AB264" s="104"/>
      <c r="AC264" s="104"/>
      <c r="AD264" s="104">
        <v>600</v>
      </c>
      <c r="AE264" s="179">
        <f t="shared" si="30"/>
        <v>600</v>
      </c>
      <c r="AF264" s="104"/>
      <c r="AG264" s="104"/>
      <c r="AH264" s="104"/>
      <c r="AI264" s="104"/>
      <c r="AJ264" s="104"/>
      <c r="AK264" s="104"/>
      <c r="AL264" s="104"/>
      <c r="AM264" s="104"/>
      <c r="AN264" s="104"/>
      <c r="AO264" s="104"/>
      <c r="AP264" s="104"/>
      <c r="AQ264" s="104"/>
      <c r="AR264" s="179">
        <f t="shared" si="34"/>
        <v>0</v>
      </c>
      <c r="AS264" s="205">
        <f t="shared" si="35"/>
        <v>600</v>
      </c>
    </row>
    <row r="265" spans="2:45" ht="11.25" customHeight="1">
      <c r="B265" s="94" t="s">
        <v>90</v>
      </c>
      <c r="C265" s="94" t="s">
        <v>1062</v>
      </c>
      <c r="D265" s="194" t="s">
        <v>79</v>
      </c>
      <c r="E265" s="195" t="s">
        <v>84</v>
      </c>
      <c r="F265" s="178" t="s">
        <v>257</v>
      </c>
      <c r="G265" s="103"/>
      <c r="H265" s="103"/>
      <c r="I265" s="103"/>
      <c r="J265" s="104"/>
      <c r="K265" s="104"/>
      <c r="L265" s="104"/>
      <c r="M265" s="104"/>
      <c r="N265" s="104"/>
      <c r="O265" s="104"/>
      <c r="P265" s="104"/>
      <c r="Q265" s="104"/>
      <c r="R265" s="179">
        <f t="shared" si="33"/>
        <v>0</v>
      </c>
      <c r="S265" s="103"/>
      <c r="T265" s="103"/>
      <c r="U265" s="103"/>
      <c r="V265" s="103"/>
      <c r="W265" s="104"/>
      <c r="X265" s="104"/>
      <c r="Y265" s="104"/>
      <c r="Z265" s="104"/>
      <c r="AA265" s="104"/>
      <c r="AB265" s="104"/>
      <c r="AC265" s="104"/>
      <c r="AD265" s="104">
        <v>1000</v>
      </c>
      <c r="AE265" s="179">
        <f t="shared" si="30"/>
        <v>1000</v>
      </c>
      <c r="AF265" s="104"/>
      <c r="AG265" s="104"/>
      <c r="AH265" s="104"/>
      <c r="AI265" s="104"/>
      <c r="AJ265" s="104"/>
      <c r="AK265" s="104"/>
      <c r="AL265" s="104"/>
      <c r="AM265" s="104"/>
      <c r="AN265" s="104"/>
      <c r="AO265" s="104"/>
      <c r="AP265" s="104"/>
      <c r="AQ265" s="104"/>
      <c r="AR265" s="179">
        <f t="shared" si="34"/>
        <v>0</v>
      </c>
      <c r="AS265" s="205">
        <f t="shared" si="35"/>
        <v>1000</v>
      </c>
    </row>
    <row r="266" spans="2:45" ht="11.25" customHeight="1">
      <c r="B266" s="94" t="s">
        <v>90</v>
      </c>
      <c r="C266" s="94" t="s">
        <v>1063</v>
      </c>
      <c r="D266" s="194" t="s">
        <v>79</v>
      </c>
      <c r="E266" s="195" t="s">
        <v>84</v>
      </c>
      <c r="F266" s="178" t="s">
        <v>257</v>
      </c>
      <c r="G266" s="103"/>
      <c r="H266" s="103"/>
      <c r="I266" s="103"/>
      <c r="J266" s="104"/>
      <c r="K266" s="104"/>
      <c r="L266" s="104"/>
      <c r="M266" s="104"/>
      <c r="N266" s="104"/>
      <c r="O266" s="104"/>
      <c r="P266" s="104"/>
      <c r="Q266" s="104"/>
      <c r="R266" s="179">
        <f t="shared" si="33"/>
        <v>0</v>
      </c>
      <c r="S266" s="103"/>
      <c r="T266" s="103"/>
      <c r="U266" s="103"/>
      <c r="V266" s="103"/>
      <c r="W266" s="104"/>
      <c r="X266" s="104"/>
      <c r="Y266" s="104"/>
      <c r="Z266" s="104"/>
      <c r="AA266" s="104"/>
      <c r="AB266" s="104"/>
      <c r="AC266" s="104"/>
      <c r="AD266" s="104">
        <v>500</v>
      </c>
      <c r="AE266" s="179">
        <f t="shared" si="30"/>
        <v>500</v>
      </c>
      <c r="AF266" s="104"/>
      <c r="AG266" s="104"/>
      <c r="AH266" s="104"/>
      <c r="AI266" s="104"/>
      <c r="AJ266" s="104"/>
      <c r="AK266" s="104"/>
      <c r="AL266" s="104"/>
      <c r="AM266" s="104"/>
      <c r="AN266" s="104"/>
      <c r="AO266" s="104"/>
      <c r="AP266" s="104"/>
      <c r="AQ266" s="104"/>
      <c r="AR266" s="179">
        <f t="shared" si="34"/>
        <v>0</v>
      </c>
      <c r="AS266" s="205">
        <f t="shared" si="35"/>
        <v>500</v>
      </c>
    </row>
    <row r="267" spans="2:45" ht="11.25" customHeight="1">
      <c r="B267" s="94" t="s">
        <v>90</v>
      </c>
      <c r="C267" s="94" t="s">
        <v>1064</v>
      </c>
      <c r="D267" s="194" t="s">
        <v>79</v>
      </c>
      <c r="E267" s="195" t="s">
        <v>84</v>
      </c>
      <c r="F267" s="178" t="s">
        <v>257</v>
      </c>
      <c r="G267" s="103"/>
      <c r="H267" s="103"/>
      <c r="I267" s="103"/>
      <c r="J267" s="104"/>
      <c r="K267" s="104"/>
      <c r="L267" s="104"/>
      <c r="M267" s="104"/>
      <c r="N267" s="104"/>
      <c r="O267" s="104"/>
      <c r="P267" s="104"/>
      <c r="Q267" s="104"/>
      <c r="R267" s="179">
        <f t="shared" si="33"/>
        <v>0</v>
      </c>
      <c r="S267" s="103"/>
      <c r="T267" s="103"/>
      <c r="U267" s="103"/>
      <c r="V267" s="103"/>
      <c r="W267" s="104"/>
      <c r="X267" s="104"/>
      <c r="Y267" s="104"/>
      <c r="Z267" s="104"/>
      <c r="AA267" s="104"/>
      <c r="AB267" s="104"/>
      <c r="AC267" s="104"/>
      <c r="AD267" s="104">
        <v>400</v>
      </c>
      <c r="AE267" s="179">
        <f t="shared" si="30"/>
        <v>400</v>
      </c>
      <c r="AF267" s="104"/>
      <c r="AG267" s="104"/>
      <c r="AH267" s="104"/>
      <c r="AI267" s="104"/>
      <c r="AJ267" s="104"/>
      <c r="AK267" s="104"/>
      <c r="AL267" s="104"/>
      <c r="AM267" s="104"/>
      <c r="AN267" s="104"/>
      <c r="AO267" s="104"/>
      <c r="AP267" s="104"/>
      <c r="AQ267" s="104"/>
      <c r="AR267" s="179">
        <f t="shared" si="34"/>
        <v>0</v>
      </c>
      <c r="AS267" s="205">
        <f t="shared" si="35"/>
        <v>400</v>
      </c>
    </row>
    <row r="268" spans="2:45" ht="11.25" customHeight="1">
      <c r="B268" s="94" t="s">
        <v>90</v>
      </c>
      <c r="C268" s="94" t="s">
        <v>1065</v>
      </c>
      <c r="D268" s="194" t="s">
        <v>79</v>
      </c>
      <c r="E268" s="195" t="s">
        <v>84</v>
      </c>
      <c r="F268" s="178" t="s">
        <v>257</v>
      </c>
      <c r="G268" s="103"/>
      <c r="H268" s="103"/>
      <c r="I268" s="103"/>
      <c r="J268" s="104"/>
      <c r="K268" s="104"/>
      <c r="L268" s="104"/>
      <c r="M268" s="104"/>
      <c r="N268" s="104"/>
      <c r="O268" s="104"/>
      <c r="P268" s="104"/>
      <c r="Q268" s="104"/>
      <c r="R268" s="179">
        <f t="shared" si="33"/>
        <v>0</v>
      </c>
      <c r="S268" s="103"/>
      <c r="T268" s="103"/>
      <c r="U268" s="103"/>
      <c r="V268" s="103"/>
      <c r="W268" s="104"/>
      <c r="X268" s="104"/>
      <c r="Y268" s="104"/>
      <c r="Z268" s="104"/>
      <c r="AA268" s="104"/>
      <c r="AB268" s="104"/>
      <c r="AC268" s="104"/>
      <c r="AD268" s="104">
        <v>2500</v>
      </c>
      <c r="AE268" s="179">
        <f t="shared" si="30"/>
        <v>2500</v>
      </c>
      <c r="AF268" s="104"/>
      <c r="AG268" s="104"/>
      <c r="AH268" s="104"/>
      <c r="AI268" s="104"/>
      <c r="AJ268" s="104"/>
      <c r="AK268" s="104"/>
      <c r="AL268" s="104"/>
      <c r="AM268" s="104"/>
      <c r="AN268" s="104"/>
      <c r="AO268" s="104"/>
      <c r="AP268" s="104"/>
      <c r="AQ268" s="104"/>
      <c r="AR268" s="179">
        <f t="shared" si="34"/>
        <v>0</v>
      </c>
      <c r="AS268" s="205">
        <f t="shared" si="35"/>
        <v>2500</v>
      </c>
    </row>
    <row r="269" spans="2:45" ht="11.25" customHeight="1">
      <c r="B269" s="94" t="s">
        <v>90</v>
      </c>
      <c r="C269" s="94" t="s">
        <v>1066</v>
      </c>
      <c r="D269" s="194" t="s">
        <v>79</v>
      </c>
      <c r="E269" s="195" t="s">
        <v>84</v>
      </c>
      <c r="F269" s="178" t="s">
        <v>257</v>
      </c>
      <c r="G269" s="103"/>
      <c r="H269" s="103"/>
      <c r="I269" s="103"/>
      <c r="J269" s="104"/>
      <c r="K269" s="104"/>
      <c r="L269" s="104"/>
      <c r="M269" s="104"/>
      <c r="N269" s="104"/>
      <c r="O269" s="104"/>
      <c r="P269" s="104"/>
      <c r="Q269" s="104"/>
      <c r="R269" s="179">
        <f t="shared" si="33"/>
        <v>0</v>
      </c>
      <c r="S269" s="103"/>
      <c r="T269" s="103"/>
      <c r="U269" s="103"/>
      <c r="V269" s="103"/>
      <c r="W269" s="104"/>
      <c r="X269" s="104"/>
      <c r="Y269" s="104"/>
      <c r="Z269" s="104"/>
      <c r="AA269" s="104"/>
      <c r="AB269" s="104"/>
      <c r="AC269" s="104"/>
      <c r="AD269" s="104">
        <v>500</v>
      </c>
      <c r="AE269" s="179">
        <f t="shared" si="30"/>
        <v>500</v>
      </c>
      <c r="AF269" s="104"/>
      <c r="AG269" s="104"/>
      <c r="AH269" s="104"/>
      <c r="AI269" s="104"/>
      <c r="AJ269" s="104"/>
      <c r="AK269" s="104"/>
      <c r="AL269" s="104"/>
      <c r="AM269" s="104"/>
      <c r="AN269" s="104"/>
      <c r="AO269" s="104"/>
      <c r="AP269" s="104"/>
      <c r="AQ269" s="104"/>
      <c r="AR269" s="179">
        <f t="shared" si="34"/>
        <v>0</v>
      </c>
      <c r="AS269" s="205">
        <f t="shared" si="35"/>
        <v>500</v>
      </c>
    </row>
    <row r="270" spans="2:45" ht="11.25" customHeight="1">
      <c r="B270" s="94" t="s">
        <v>90</v>
      </c>
      <c r="C270" s="94" t="s">
        <v>1067</v>
      </c>
      <c r="D270" s="194" t="s">
        <v>79</v>
      </c>
      <c r="E270" s="195" t="s">
        <v>84</v>
      </c>
      <c r="F270" s="178" t="s">
        <v>257</v>
      </c>
      <c r="G270" s="103"/>
      <c r="H270" s="103"/>
      <c r="I270" s="103"/>
      <c r="J270" s="104"/>
      <c r="K270" s="104"/>
      <c r="L270" s="104"/>
      <c r="M270" s="104"/>
      <c r="N270" s="104"/>
      <c r="O270" s="104"/>
      <c r="P270" s="104"/>
      <c r="Q270" s="104"/>
      <c r="R270" s="179">
        <f t="shared" si="33"/>
        <v>0</v>
      </c>
      <c r="S270" s="103"/>
      <c r="T270" s="103"/>
      <c r="U270" s="103"/>
      <c r="V270" s="103"/>
      <c r="W270" s="104"/>
      <c r="X270" s="104"/>
      <c r="Y270" s="104"/>
      <c r="Z270" s="104"/>
      <c r="AA270" s="104"/>
      <c r="AB270" s="104"/>
      <c r="AC270" s="104"/>
      <c r="AD270" s="104">
        <v>250</v>
      </c>
      <c r="AE270" s="179">
        <f t="shared" si="30"/>
        <v>250</v>
      </c>
      <c r="AF270" s="104"/>
      <c r="AG270" s="104"/>
      <c r="AH270" s="104"/>
      <c r="AI270" s="104"/>
      <c r="AJ270" s="104"/>
      <c r="AK270" s="104"/>
      <c r="AL270" s="104"/>
      <c r="AM270" s="104"/>
      <c r="AN270" s="104"/>
      <c r="AO270" s="104"/>
      <c r="AP270" s="104"/>
      <c r="AQ270" s="104"/>
      <c r="AR270" s="179">
        <f t="shared" si="34"/>
        <v>0</v>
      </c>
      <c r="AS270" s="205">
        <f t="shared" si="35"/>
        <v>250</v>
      </c>
    </row>
    <row r="271" spans="2:45" ht="11.25" customHeight="1">
      <c r="B271" s="94" t="s">
        <v>90</v>
      </c>
      <c r="C271" s="94" t="s">
        <v>955</v>
      </c>
      <c r="D271" s="194" t="s">
        <v>79</v>
      </c>
      <c r="E271" s="195" t="s">
        <v>84</v>
      </c>
      <c r="F271" s="178" t="s">
        <v>257</v>
      </c>
      <c r="G271" s="103"/>
      <c r="H271" s="103"/>
      <c r="I271" s="103"/>
      <c r="J271" s="104"/>
      <c r="K271" s="104"/>
      <c r="L271" s="104"/>
      <c r="M271" s="104"/>
      <c r="N271" s="104"/>
      <c r="O271" s="104"/>
      <c r="P271" s="104"/>
      <c r="Q271" s="104"/>
      <c r="R271" s="179">
        <f t="shared" si="33"/>
        <v>0</v>
      </c>
      <c r="S271" s="103"/>
      <c r="T271" s="103"/>
      <c r="U271" s="103"/>
      <c r="V271" s="103"/>
      <c r="W271" s="104"/>
      <c r="X271" s="104"/>
      <c r="Y271" s="104"/>
      <c r="Z271" s="104"/>
      <c r="AA271" s="104"/>
      <c r="AB271" s="104"/>
      <c r="AC271" s="104"/>
      <c r="AD271" s="104">
        <v>1100</v>
      </c>
      <c r="AE271" s="179">
        <f t="shared" si="30"/>
        <v>1100</v>
      </c>
      <c r="AF271" s="104"/>
      <c r="AG271" s="104"/>
      <c r="AH271" s="104"/>
      <c r="AI271" s="104"/>
      <c r="AJ271" s="104"/>
      <c r="AK271" s="104"/>
      <c r="AL271" s="104"/>
      <c r="AM271" s="104"/>
      <c r="AN271" s="104"/>
      <c r="AO271" s="104"/>
      <c r="AP271" s="104"/>
      <c r="AQ271" s="104"/>
      <c r="AR271" s="179">
        <f t="shared" si="34"/>
        <v>0</v>
      </c>
      <c r="AS271" s="205">
        <f t="shared" si="35"/>
        <v>1100</v>
      </c>
    </row>
    <row r="272" spans="2:45" ht="11.25" customHeight="1">
      <c r="B272" s="94" t="s">
        <v>90</v>
      </c>
      <c r="C272" s="94" t="s">
        <v>1116</v>
      </c>
      <c r="D272" s="194" t="s">
        <v>83</v>
      </c>
      <c r="E272" s="195" t="s">
        <v>84</v>
      </c>
      <c r="F272" s="178" t="s">
        <v>257</v>
      </c>
      <c r="G272" s="103"/>
      <c r="H272" s="103"/>
      <c r="I272" s="103"/>
      <c r="J272" s="104"/>
      <c r="K272" s="104"/>
      <c r="L272" s="104"/>
      <c r="M272" s="104"/>
      <c r="N272" s="104"/>
      <c r="O272" s="104"/>
      <c r="P272" s="104"/>
      <c r="Q272" s="104"/>
      <c r="R272" s="179">
        <f t="shared" si="33"/>
        <v>0</v>
      </c>
      <c r="S272" s="103"/>
      <c r="T272" s="103"/>
      <c r="U272" s="103"/>
      <c r="V272" s="103"/>
      <c r="W272" s="104"/>
      <c r="X272" s="104"/>
      <c r="Y272" s="104"/>
      <c r="Z272" s="104"/>
      <c r="AA272" s="104"/>
      <c r="AB272" s="104"/>
      <c r="AC272" s="104"/>
      <c r="AD272" s="104"/>
      <c r="AE272" s="179">
        <f t="shared" si="30"/>
        <v>0</v>
      </c>
      <c r="AF272" s="104">
        <v>25.378889999999998</v>
      </c>
      <c r="AG272" s="104"/>
      <c r="AH272" s="104"/>
      <c r="AI272" s="104"/>
      <c r="AJ272" s="104"/>
      <c r="AK272" s="104"/>
      <c r="AL272" s="104"/>
      <c r="AM272" s="104"/>
      <c r="AN272" s="104"/>
      <c r="AO272" s="104"/>
      <c r="AP272" s="104"/>
      <c r="AQ272" s="104"/>
      <c r="AR272" s="179">
        <f t="shared" si="34"/>
        <v>25.378889999999998</v>
      </c>
      <c r="AS272" s="205">
        <f t="shared" si="35"/>
        <v>25.378889999999998</v>
      </c>
    </row>
    <row r="273" spans="2:45" ht="11.25" customHeight="1">
      <c r="B273" s="94" t="s">
        <v>90</v>
      </c>
      <c r="C273" s="94" t="s">
        <v>1117</v>
      </c>
      <c r="D273" s="194" t="s">
        <v>83</v>
      </c>
      <c r="E273" s="195" t="s">
        <v>84</v>
      </c>
      <c r="F273" s="178" t="s">
        <v>257</v>
      </c>
      <c r="G273" s="103"/>
      <c r="H273" s="103"/>
      <c r="I273" s="103"/>
      <c r="J273" s="104"/>
      <c r="K273" s="104"/>
      <c r="L273" s="104"/>
      <c r="M273" s="104"/>
      <c r="N273" s="104"/>
      <c r="O273" s="104"/>
      <c r="P273" s="104"/>
      <c r="Q273" s="104"/>
      <c r="R273" s="179">
        <f t="shared" si="33"/>
        <v>0</v>
      </c>
      <c r="S273" s="103"/>
      <c r="T273" s="103"/>
      <c r="U273" s="103"/>
      <c r="V273" s="103"/>
      <c r="W273" s="104"/>
      <c r="X273" s="104"/>
      <c r="Y273" s="104"/>
      <c r="Z273" s="104"/>
      <c r="AA273" s="104"/>
      <c r="AB273" s="104"/>
      <c r="AC273" s="104"/>
      <c r="AD273" s="104"/>
      <c r="AE273" s="179">
        <f t="shared" si="30"/>
        <v>0</v>
      </c>
      <c r="AF273" s="104">
        <v>44.367489999999997</v>
      </c>
      <c r="AG273" s="104"/>
      <c r="AH273" s="104">
        <v>-1.24854</v>
      </c>
      <c r="AI273" s="104"/>
      <c r="AJ273" s="104"/>
      <c r="AK273" s="104"/>
      <c r="AL273" s="104"/>
      <c r="AM273" s="104"/>
      <c r="AN273" s="104"/>
      <c r="AO273" s="104"/>
      <c r="AP273" s="104"/>
      <c r="AQ273" s="104"/>
      <c r="AR273" s="179">
        <f t="shared" si="34"/>
        <v>43.118949999999998</v>
      </c>
      <c r="AS273" s="205">
        <f t="shared" si="35"/>
        <v>43.118949999999998</v>
      </c>
    </row>
    <row r="274" spans="2:45" ht="11.25" customHeight="1">
      <c r="B274" s="94" t="s">
        <v>90</v>
      </c>
      <c r="C274" s="94" t="s">
        <v>966</v>
      </c>
      <c r="D274" s="194" t="s">
        <v>143</v>
      </c>
      <c r="E274" s="195" t="s">
        <v>84</v>
      </c>
      <c r="F274" s="178" t="s">
        <v>257</v>
      </c>
      <c r="G274" s="103"/>
      <c r="H274" s="103"/>
      <c r="I274" s="103"/>
      <c r="J274" s="104"/>
      <c r="K274" s="104"/>
      <c r="L274" s="104"/>
      <c r="M274" s="104"/>
      <c r="N274" s="104"/>
      <c r="O274" s="104"/>
      <c r="P274" s="104"/>
      <c r="Q274" s="104"/>
      <c r="R274" s="179">
        <f t="shared" si="33"/>
        <v>0</v>
      </c>
      <c r="S274" s="103"/>
      <c r="T274" s="103"/>
      <c r="U274" s="103"/>
      <c r="V274" s="103"/>
      <c r="W274" s="104"/>
      <c r="X274" s="104"/>
      <c r="Y274" s="104"/>
      <c r="Z274" s="104"/>
      <c r="AA274" s="104"/>
      <c r="AB274" s="104"/>
      <c r="AC274" s="104"/>
      <c r="AD274" s="104"/>
      <c r="AE274" s="179">
        <f t="shared" si="30"/>
        <v>0</v>
      </c>
      <c r="AF274" s="104">
        <v>133.00951000000001</v>
      </c>
      <c r="AG274" s="104"/>
      <c r="AH274" s="104"/>
      <c r="AI274" s="104"/>
      <c r="AJ274" s="104"/>
      <c r="AK274" s="104"/>
      <c r="AL274" s="104"/>
      <c r="AM274" s="104"/>
      <c r="AN274" s="104"/>
      <c r="AO274" s="104"/>
      <c r="AP274" s="104"/>
      <c r="AQ274" s="104"/>
      <c r="AR274" s="179">
        <f t="shared" si="34"/>
        <v>133.00951000000001</v>
      </c>
      <c r="AS274" s="205">
        <f t="shared" si="35"/>
        <v>133.00951000000001</v>
      </c>
    </row>
    <row r="275" spans="2:45" ht="11.25" customHeight="1">
      <c r="B275" s="94" t="s">
        <v>90</v>
      </c>
      <c r="C275" s="94" t="s">
        <v>967</v>
      </c>
      <c r="D275" s="194" t="s">
        <v>79</v>
      </c>
      <c r="E275" s="195" t="s">
        <v>84</v>
      </c>
      <c r="F275" s="178" t="s">
        <v>257</v>
      </c>
      <c r="G275" s="103"/>
      <c r="H275" s="103"/>
      <c r="I275" s="103"/>
      <c r="J275" s="104"/>
      <c r="K275" s="104"/>
      <c r="L275" s="104"/>
      <c r="M275" s="104"/>
      <c r="N275" s="104"/>
      <c r="O275" s="104"/>
      <c r="P275" s="104"/>
      <c r="Q275" s="104"/>
      <c r="R275" s="179">
        <f t="shared" si="33"/>
        <v>0</v>
      </c>
      <c r="S275" s="103"/>
      <c r="T275" s="103"/>
      <c r="U275" s="103"/>
      <c r="V275" s="103"/>
      <c r="W275" s="104"/>
      <c r="X275" s="104"/>
      <c r="Y275" s="104"/>
      <c r="Z275" s="104"/>
      <c r="AA275" s="104"/>
      <c r="AB275" s="104"/>
      <c r="AC275" s="104"/>
      <c r="AD275" s="104"/>
      <c r="AE275" s="179">
        <f t="shared" si="30"/>
        <v>0</v>
      </c>
      <c r="AF275" s="104">
        <v>30</v>
      </c>
      <c r="AG275" s="104"/>
      <c r="AH275" s="104"/>
      <c r="AI275" s="104"/>
      <c r="AJ275" s="104"/>
      <c r="AK275" s="104"/>
      <c r="AL275" s="104"/>
      <c r="AM275" s="104"/>
      <c r="AN275" s="104"/>
      <c r="AO275" s="104"/>
      <c r="AP275" s="104"/>
      <c r="AQ275" s="104"/>
      <c r="AR275" s="179">
        <f t="shared" si="34"/>
        <v>30</v>
      </c>
      <c r="AS275" s="205">
        <f t="shared" si="35"/>
        <v>30</v>
      </c>
    </row>
    <row r="276" spans="2:45" ht="11.25" customHeight="1">
      <c r="B276" s="94" t="s">
        <v>90</v>
      </c>
      <c r="C276" s="94" t="s">
        <v>1118</v>
      </c>
      <c r="D276" s="194" t="s">
        <v>143</v>
      </c>
      <c r="E276" s="195" t="s">
        <v>84</v>
      </c>
      <c r="F276" s="178" t="s">
        <v>257</v>
      </c>
      <c r="G276" s="103"/>
      <c r="H276" s="103"/>
      <c r="I276" s="103"/>
      <c r="J276" s="104"/>
      <c r="K276" s="104"/>
      <c r="L276" s="104"/>
      <c r="M276" s="104"/>
      <c r="N276" s="104"/>
      <c r="O276" s="104"/>
      <c r="P276" s="104"/>
      <c r="Q276" s="104"/>
      <c r="R276" s="179">
        <f t="shared" si="33"/>
        <v>0</v>
      </c>
      <c r="S276" s="103"/>
      <c r="T276" s="103"/>
      <c r="U276" s="103"/>
      <c r="V276" s="103"/>
      <c r="W276" s="104"/>
      <c r="X276" s="104"/>
      <c r="Y276" s="104"/>
      <c r="Z276" s="104"/>
      <c r="AA276" s="104"/>
      <c r="AB276" s="104"/>
      <c r="AC276" s="104"/>
      <c r="AD276" s="104"/>
      <c r="AE276" s="179">
        <f t="shared" si="30"/>
        <v>0</v>
      </c>
      <c r="AF276" s="104">
        <v>190.54410999999999</v>
      </c>
      <c r="AG276" s="104"/>
      <c r="AH276" s="104">
        <v>67.388760000000005</v>
      </c>
      <c r="AI276" s="104"/>
      <c r="AJ276" s="104"/>
      <c r="AK276" s="104"/>
      <c r="AL276" s="104"/>
      <c r="AM276" s="104"/>
      <c r="AN276" s="104"/>
      <c r="AO276" s="104"/>
      <c r="AP276" s="104"/>
      <c r="AQ276" s="104"/>
      <c r="AR276" s="179">
        <f t="shared" si="34"/>
        <v>257.93286999999998</v>
      </c>
      <c r="AS276" s="205">
        <f t="shared" si="35"/>
        <v>257.93286999999998</v>
      </c>
    </row>
    <row r="277" spans="2:45" ht="11.25" customHeight="1">
      <c r="B277" s="94" t="s">
        <v>90</v>
      </c>
      <c r="C277" s="94" t="s">
        <v>1119</v>
      </c>
      <c r="D277" s="194" t="s">
        <v>143</v>
      </c>
      <c r="E277" s="195" t="s">
        <v>84</v>
      </c>
      <c r="F277" s="178" t="s">
        <v>257</v>
      </c>
      <c r="G277" s="103"/>
      <c r="H277" s="103"/>
      <c r="I277" s="103"/>
      <c r="J277" s="104"/>
      <c r="K277" s="104"/>
      <c r="L277" s="104"/>
      <c r="M277" s="104"/>
      <c r="N277" s="104"/>
      <c r="O277" s="104"/>
      <c r="P277" s="104"/>
      <c r="Q277" s="104"/>
      <c r="R277" s="179">
        <f t="shared" si="33"/>
        <v>0</v>
      </c>
      <c r="S277" s="103"/>
      <c r="T277" s="103"/>
      <c r="U277" s="103"/>
      <c r="V277" s="103"/>
      <c r="W277" s="104"/>
      <c r="X277" s="104"/>
      <c r="Y277" s="104"/>
      <c r="Z277" s="104"/>
      <c r="AA277" s="104"/>
      <c r="AB277" s="104"/>
      <c r="AC277" s="104"/>
      <c r="AD277" s="104"/>
      <c r="AE277" s="179">
        <f t="shared" si="30"/>
        <v>0</v>
      </c>
      <c r="AF277" s="104">
        <v>24.5868</v>
      </c>
      <c r="AG277" s="104"/>
      <c r="AH277" s="104"/>
      <c r="AI277" s="104"/>
      <c r="AJ277" s="104"/>
      <c r="AK277" s="104"/>
      <c r="AL277" s="104"/>
      <c r="AM277" s="104"/>
      <c r="AN277" s="104"/>
      <c r="AO277" s="104"/>
      <c r="AP277" s="104"/>
      <c r="AQ277" s="104"/>
      <c r="AR277" s="179">
        <f t="shared" si="34"/>
        <v>24.5868</v>
      </c>
      <c r="AS277" s="205">
        <f t="shared" si="35"/>
        <v>24.5868</v>
      </c>
    </row>
    <row r="278" spans="2:45" ht="11.25" customHeight="1">
      <c r="B278" s="94" t="s">
        <v>90</v>
      </c>
      <c r="C278" s="94" t="s">
        <v>1120</v>
      </c>
      <c r="D278" s="194" t="s">
        <v>79</v>
      </c>
      <c r="E278" s="195" t="s">
        <v>84</v>
      </c>
      <c r="F278" s="178" t="s">
        <v>257</v>
      </c>
      <c r="G278" s="103"/>
      <c r="H278" s="103"/>
      <c r="I278" s="103"/>
      <c r="J278" s="104"/>
      <c r="K278" s="104"/>
      <c r="L278" s="104"/>
      <c r="M278" s="104"/>
      <c r="N278" s="104"/>
      <c r="O278" s="104"/>
      <c r="P278" s="104"/>
      <c r="Q278" s="104"/>
      <c r="R278" s="179">
        <f t="shared" si="33"/>
        <v>0</v>
      </c>
      <c r="S278" s="103"/>
      <c r="T278" s="103"/>
      <c r="U278" s="103"/>
      <c r="V278" s="103"/>
      <c r="W278" s="104"/>
      <c r="X278" s="104"/>
      <c r="Y278" s="104"/>
      <c r="Z278" s="104"/>
      <c r="AA278" s="104"/>
      <c r="AB278" s="104"/>
      <c r="AC278" s="104"/>
      <c r="AD278" s="104"/>
      <c r="AE278" s="179">
        <f t="shared" si="30"/>
        <v>0</v>
      </c>
      <c r="AF278" s="104">
        <v>29.078690000000002</v>
      </c>
      <c r="AG278" s="104"/>
      <c r="AH278" s="104"/>
      <c r="AI278" s="104"/>
      <c r="AJ278" s="104"/>
      <c r="AK278" s="104"/>
      <c r="AL278" s="104"/>
      <c r="AM278" s="104"/>
      <c r="AN278" s="104"/>
      <c r="AO278" s="104"/>
      <c r="AP278" s="104"/>
      <c r="AQ278" s="104"/>
      <c r="AR278" s="179">
        <f t="shared" si="34"/>
        <v>29.078690000000002</v>
      </c>
      <c r="AS278" s="205">
        <f t="shared" si="35"/>
        <v>29.078690000000002</v>
      </c>
    </row>
    <row r="279" spans="2:45" ht="11.25" customHeight="1">
      <c r="B279" s="94" t="s">
        <v>90</v>
      </c>
      <c r="C279" s="94" t="s">
        <v>1121</v>
      </c>
      <c r="D279" s="194" t="s">
        <v>83</v>
      </c>
      <c r="E279" s="195" t="s">
        <v>84</v>
      </c>
      <c r="F279" s="178" t="s">
        <v>257</v>
      </c>
      <c r="G279" s="103"/>
      <c r="H279" s="103"/>
      <c r="I279" s="103"/>
      <c r="J279" s="104"/>
      <c r="K279" s="104"/>
      <c r="L279" s="104"/>
      <c r="M279" s="104"/>
      <c r="N279" s="104"/>
      <c r="O279" s="104"/>
      <c r="P279" s="104"/>
      <c r="Q279" s="104"/>
      <c r="R279" s="179">
        <f t="shared" si="33"/>
        <v>0</v>
      </c>
      <c r="S279" s="103"/>
      <c r="T279" s="103"/>
      <c r="U279" s="103"/>
      <c r="V279" s="103"/>
      <c r="W279" s="104"/>
      <c r="X279" s="104"/>
      <c r="Y279" s="104"/>
      <c r="Z279" s="104"/>
      <c r="AA279" s="104"/>
      <c r="AB279" s="104"/>
      <c r="AC279" s="104"/>
      <c r="AD279" s="104"/>
      <c r="AE279" s="179">
        <f t="shared" si="30"/>
        <v>0</v>
      </c>
      <c r="AF279" s="104">
        <v>28.217379999999999</v>
      </c>
      <c r="AG279" s="104"/>
      <c r="AH279" s="104"/>
      <c r="AI279" s="104"/>
      <c r="AJ279" s="104"/>
      <c r="AK279" s="104"/>
      <c r="AL279" s="104"/>
      <c r="AM279" s="104"/>
      <c r="AN279" s="104"/>
      <c r="AO279" s="104"/>
      <c r="AP279" s="104"/>
      <c r="AQ279" s="104"/>
      <c r="AR279" s="179">
        <f t="shared" si="34"/>
        <v>28.217379999999999</v>
      </c>
      <c r="AS279" s="205">
        <f t="shared" si="35"/>
        <v>28.217379999999999</v>
      </c>
    </row>
    <row r="280" spans="2:45" ht="11.25" customHeight="1">
      <c r="B280" s="94" t="s">
        <v>90</v>
      </c>
      <c r="C280" s="94" t="s">
        <v>968</v>
      </c>
      <c r="D280" s="194" t="s">
        <v>76</v>
      </c>
      <c r="E280" s="195" t="s">
        <v>84</v>
      </c>
      <c r="F280" s="178" t="s">
        <v>257</v>
      </c>
      <c r="G280" s="103"/>
      <c r="H280" s="103"/>
      <c r="I280" s="103"/>
      <c r="J280" s="104"/>
      <c r="K280" s="104"/>
      <c r="L280" s="104"/>
      <c r="M280" s="104"/>
      <c r="N280" s="104"/>
      <c r="O280" s="104"/>
      <c r="P280" s="104"/>
      <c r="Q280" s="104"/>
      <c r="R280" s="179">
        <f t="shared" si="33"/>
        <v>0</v>
      </c>
      <c r="S280" s="103"/>
      <c r="T280" s="103"/>
      <c r="U280" s="103"/>
      <c r="V280" s="103"/>
      <c r="W280" s="104"/>
      <c r="X280" s="104"/>
      <c r="Y280" s="104"/>
      <c r="Z280" s="104"/>
      <c r="AA280" s="104"/>
      <c r="AB280" s="104"/>
      <c r="AC280" s="104"/>
      <c r="AD280" s="104"/>
      <c r="AE280" s="179">
        <f t="shared" si="30"/>
        <v>0</v>
      </c>
      <c r="AF280" s="104">
        <v>63.213999999999999</v>
      </c>
      <c r="AG280" s="104"/>
      <c r="AH280" s="104"/>
      <c r="AI280" s="104"/>
      <c r="AJ280" s="104"/>
      <c r="AK280" s="104"/>
      <c r="AL280" s="104"/>
      <c r="AM280" s="104"/>
      <c r="AN280" s="104"/>
      <c r="AO280" s="104"/>
      <c r="AP280" s="104"/>
      <c r="AQ280" s="104"/>
      <c r="AR280" s="179">
        <f t="shared" si="34"/>
        <v>63.213999999999999</v>
      </c>
      <c r="AS280" s="205">
        <f t="shared" si="35"/>
        <v>63.213999999999999</v>
      </c>
    </row>
    <row r="281" spans="2:45" ht="11.25" customHeight="1">
      <c r="B281" s="94" t="s">
        <v>90</v>
      </c>
      <c r="C281" s="94" t="s">
        <v>969</v>
      </c>
      <c r="D281" s="194" t="s">
        <v>83</v>
      </c>
      <c r="E281" s="195" t="s">
        <v>84</v>
      </c>
      <c r="F281" s="178" t="s">
        <v>257</v>
      </c>
      <c r="G281" s="103"/>
      <c r="H281" s="103"/>
      <c r="I281" s="103"/>
      <c r="J281" s="104"/>
      <c r="K281" s="104"/>
      <c r="L281" s="104"/>
      <c r="M281" s="104"/>
      <c r="N281" s="104"/>
      <c r="O281" s="104"/>
      <c r="P281" s="104"/>
      <c r="Q281" s="104"/>
      <c r="R281" s="179">
        <f>SUM(G281:Q281)</f>
        <v>0</v>
      </c>
      <c r="S281" s="103"/>
      <c r="T281" s="103"/>
      <c r="U281" s="103"/>
      <c r="V281" s="103"/>
      <c r="W281" s="104"/>
      <c r="X281" s="104"/>
      <c r="Y281" s="104"/>
      <c r="Z281" s="104"/>
      <c r="AA281" s="104"/>
      <c r="AB281" s="104"/>
      <c r="AC281" s="104"/>
      <c r="AD281" s="104"/>
      <c r="AE281" s="179">
        <f t="shared" si="30"/>
        <v>0</v>
      </c>
      <c r="AF281" s="104">
        <v>36.865569999999998</v>
      </c>
      <c r="AG281" s="104"/>
      <c r="AH281" s="104"/>
      <c r="AI281" s="104"/>
      <c r="AJ281" s="104"/>
      <c r="AK281" s="104"/>
      <c r="AL281" s="104"/>
      <c r="AM281" s="104"/>
      <c r="AN281" s="104"/>
      <c r="AO281" s="104"/>
      <c r="AP281" s="104"/>
      <c r="AQ281" s="104"/>
      <c r="AR281" s="179">
        <f t="shared" si="34"/>
        <v>36.865569999999998</v>
      </c>
      <c r="AS281" s="205">
        <f t="shared" si="35"/>
        <v>36.865569999999998</v>
      </c>
    </row>
    <row r="282" spans="2:45" ht="11.25" customHeight="1">
      <c r="B282" s="94" t="s">
        <v>90</v>
      </c>
      <c r="C282" s="94" t="s">
        <v>970</v>
      </c>
      <c r="D282" s="194" t="s">
        <v>83</v>
      </c>
      <c r="E282" s="195" t="s">
        <v>84</v>
      </c>
      <c r="F282" s="178" t="s">
        <v>257</v>
      </c>
      <c r="G282" s="103"/>
      <c r="H282" s="103"/>
      <c r="I282" s="103"/>
      <c r="J282" s="104"/>
      <c r="K282" s="104"/>
      <c r="L282" s="104"/>
      <c r="M282" s="104"/>
      <c r="N282" s="104"/>
      <c r="O282" s="104"/>
      <c r="P282" s="104"/>
      <c r="Q282" s="104"/>
      <c r="R282" s="179">
        <f t="shared" si="36" ref="R282:R348">SUM(G282:Q282)</f>
        <v>0</v>
      </c>
      <c r="S282" s="103"/>
      <c r="T282" s="103"/>
      <c r="U282" s="103"/>
      <c r="V282" s="103"/>
      <c r="W282" s="104"/>
      <c r="X282" s="104"/>
      <c r="Y282" s="104"/>
      <c r="Z282" s="104"/>
      <c r="AA282" s="104"/>
      <c r="AB282" s="104"/>
      <c r="AC282" s="104"/>
      <c r="AD282" s="104"/>
      <c r="AE282" s="179">
        <f t="shared" si="30"/>
        <v>0</v>
      </c>
      <c r="AF282" s="104">
        <v>77.946700000000007</v>
      </c>
      <c r="AG282" s="104"/>
      <c r="AH282" s="104"/>
      <c r="AI282" s="104"/>
      <c r="AJ282" s="104"/>
      <c r="AK282" s="104"/>
      <c r="AL282" s="104"/>
      <c r="AM282" s="104"/>
      <c r="AN282" s="104"/>
      <c r="AO282" s="104"/>
      <c r="AP282" s="104"/>
      <c r="AQ282" s="104"/>
      <c r="AR282" s="179">
        <f t="shared" si="34"/>
        <v>77.946700000000007</v>
      </c>
      <c r="AS282" s="205">
        <f t="shared" si="35"/>
        <v>77.946700000000007</v>
      </c>
    </row>
    <row r="283" spans="2:45" ht="11.25" customHeight="1">
      <c r="B283" s="94" t="s">
        <v>90</v>
      </c>
      <c r="C283" s="94" t="s">
        <v>971</v>
      </c>
      <c r="D283" s="194" t="s">
        <v>83</v>
      </c>
      <c r="E283" s="195" t="s">
        <v>84</v>
      </c>
      <c r="F283" s="178" t="s">
        <v>257</v>
      </c>
      <c r="G283" s="103"/>
      <c r="H283" s="103"/>
      <c r="I283" s="103"/>
      <c r="J283" s="104"/>
      <c r="K283" s="104"/>
      <c r="L283" s="104"/>
      <c r="M283" s="104"/>
      <c r="N283" s="104"/>
      <c r="O283" s="104"/>
      <c r="P283" s="104"/>
      <c r="Q283" s="104"/>
      <c r="R283" s="179">
        <f t="shared" si="36"/>
        <v>0</v>
      </c>
      <c r="S283" s="103"/>
      <c r="T283" s="103"/>
      <c r="U283" s="103"/>
      <c r="V283" s="103"/>
      <c r="W283" s="104"/>
      <c r="X283" s="104"/>
      <c r="Y283" s="104"/>
      <c r="Z283" s="104"/>
      <c r="AA283" s="104"/>
      <c r="AB283" s="104"/>
      <c r="AC283" s="104"/>
      <c r="AD283" s="104"/>
      <c r="AE283" s="179">
        <f t="shared" si="30"/>
        <v>0</v>
      </c>
      <c r="AF283" s="104">
        <v>308.45573000000002</v>
      </c>
      <c r="AG283" s="104"/>
      <c r="AH283" s="104"/>
      <c r="AI283" s="104"/>
      <c r="AJ283" s="104"/>
      <c r="AK283" s="104"/>
      <c r="AL283" s="104"/>
      <c r="AM283" s="104"/>
      <c r="AN283" s="104"/>
      <c r="AO283" s="104"/>
      <c r="AP283" s="104"/>
      <c r="AQ283" s="104"/>
      <c r="AR283" s="179">
        <f t="shared" si="34"/>
        <v>308.45573000000002</v>
      </c>
      <c r="AS283" s="205">
        <f t="shared" si="35"/>
        <v>308.45573000000002</v>
      </c>
    </row>
    <row r="284" spans="2:45" ht="11.25" customHeight="1">
      <c r="B284" s="94" t="s">
        <v>90</v>
      </c>
      <c r="C284" s="94" t="s">
        <v>972</v>
      </c>
      <c r="D284" s="194" t="s">
        <v>83</v>
      </c>
      <c r="E284" s="195" t="s">
        <v>84</v>
      </c>
      <c r="F284" s="178" t="s">
        <v>257</v>
      </c>
      <c r="G284" s="103"/>
      <c r="H284" s="103"/>
      <c r="I284" s="103"/>
      <c r="J284" s="104"/>
      <c r="K284" s="104"/>
      <c r="L284" s="104"/>
      <c r="M284" s="104"/>
      <c r="N284" s="104"/>
      <c r="O284" s="104"/>
      <c r="P284" s="104"/>
      <c r="Q284" s="104"/>
      <c r="R284" s="179">
        <f t="shared" si="36"/>
        <v>0</v>
      </c>
      <c r="S284" s="103"/>
      <c r="T284" s="103"/>
      <c r="U284" s="103"/>
      <c r="V284" s="103"/>
      <c r="W284" s="104"/>
      <c r="X284" s="104"/>
      <c r="Y284" s="104"/>
      <c r="Z284" s="104"/>
      <c r="AA284" s="104"/>
      <c r="AB284" s="104"/>
      <c r="AC284" s="104"/>
      <c r="AD284" s="104"/>
      <c r="AE284" s="179">
        <f t="shared" si="30"/>
        <v>0</v>
      </c>
      <c r="AF284" s="104">
        <v>106.13028</v>
      </c>
      <c r="AG284" s="104"/>
      <c r="AH284" s="104"/>
      <c r="AI284" s="104"/>
      <c r="AJ284" s="104"/>
      <c r="AK284" s="104"/>
      <c r="AL284" s="104"/>
      <c r="AM284" s="104"/>
      <c r="AN284" s="104"/>
      <c r="AO284" s="104"/>
      <c r="AP284" s="104"/>
      <c r="AQ284" s="104"/>
      <c r="AR284" s="179">
        <f t="shared" si="34"/>
        <v>106.13028</v>
      </c>
      <c r="AS284" s="205">
        <f t="shared" si="35"/>
        <v>106.13028</v>
      </c>
    </row>
    <row r="285" spans="2:45" ht="11.25" customHeight="1">
      <c r="B285" s="94" t="s">
        <v>90</v>
      </c>
      <c r="C285" s="94" t="s">
        <v>1122</v>
      </c>
      <c r="D285" s="194" t="s">
        <v>76</v>
      </c>
      <c r="E285" s="195" t="s">
        <v>84</v>
      </c>
      <c r="F285" s="178" t="s">
        <v>257</v>
      </c>
      <c r="G285" s="103"/>
      <c r="H285" s="103"/>
      <c r="I285" s="103"/>
      <c r="J285" s="104"/>
      <c r="K285" s="104"/>
      <c r="L285" s="104"/>
      <c r="M285" s="104"/>
      <c r="N285" s="104"/>
      <c r="O285" s="104"/>
      <c r="P285" s="104"/>
      <c r="Q285" s="104"/>
      <c r="R285" s="179">
        <f t="shared" si="36"/>
        <v>0</v>
      </c>
      <c r="S285" s="103"/>
      <c r="T285" s="103"/>
      <c r="U285" s="103"/>
      <c r="V285" s="103"/>
      <c r="W285" s="104"/>
      <c r="X285" s="104"/>
      <c r="Y285" s="104"/>
      <c r="Z285" s="104"/>
      <c r="AA285" s="104"/>
      <c r="AB285" s="104"/>
      <c r="AC285" s="104"/>
      <c r="AD285" s="104"/>
      <c r="AE285" s="179">
        <f t="shared" si="30"/>
        <v>0</v>
      </c>
      <c r="AF285" s="104">
        <v>196.89196999999999</v>
      </c>
      <c r="AG285" s="104"/>
      <c r="AH285" s="104"/>
      <c r="AI285" s="104"/>
      <c r="AJ285" s="104"/>
      <c r="AK285" s="104"/>
      <c r="AL285" s="104"/>
      <c r="AM285" s="104"/>
      <c r="AN285" s="104"/>
      <c r="AO285" s="104"/>
      <c r="AP285" s="104"/>
      <c r="AQ285" s="104"/>
      <c r="AR285" s="179">
        <f t="shared" si="34"/>
        <v>196.89196999999999</v>
      </c>
      <c r="AS285" s="205">
        <f t="shared" si="35"/>
        <v>196.89196999999999</v>
      </c>
    </row>
    <row r="286" spans="2:45" ht="11.25" customHeight="1">
      <c r="B286" s="94" t="s">
        <v>90</v>
      </c>
      <c r="C286" s="94" t="s">
        <v>980</v>
      </c>
      <c r="D286" s="194" t="s">
        <v>76</v>
      </c>
      <c r="E286" s="195" t="s">
        <v>84</v>
      </c>
      <c r="F286" s="178" t="s">
        <v>257</v>
      </c>
      <c r="G286" s="103"/>
      <c r="H286" s="103"/>
      <c r="I286" s="103"/>
      <c r="J286" s="104"/>
      <c r="K286" s="104"/>
      <c r="L286" s="104"/>
      <c r="M286" s="104"/>
      <c r="N286" s="104"/>
      <c r="O286" s="104"/>
      <c r="P286" s="104"/>
      <c r="Q286" s="104"/>
      <c r="R286" s="179">
        <f t="shared" si="36"/>
        <v>0</v>
      </c>
      <c r="S286" s="103"/>
      <c r="T286" s="103"/>
      <c r="U286" s="103"/>
      <c r="V286" s="103"/>
      <c r="W286" s="104"/>
      <c r="X286" s="104"/>
      <c r="Y286" s="104"/>
      <c r="Z286" s="104"/>
      <c r="AA286" s="104"/>
      <c r="AB286" s="104"/>
      <c r="AC286" s="104"/>
      <c r="AD286" s="104"/>
      <c r="AE286" s="179">
        <f t="shared" si="30"/>
        <v>0</v>
      </c>
      <c r="AF286" s="104"/>
      <c r="AG286" s="104">
        <v>63.986220000000003</v>
      </c>
      <c r="AH286" s="104"/>
      <c r="AI286" s="104">
        <v>-4.3076299999999996</v>
      </c>
      <c r="AJ286" s="104"/>
      <c r="AK286" s="104"/>
      <c r="AL286" s="104"/>
      <c r="AM286" s="104"/>
      <c r="AN286" s="104"/>
      <c r="AO286" s="104"/>
      <c r="AP286" s="104"/>
      <c r="AQ286" s="104"/>
      <c r="AR286" s="179">
        <f t="shared" si="34"/>
        <v>59.67859</v>
      </c>
      <c r="AS286" s="205">
        <f t="shared" si="35"/>
        <v>59.67859</v>
      </c>
    </row>
    <row r="287" spans="2:45" ht="11.25" customHeight="1">
      <c r="B287" s="94" t="s">
        <v>90</v>
      </c>
      <c r="C287" s="94" t="s">
        <v>1123</v>
      </c>
      <c r="D287" s="194" t="s">
        <v>79</v>
      </c>
      <c r="E287" s="195" t="s">
        <v>84</v>
      </c>
      <c r="F287" s="178" t="s">
        <v>257</v>
      </c>
      <c r="G287" s="103"/>
      <c r="H287" s="103"/>
      <c r="I287" s="103"/>
      <c r="J287" s="104"/>
      <c r="K287" s="104"/>
      <c r="L287" s="104"/>
      <c r="M287" s="104"/>
      <c r="N287" s="104"/>
      <c r="O287" s="104"/>
      <c r="P287" s="104"/>
      <c r="Q287" s="104"/>
      <c r="R287" s="179">
        <f t="shared" si="36"/>
        <v>0</v>
      </c>
      <c r="S287" s="103"/>
      <c r="T287" s="103"/>
      <c r="U287" s="103"/>
      <c r="V287" s="103"/>
      <c r="W287" s="104"/>
      <c r="X287" s="104"/>
      <c r="Y287" s="104"/>
      <c r="Z287" s="104"/>
      <c r="AA287" s="104"/>
      <c r="AB287" s="104"/>
      <c r="AC287" s="104"/>
      <c r="AD287" s="104"/>
      <c r="AE287" s="179">
        <f t="shared" si="30"/>
        <v>0</v>
      </c>
      <c r="AF287" s="104">
        <v>2.53478</v>
      </c>
      <c r="AG287" s="104"/>
      <c r="AH287" s="104"/>
      <c r="AI287" s="104"/>
      <c r="AJ287" s="104"/>
      <c r="AK287" s="104"/>
      <c r="AL287" s="104"/>
      <c r="AM287" s="104"/>
      <c r="AN287" s="104"/>
      <c r="AO287" s="104">
        <v>10.131</v>
      </c>
      <c r="AP287" s="104"/>
      <c r="AQ287" s="104"/>
      <c r="AR287" s="179">
        <f t="shared" si="34"/>
        <v>12.66578</v>
      </c>
      <c r="AS287" s="205">
        <f t="shared" si="35"/>
        <v>12.66578</v>
      </c>
    </row>
    <row r="288" spans="2:45" ht="11.25" customHeight="1">
      <c r="B288" s="94" t="s">
        <v>90</v>
      </c>
      <c r="C288" s="94" t="s">
        <v>981</v>
      </c>
      <c r="D288" s="194" t="s">
        <v>141</v>
      </c>
      <c r="E288" s="195" t="s">
        <v>84</v>
      </c>
      <c r="F288" s="178" t="s">
        <v>257</v>
      </c>
      <c r="G288" s="103"/>
      <c r="H288" s="103"/>
      <c r="I288" s="103"/>
      <c r="J288" s="104"/>
      <c r="K288" s="104"/>
      <c r="L288" s="104"/>
      <c r="M288" s="104"/>
      <c r="N288" s="104"/>
      <c r="O288" s="104"/>
      <c r="P288" s="104"/>
      <c r="Q288" s="104"/>
      <c r="R288" s="179">
        <f t="shared" si="36"/>
        <v>0</v>
      </c>
      <c r="S288" s="103"/>
      <c r="T288" s="103"/>
      <c r="U288" s="103"/>
      <c r="V288" s="103"/>
      <c r="W288" s="104"/>
      <c r="X288" s="104"/>
      <c r="Y288" s="104"/>
      <c r="Z288" s="104"/>
      <c r="AA288" s="104"/>
      <c r="AB288" s="104"/>
      <c r="AC288" s="104"/>
      <c r="AD288" s="104"/>
      <c r="AE288" s="179">
        <f t="shared" si="30"/>
        <v>0</v>
      </c>
      <c r="AF288" s="104"/>
      <c r="AG288" s="104">
        <v>34.539000000000001</v>
      </c>
      <c r="AH288" s="104"/>
      <c r="AI288" s="104"/>
      <c r="AJ288" s="104"/>
      <c r="AK288" s="104"/>
      <c r="AL288" s="104"/>
      <c r="AM288" s="104"/>
      <c r="AN288" s="104"/>
      <c r="AO288" s="104"/>
      <c r="AP288" s="104"/>
      <c r="AQ288" s="104"/>
      <c r="AR288" s="179">
        <f t="shared" si="34"/>
        <v>34.539000000000001</v>
      </c>
      <c r="AS288" s="205">
        <f t="shared" si="35"/>
        <v>34.539000000000001</v>
      </c>
    </row>
    <row r="289" spans="2:45" ht="11.25" customHeight="1">
      <c r="B289" s="94" t="s">
        <v>90</v>
      </c>
      <c r="C289" s="94" t="s">
        <v>982</v>
      </c>
      <c r="D289" s="194" t="s">
        <v>143</v>
      </c>
      <c r="E289" s="195" t="s">
        <v>84</v>
      </c>
      <c r="F289" s="178" t="s">
        <v>257</v>
      </c>
      <c r="G289" s="103"/>
      <c r="H289" s="103"/>
      <c r="I289" s="103"/>
      <c r="J289" s="104"/>
      <c r="K289" s="104"/>
      <c r="L289" s="104"/>
      <c r="M289" s="104"/>
      <c r="N289" s="104"/>
      <c r="O289" s="104"/>
      <c r="P289" s="104"/>
      <c r="Q289" s="104"/>
      <c r="R289" s="179">
        <f t="shared" si="36"/>
        <v>0</v>
      </c>
      <c r="S289" s="103"/>
      <c r="T289" s="103"/>
      <c r="U289" s="103"/>
      <c r="V289" s="103"/>
      <c r="W289" s="104"/>
      <c r="X289" s="104"/>
      <c r="Y289" s="104"/>
      <c r="Z289" s="104"/>
      <c r="AA289" s="104"/>
      <c r="AB289" s="104"/>
      <c r="AC289" s="104"/>
      <c r="AD289" s="104"/>
      <c r="AE289" s="179">
        <f t="shared" si="30"/>
        <v>0</v>
      </c>
      <c r="AF289" s="104"/>
      <c r="AG289" s="104">
        <v>13.88527</v>
      </c>
      <c r="AH289" s="104"/>
      <c r="AI289" s="104"/>
      <c r="AJ289" s="104"/>
      <c r="AK289" s="104"/>
      <c r="AL289" s="104"/>
      <c r="AM289" s="104"/>
      <c r="AN289" s="104"/>
      <c r="AO289" s="104"/>
      <c r="AP289" s="104"/>
      <c r="AQ289" s="104"/>
      <c r="AR289" s="179">
        <f t="shared" si="34"/>
        <v>13.88527</v>
      </c>
      <c r="AS289" s="205">
        <f t="shared" si="35"/>
        <v>13.88527</v>
      </c>
    </row>
    <row r="290" spans="2:45" ht="11.25" customHeight="1">
      <c r="B290" s="94" t="s">
        <v>90</v>
      </c>
      <c r="C290" s="94" t="s">
        <v>983</v>
      </c>
      <c r="D290" s="194" t="s">
        <v>143</v>
      </c>
      <c r="E290" s="195" t="s">
        <v>84</v>
      </c>
      <c r="F290" s="178" t="s">
        <v>257</v>
      </c>
      <c r="G290" s="103"/>
      <c r="H290" s="103"/>
      <c r="I290" s="103"/>
      <c r="J290" s="104"/>
      <c r="K290" s="104"/>
      <c r="L290" s="104"/>
      <c r="M290" s="104"/>
      <c r="N290" s="104"/>
      <c r="O290" s="104"/>
      <c r="P290" s="104"/>
      <c r="Q290" s="104"/>
      <c r="R290" s="179">
        <f t="shared" si="36"/>
        <v>0</v>
      </c>
      <c r="S290" s="103"/>
      <c r="T290" s="103"/>
      <c r="U290" s="103"/>
      <c r="V290" s="103"/>
      <c r="W290" s="104"/>
      <c r="X290" s="104"/>
      <c r="Y290" s="104"/>
      <c r="Z290" s="104"/>
      <c r="AA290" s="104"/>
      <c r="AB290" s="104"/>
      <c r="AC290" s="104"/>
      <c r="AD290" s="104"/>
      <c r="AE290" s="179">
        <f t="shared" si="30"/>
        <v>0</v>
      </c>
      <c r="AF290" s="104"/>
      <c r="AG290" s="104">
        <v>40.481840000000005</v>
      </c>
      <c r="AH290" s="104"/>
      <c r="AI290" s="104"/>
      <c r="AJ290" s="104"/>
      <c r="AK290" s="104"/>
      <c r="AL290" s="104"/>
      <c r="AM290" s="104"/>
      <c r="AN290" s="104"/>
      <c r="AO290" s="104"/>
      <c r="AP290" s="104"/>
      <c r="AQ290" s="104"/>
      <c r="AR290" s="179">
        <f t="shared" si="34"/>
        <v>40.481840000000005</v>
      </c>
      <c r="AS290" s="205">
        <f t="shared" si="35"/>
        <v>40.481840000000005</v>
      </c>
    </row>
    <row r="291" spans="2:45" ht="11.25" customHeight="1">
      <c r="B291" s="94" t="s">
        <v>90</v>
      </c>
      <c r="C291" s="94" t="s">
        <v>984</v>
      </c>
      <c r="D291" s="194" t="s">
        <v>143</v>
      </c>
      <c r="E291" s="195" t="s">
        <v>84</v>
      </c>
      <c r="F291" s="178" t="s">
        <v>257</v>
      </c>
      <c r="G291" s="103"/>
      <c r="H291" s="103"/>
      <c r="I291" s="103"/>
      <c r="J291" s="104"/>
      <c r="K291" s="104"/>
      <c r="L291" s="104"/>
      <c r="M291" s="104"/>
      <c r="N291" s="104"/>
      <c r="O291" s="104"/>
      <c r="P291" s="104"/>
      <c r="Q291" s="104"/>
      <c r="R291" s="179">
        <f t="shared" si="36"/>
        <v>0</v>
      </c>
      <c r="S291" s="103"/>
      <c r="T291" s="103"/>
      <c r="U291" s="103"/>
      <c r="V291" s="103"/>
      <c r="W291" s="104"/>
      <c r="X291" s="104"/>
      <c r="Y291" s="104"/>
      <c r="Z291" s="104"/>
      <c r="AA291" s="104"/>
      <c r="AB291" s="104"/>
      <c r="AC291" s="104"/>
      <c r="AD291" s="104"/>
      <c r="AE291" s="179">
        <f t="shared" si="30"/>
        <v>0</v>
      </c>
      <c r="AF291" s="104"/>
      <c r="AG291" s="104">
        <v>3.7947299999999999</v>
      </c>
      <c r="AH291" s="104"/>
      <c r="AI291" s="104"/>
      <c r="AJ291" s="104"/>
      <c r="AK291" s="104"/>
      <c r="AL291" s="104"/>
      <c r="AM291" s="104"/>
      <c r="AN291" s="104"/>
      <c r="AO291" s="104"/>
      <c r="AP291" s="104"/>
      <c r="AQ291" s="104"/>
      <c r="AR291" s="179">
        <f t="shared" si="34"/>
        <v>3.7947299999999999</v>
      </c>
      <c r="AS291" s="205">
        <f t="shared" si="35"/>
        <v>3.7947299999999999</v>
      </c>
    </row>
    <row r="292" spans="2:45" ht="11.25" customHeight="1">
      <c r="B292" s="94" t="s">
        <v>90</v>
      </c>
      <c r="C292" s="94" t="s">
        <v>985</v>
      </c>
      <c r="D292" s="194" t="s">
        <v>143</v>
      </c>
      <c r="E292" s="195" t="s">
        <v>84</v>
      </c>
      <c r="F292" s="178" t="s">
        <v>257</v>
      </c>
      <c r="G292" s="103"/>
      <c r="H292" s="103"/>
      <c r="I292" s="103"/>
      <c r="J292" s="104"/>
      <c r="K292" s="104"/>
      <c r="L292" s="104"/>
      <c r="M292" s="104"/>
      <c r="N292" s="104"/>
      <c r="O292" s="104"/>
      <c r="P292" s="104"/>
      <c r="Q292" s="104"/>
      <c r="R292" s="179">
        <f t="shared" si="36"/>
        <v>0</v>
      </c>
      <c r="S292" s="103"/>
      <c r="T292" s="103"/>
      <c r="U292" s="103"/>
      <c r="V292" s="103"/>
      <c r="W292" s="104"/>
      <c r="X292" s="104"/>
      <c r="Y292" s="104"/>
      <c r="Z292" s="104"/>
      <c r="AA292" s="104"/>
      <c r="AB292" s="104"/>
      <c r="AC292" s="104"/>
      <c r="AD292" s="104"/>
      <c r="AE292" s="179">
        <f t="shared" si="30"/>
        <v>0</v>
      </c>
      <c r="AF292" s="104"/>
      <c r="AG292" s="104">
        <v>11.063360000000001</v>
      </c>
      <c r="AH292" s="104"/>
      <c r="AI292" s="104"/>
      <c r="AJ292" s="104"/>
      <c r="AK292" s="104"/>
      <c r="AL292" s="104"/>
      <c r="AM292" s="104"/>
      <c r="AN292" s="104"/>
      <c r="AO292" s="104"/>
      <c r="AP292" s="104"/>
      <c r="AQ292" s="104"/>
      <c r="AR292" s="179">
        <f t="shared" si="34"/>
        <v>11.063360000000001</v>
      </c>
      <c r="AS292" s="205">
        <f t="shared" si="35"/>
        <v>11.063360000000001</v>
      </c>
    </row>
    <row r="293" spans="2:45" ht="11.25" customHeight="1">
      <c r="B293" s="94" t="s">
        <v>90</v>
      </c>
      <c r="C293" s="94" t="s">
        <v>986</v>
      </c>
      <c r="D293" s="194" t="s">
        <v>143</v>
      </c>
      <c r="E293" s="195" t="s">
        <v>84</v>
      </c>
      <c r="F293" s="178" t="s">
        <v>257</v>
      </c>
      <c r="G293" s="103"/>
      <c r="H293" s="103"/>
      <c r="I293" s="103"/>
      <c r="J293" s="104"/>
      <c r="K293" s="104"/>
      <c r="L293" s="104"/>
      <c r="M293" s="104"/>
      <c r="N293" s="104"/>
      <c r="O293" s="104"/>
      <c r="P293" s="104"/>
      <c r="Q293" s="104"/>
      <c r="R293" s="179">
        <f t="shared" si="36"/>
        <v>0</v>
      </c>
      <c r="S293" s="103"/>
      <c r="T293" s="103"/>
      <c r="U293" s="103"/>
      <c r="V293" s="103"/>
      <c r="W293" s="104"/>
      <c r="X293" s="104"/>
      <c r="Y293" s="104"/>
      <c r="Z293" s="104"/>
      <c r="AA293" s="104"/>
      <c r="AB293" s="104"/>
      <c r="AC293" s="104"/>
      <c r="AD293" s="104"/>
      <c r="AE293" s="179">
        <f t="shared" si="30"/>
        <v>0</v>
      </c>
      <c r="AF293" s="104"/>
      <c r="AG293" s="104">
        <v>3.1047800000000003</v>
      </c>
      <c r="AH293" s="104"/>
      <c r="AI293" s="104"/>
      <c r="AJ293" s="104"/>
      <c r="AK293" s="104"/>
      <c r="AL293" s="104"/>
      <c r="AM293" s="104"/>
      <c r="AN293" s="104"/>
      <c r="AO293" s="104"/>
      <c r="AP293" s="104"/>
      <c r="AQ293" s="104"/>
      <c r="AR293" s="179">
        <f t="shared" si="34"/>
        <v>3.1047800000000003</v>
      </c>
      <c r="AS293" s="205">
        <f t="shared" si="35"/>
        <v>3.1047800000000003</v>
      </c>
    </row>
    <row r="294" spans="2:45" ht="11.25" customHeight="1">
      <c r="B294" s="94" t="s">
        <v>90</v>
      </c>
      <c r="C294" s="94" t="s">
        <v>987</v>
      </c>
      <c r="D294" s="194" t="s">
        <v>143</v>
      </c>
      <c r="E294" s="195" t="s">
        <v>84</v>
      </c>
      <c r="F294" s="178" t="s">
        <v>257</v>
      </c>
      <c r="G294" s="103"/>
      <c r="H294" s="103"/>
      <c r="I294" s="103"/>
      <c r="J294" s="104"/>
      <c r="K294" s="104"/>
      <c r="L294" s="104"/>
      <c r="M294" s="104"/>
      <c r="N294" s="104"/>
      <c r="O294" s="104"/>
      <c r="P294" s="104"/>
      <c r="Q294" s="104"/>
      <c r="R294" s="179">
        <f t="shared" si="36"/>
        <v>0</v>
      </c>
      <c r="S294" s="103"/>
      <c r="T294" s="103"/>
      <c r="U294" s="103"/>
      <c r="V294" s="103"/>
      <c r="W294" s="104"/>
      <c r="X294" s="104"/>
      <c r="Y294" s="104"/>
      <c r="Z294" s="104"/>
      <c r="AA294" s="104"/>
      <c r="AB294" s="104"/>
      <c r="AC294" s="104"/>
      <c r="AD294" s="104"/>
      <c r="AE294" s="179">
        <f t="shared" si="30"/>
        <v>0</v>
      </c>
      <c r="AF294" s="104"/>
      <c r="AG294" s="104">
        <v>9.0518400000000003</v>
      </c>
      <c r="AH294" s="104"/>
      <c r="AI294" s="104"/>
      <c r="AJ294" s="104"/>
      <c r="AK294" s="104"/>
      <c r="AL294" s="104"/>
      <c r="AM294" s="104"/>
      <c r="AN294" s="104"/>
      <c r="AO294" s="104"/>
      <c r="AP294" s="104"/>
      <c r="AQ294" s="104"/>
      <c r="AR294" s="179">
        <f t="shared" si="34"/>
        <v>9.0518400000000003</v>
      </c>
      <c r="AS294" s="205">
        <f t="shared" si="35"/>
        <v>9.0518400000000003</v>
      </c>
    </row>
    <row r="295" spans="2:45" ht="11.25" customHeight="1">
      <c r="B295" s="94" t="s">
        <v>90</v>
      </c>
      <c r="C295" s="94" t="s">
        <v>988</v>
      </c>
      <c r="D295" s="194" t="s">
        <v>143</v>
      </c>
      <c r="E295" s="195" t="s">
        <v>84</v>
      </c>
      <c r="F295" s="178" t="s">
        <v>257</v>
      </c>
      <c r="G295" s="103"/>
      <c r="H295" s="103"/>
      <c r="I295" s="103"/>
      <c r="J295" s="104"/>
      <c r="K295" s="104"/>
      <c r="L295" s="104"/>
      <c r="M295" s="104"/>
      <c r="N295" s="104"/>
      <c r="O295" s="104"/>
      <c r="P295" s="104"/>
      <c r="Q295" s="104"/>
      <c r="R295" s="179">
        <f t="shared" si="36"/>
        <v>0</v>
      </c>
      <c r="S295" s="103"/>
      <c r="T295" s="103"/>
      <c r="U295" s="103"/>
      <c r="V295" s="103"/>
      <c r="W295" s="104"/>
      <c r="X295" s="104"/>
      <c r="Y295" s="104"/>
      <c r="Z295" s="104"/>
      <c r="AA295" s="104"/>
      <c r="AB295" s="104"/>
      <c r="AC295" s="104"/>
      <c r="AD295" s="104"/>
      <c r="AE295" s="179">
        <f t="shared" si="30"/>
        <v>0</v>
      </c>
      <c r="AF295" s="104"/>
      <c r="AG295" s="104">
        <v>0.25873000000000002</v>
      </c>
      <c r="AH295" s="104"/>
      <c r="AI295" s="104"/>
      <c r="AJ295" s="104"/>
      <c r="AK295" s="104"/>
      <c r="AL295" s="104"/>
      <c r="AM295" s="104"/>
      <c r="AN295" s="104"/>
      <c r="AO295" s="104"/>
      <c r="AP295" s="104"/>
      <c r="AQ295" s="104"/>
      <c r="AR295" s="179">
        <f t="shared" si="34"/>
        <v>0.25873000000000002</v>
      </c>
      <c r="AS295" s="205">
        <f t="shared" si="35"/>
        <v>0.25873000000000002</v>
      </c>
    </row>
    <row r="296" spans="2:45" ht="11.25" customHeight="1">
      <c r="B296" s="94" t="s">
        <v>90</v>
      </c>
      <c r="C296" s="94" t="s">
        <v>989</v>
      </c>
      <c r="D296" s="194" t="s">
        <v>143</v>
      </c>
      <c r="E296" s="195" t="s">
        <v>84</v>
      </c>
      <c r="F296" s="178" t="s">
        <v>257</v>
      </c>
      <c r="G296" s="103"/>
      <c r="H296" s="103"/>
      <c r="I296" s="103"/>
      <c r="J296" s="104"/>
      <c r="K296" s="104"/>
      <c r="L296" s="104"/>
      <c r="M296" s="104"/>
      <c r="N296" s="104"/>
      <c r="O296" s="104"/>
      <c r="P296" s="104"/>
      <c r="Q296" s="104"/>
      <c r="R296" s="179">
        <f t="shared" si="36"/>
        <v>0</v>
      </c>
      <c r="S296" s="103"/>
      <c r="T296" s="103"/>
      <c r="U296" s="103"/>
      <c r="V296" s="103"/>
      <c r="W296" s="104"/>
      <c r="X296" s="104"/>
      <c r="Y296" s="104"/>
      <c r="Z296" s="104"/>
      <c r="AA296" s="104"/>
      <c r="AB296" s="104"/>
      <c r="AC296" s="104"/>
      <c r="AD296" s="104"/>
      <c r="AE296" s="179">
        <f t="shared" si="30"/>
        <v>0</v>
      </c>
      <c r="AF296" s="104"/>
      <c r="AG296" s="104">
        <v>0.7543200000000001</v>
      </c>
      <c r="AH296" s="104"/>
      <c r="AI296" s="104"/>
      <c r="AJ296" s="104"/>
      <c r="AK296" s="104"/>
      <c r="AL296" s="104"/>
      <c r="AM296" s="104"/>
      <c r="AN296" s="104"/>
      <c r="AO296" s="104"/>
      <c r="AP296" s="104"/>
      <c r="AQ296" s="104"/>
      <c r="AR296" s="179">
        <f t="shared" si="34"/>
        <v>0.7543200000000001</v>
      </c>
      <c r="AS296" s="205">
        <f t="shared" si="35"/>
        <v>0.7543200000000001</v>
      </c>
    </row>
    <row r="297" spans="2:45" ht="11.25" customHeight="1">
      <c r="B297" s="94" t="s">
        <v>90</v>
      </c>
      <c r="C297" s="94" t="s">
        <v>990</v>
      </c>
      <c r="D297" s="194" t="s">
        <v>143</v>
      </c>
      <c r="E297" s="195" t="s">
        <v>84</v>
      </c>
      <c r="F297" s="178" t="s">
        <v>257</v>
      </c>
      <c r="G297" s="103"/>
      <c r="H297" s="103"/>
      <c r="I297" s="103"/>
      <c r="J297" s="104"/>
      <c r="K297" s="104"/>
      <c r="L297" s="104"/>
      <c r="M297" s="104"/>
      <c r="N297" s="104"/>
      <c r="O297" s="104"/>
      <c r="P297" s="104"/>
      <c r="Q297" s="104"/>
      <c r="R297" s="179">
        <f t="shared" si="36"/>
        <v>0</v>
      </c>
      <c r="S297" s="103"/>
      <c r="T297" s="103"/>
      <c r="U297" s="103"/>
      <c r="V297" s="103"/>
      <c r="W297" s="104"/>
      <c r="X297" s="104"/>
      <c r="Y297" s="104"/>
      <c r="Z297" s="104"/>
      <c r="AA297" s="104"/>
      <c r="AB297" s="104"/>
      <c r="AC297" s="104"/>
      <c r="AD297" s="104"/>
      <c r="AE297" s="179">
        <f t="shared" si="30"/>
        <v>0</v>
      </c>
      <c r="AF297" s="104"/>
      <c r="AG297" s="104">
        <v>43.248810000000006</v>
      </c>
      <c r="AH297" s="104"/>
      <c r="AI297" s="104"/>
      <c r="AJ297" s="104"/>
      <c r="AK297" s="104">
        <v>72.092280000000002</v>
      </c>
      <c r="AL297" s="104">
        <v>72.741759999999999</v>
      </c>
      <c r="AM297" s="104">
        <v>74.003249999999994</v>
      </c>
      <c r="AN297" s="104">
        <v>151.81924000000001</v>
      </c>
      <c r="AO297" s="104">
        <v>102.56569</v>
      </c>
      <c r="AP297" s="104"/>
      <c r="AQ297" s="104"/>
      <c r="AR297" s="179">
        <f t="shared" si="34"/>
        <v>516.47103000000004</v>
      </c>
      <c r="AS297" s="205">
        <f t="shared" si="35"/>
        <v>516.47103000000004</v>
      </c>
    </row>
    <row r="298" spans="2:45" ht="11.25" customHeight="1">
      <c r="B298" s="94" t="s">
        <v>90</v>
      </c>
      <c r="C298" s="94" t="s">
        <v>991</v>
      </c>
      <c r="D298" s="194" t="s">
        <v>143</v>
      </c>
      <c r="E298" s="195" t="s">
        <v>84</v>
      </c>
      <c r="F298" s="178" t="s">
        <v>257</v>
      </c>
      <c r="G298" s="103"/>
      <c r="H298" s="103"/>
      <c r="I298" s="103"/>
      <c r="J298" s="104"/>
      <c r="K298" s="104"/>
      <c r="L298" s="104"/>
      <c r="M298" s="104"/>
      <c r="N298" s="104"/>
      <c r="O298" s="104"/>
      <c r="P298" s="104"/>
      <c r="Q298" s="104"/>
      <c r="R298" s="179">
        <f t="shared" si="36"/>
        <v>0</v>
      </c>
      <c r="S298" s="103"/>
      <c r="T298" s="103"/>
      <c r="U298" s="103"/>
      <c r="V298" s="103"/>
      <c r="W298" s="104"/>
      <c r="X298" s="104"/>
      <c r="Y298" s="104"/>
      <c r="Z298" s="104"/>
      <c r="AA298" s="104"/>
      <c r="AB298" s="104"/>
      <c r="AC298" s="104"/>
      <c r="AD298" s="104"/>
      <c r="AE298" s="179">
        <f t="shared" si="30"/>
        <v>0</v>
      </c>
      <c r="AF298" s="104"/>
      <c r="AG298" s="104">
        <v>22.695260000000001</v>
      </c>
      <c r="AH298" s="104"/>
      <c r="AI298" s="104"/>
      <c r="AJ298" s="104"/>
      <c r="AK298" s="104"/>
      <c r="AL298" s="104"/>
      <c r="AM298" s="104"/>
      <c r="AN298" s="104"/>
      <c r="AO298" s="104"/>
      <c r="AP298" s="104"/>
      <c r="AQ298" s="104"/>
      <c r="AR298" s="179">
        <f t="shared" si="34"/>
        <v>22.695260000000001</v>
      </c>
      <c r="AS298" s="205">
        <f t="shared" si="35"/>
        <v>22.695260000000001</v>
      </c>
    </row>
    <row r="299" spans="2:45" ht="11.25" customHeight="1">
      <c r="B299" s="94" t="s">
        <v>90</v>
      </c>
      <c r="C299" s="94" t="s">
        <v>992</v>
      </c>
      <c r="D299" s="194" t="s">
        <v>143</v>
      </c>
      <c r="E299" s="195" t="s">
        <v>84</v>
      </c>
      <c r="F299" s="178" t="s">
        <v>257</v>
      </c>
      <c r="G299" s="103"/>
      <c r="H299" s="103"/>
      <c r="I299" s="103"/>
      <c r="J299" s="104"/>
      <c r="K299" s="104"/>
      <c r="L299" s="104"/>
      <c r="M299" s="104"/>
      <c r="N299" s="104"/>
      <c r="O299" s="104"/>
      <c r="P299" s="104"/>
      <c r="Q299" s="104"/>
      <c r="R299" s="179">
        <f t="shared" si="36"/>
        <v>0</v>
      </c>
      <c r="S299" s="103"/>
      <c r="T299" s="103"/>
      <c r="U299" s="103"/>
      <c r="V299" s="103"/>
      <c r="W299" s="104"/>
      <c r="X299" s="104"/>
      <c r="Y299" s="104"/>
      <c r="Z299" s="104"/>
      <c r="AA299" s="104"/>
      <c r="AB299" s="104"/>
      <c r="AC299" s="104"/>
      <c r="AD299" s="104"/>
      <c r="AE299" s="179">
        <f t="shared" si="30"/>
        <v>0</v>
      </c>
      <c r="AF299" s="104"/>
      <c r="AG299" s="104">
        <v>33.94247</v>
      </c>
      <c r="AH299" s="104"/>
      <c r="AI299" s="104"/>
      <c r="AJ299" s="104"/>
      <c r="AK299" s="104"/>
      <c r="AL299" s="104"/>
      <c r="AM299" s="104"/>
      <c r="AN299" s="104"/>
      <c r="AO299" s="104"/>
      <c r="AP299" s="104"/>
      <c r="AQ299" s="104"/>
      <c r="AR299" s="179">
        <f t="shared" si="34"/>
        <v>33.94247</v>
      </c>
      <c r="AS299" s="205">
        <f t="shared" si="35"/>
        <v>33.94247</v>
      </c>
    </row>
    <row r="300" spans="2:45" ht="11.25" customHeight="1">
      <c r="B300" s="94" t="s">
        <v>90</v>
      </c>
      <c r="C300" s="94" t="s">
        <v>865</v>
      </c>
      <c r="D300" s="194" t="s">
        <v>143</v>
      </c>
      <c r="E300" s="195" t="s">
        <v>84</v>
      </c>
      <c r="F300" s="178" t="s">
        <v>257</v>
      </c>
      <c r="G300" s="103"/>
      <c r="H300" s="103"/>
      <c r="I300" s="103"/>
      <c r="J300" s="104"/>
      <c r="K300" s="104"/>
      <c r="L300" s="104"/>
      <c r="M300" s="104"/>
      <c r="N300" s="104"/>
      <c r="O300" s="104"/>
      <c r="P300" s="104"/>
      <c r="Q300" s="104"/>
      <c r="R300" s="179">
        <f t="shared" si="36"/>
        <v>0</v>
      </c>
      <c r="S300" s="103"/>
      <c r="T300" s="103"/>
      <c r="U300" s="103"/>
      <c r="V300" s="103"/>
      <c r="W300" s="104"/>
      <c r="X300" s="104"/>
      <c r="Y300" s="104"/>
      <c r="Z300" s="104"/>
      <c r="AA300" s="104"/>
      <c r="AB300" s="104"/>
      <c r="AC300" s="104"/>
      <c r="AD300" s="104"/>
      <c r="AE300" s="179">
        <f t="shared" si="30"/>
        <v>0</v>
      </c>
      <c r="AF300" s="104"/>
      <c r="AG300" s="104">
        <v>1.7317100000000001</v>
      </c>
      <c r="AH300" s="104"/>
      <c r="AI300" s="104"/>
      <c r="AJ300" s="104"/>
      <c r="AK300" s="104"/>
      <c r="AL300" s="104"/>
      <c r="AM300" s="104"/>
      <c r="AN300" s="104"/>
      <c r="AO300" s="104"/>
      <c r="AP300" s="104"/>
      <c r="AQ300" s="104"/>
      <c r="AR300" s="179">
        <f t="shared" si="34"/>
        <v>1.7317100000000001</v>
      </c>
      <c r="AS300" s="205">
        <f t="shared" si="35"/>
        <v>1.7317100000000001</v>
      </c>
    </row>
    <row r="301" spans="2:45" ht="11.25" customHeight="1">
      <c r="B301" s="94" t="s">
        <v>90</v>
      </c>
      <c r="C301" s="94" t="s">
        <v>866</v>
      </c>
      <c r="D301" s="194" t="s">
        <v>143</v>
      </c>
      <c r="E301" s="195" t="s">
        <v>84</v>
      </c>
      <c r="F301" s="178" t="s">
        <v>257</v>
      </c>
      <c r="G301" s="103"/>
      <c r="H301" s="103"/>
      <c r="I301" s="103"/>
      <c r="J301" s="104"/>
      <c r="K301" s="104"/>
      <c r="L301" s="104"/>
      <c r="M301" s="104"/>
      <c r="N301" s="104"/>
      <c r="O301" s="104"/>
      <c r="P301" s="104"/>
      <c r="Q301" s="104"/>
      <c r="R301" s="179">
        <f t="shared" si="36"/>
        <v>0</v>
      </c>
      <c r="S301" s="103"/>
      <c r="T301" s="103"/>
      <c r="U301" s="103"/>
      <c r="V301" s="103"/>
      <c r="W301" s="104"/>
      <c r="X301" s="104"/>
      <c r="Y301" s="104"/>
      <c r="Z301" s="104"/>
      <c r="AA301" s="104"/>
      <c r="AB301" s="104"/>
      <c r="AC301" s="104"/>
      <c r="AD301" s="104"/>
      <c r="AE301" s="179">
        <f t="shared" si="30"/>
        <v>0</v>
      </c>
      <c r="AF301" s="104"/>
      <c r="AG301" s="104">
        <v>8.4856599999999993</v>
      </c>
      <c r="AH301" s="104"/>
      <c r="AI301" s="104"/>
      <c r="AJ301" s="104"/>
      <c r="AK301" s="104"/>
      <c r="AL301" s="104"/>
      <c r="AM301" s="104"/>
      <c r="AN301" s="104"/>
      <c r="AO301" s="104"/>
      <c r="AP301" s="104"/>
      <c r="AQ301" s="104"/>
      <c r="AR301" s="179">
        <f t="shared" si="34"/>
        <v>8.4856599999999993</v>
      </c>
      <c r="AS301" s="205">
        <f t="shared" si="35"/>
        <v>8.4856599999999993</v>
      </c>
    </row>
    <row r="302" spans="2:45" ht="11.25" customHeight="1">
      <c r="B302" s="94" t="s">
        <v>90</v>
      </c>
      <c r="C302" s="94" t="s">
        <v>993</v>
      </c>
      <c r="D302" s="194" t="s">
        <v>83</v>
      </c>
      <c r="E302" s="195" t="s">
        <v>84</v>
      </c>
      <c r="F302" s="178" t="s">
        <v>257</v>
      </c>
      <c r="G302" s="103"/>
      <c r="H302" s="103"/>
      <c r="I302" s="103"/>
      <c r="J302" s="104"/>
      <c r="K302" s="104"/>
      <c r="L302" s="104"/>
      <c r="M302" s="104"/>
      <c r="N302" s="104"/>
      <c r="O302" s="104"/>
      <c r="P302" s="104"/>
      <c r="Q302" s="104"/>
      <c r="R302" s="179">
        <f t="shared" si="36"/>
        <v>0</v>
      </c>
      <c r="S302" s="103"/>
      <c r="T302" s="103"/>
      <c r="U302" s="103"/>
      <c r="V302" s="103"/>
      <c r="W302" s="104"/>
      <c r="X302" s="104"/>
      <c r="Y302" s="104"/>
      <c r="Z302" s="104"/>
      <c r="AA302" s="104"/>
      <c r="AB302" s="104"/>
      <c r="AC302" s="104"/>
      <c r="AD302" s="104"/>
      <c r="AE302" s="179">
        <f t="shared" si="30"/>
        <v>0</v>
      </c>
      <c r="AF302" s="104"/>
      <c r="AG302" s="104">
        <v>520.00108</v>
      </c>
      <c r="AH302" s="104"/>
      <c r="AI302" s="104">
        <v>-76.127740000000003</v>
      </c>
      <c r="AJ302" s="104"/>
      <c r="AK302" s="104"/>
      <c r="AL302" s="104"/>
      <c r="AM302" s="104"/>
      <c r="AN302" s="104"/>
      <c r="AO302" s="104"/>
      <c r="AP302" s="104"/>
      <c r="AQ302" s="104"/>
      <c r="AR302" s="179">
        <f t="shared" si="34"/>
        <v>443.87333999999998</v>
      </c>
      <c r="AS302" s="205">
        <f t="shared" si="35"/>
        <v>443.87333999999998</v>
      </c>
    </row>
    <row r="303" spans="2:45" ht="11.25" customHeight="1">
      <c r="B303" s="94" t="s">
        <v>90</v>
      </c>
      <c r="C303" s="94" t="s">
        <v>994</v>
      </c>
      <c r="D303" s="194" t="s">
        <v>79</v>
      </c>
      <c r="E303" s="195" t="s">
        <v>84</v>
      </c>
      <c r="F303" s="178" t="s">
        <v>257</v>
      </c>
      <c r="G303" s="103"/>
      <c r="H303" s="103"/>
      <c r="I303" s="103"/>
      <c r="J303" s="104"/>
      <c r="K303" s="104"/>
      <c r="L303" s="104"/>
      <c r="M303" s="104"/>
      <c r="N303" s="104"/>
      <c r="O303" s="104"/>
      <c r="P303" s="104"/>
      <c r="Q303" s="104"/>
      <c r="R303" s="179">
        <f t="shared" si="36"/>
        <v>0</v>
      </c>
      <c r="S303" s="103"/>
      <c r="T303" s="103"/>
      <c r="U303" s="103"/>
      <c r="V303" s="103"/>
      <c r="W303" s="104"/>
      <c r="X303" s="104"/>
      <c r="Y303" s="104"/>
      <c r="Z303" s="104"/>
      <c r="AA303" s="104"/>
      <c r="AB303" s="104"/>
      <c r="AC303" s="104"/>
      <c r="AD303" s="104"/>
      <c r="AE303" s="179">
        <f t="shared" si="30"/>
        <v>0</v>
      </c>
      <c r="AF303" s="104"/>
      <c r="AG303" s="104">
        <v>4999.1639999999998</v>
      </c>
      <c r="AH303" s="104"/>
      <c r="AI303" s="104"/>
      <c r="AJ303" s="104"/>
      <c r="AK303" s="104"/>
      <c r="AL303" s="104"/>
      <c r="AM303" s="104"/>
      <c r="AN303" s="104"/>
      <c r="AO303" s="104"/>
      <c r="AP303" s="104"/>
      <c r="AQ303" s="104"/>
      <c r="AR303" s="179">
        <f t="shared" si="34"/>
        <v>4999.1639999999998</v>
      </c>
      <c r="AS303" s="205">
        <f t="shared" si="35"/>
        <v>4999.1639999999998</v>
      </c>
    </row>
    <row r="304" spans="2:45" ht="11.25" customHeight="1">
      <c r="B304" s="94" t="s">
        <v>90</v>
      </c>
      <c r="C304" s="94" t="s">
        <v>995</v>
      </c>
      <c r="D304" s="194" t="s">
        <v>79</v>
      </c>
      <c r="E304" s="195" t="s">
        <v>84</v>
      </c>
      <c r="F304" s="178" t="s">
        <v>257</v>
      </c>
      <c r="G304" s="103"/>
      <c r="H304" s="103"/>
      <c r="I304" s="103"/>
      <c r="J304" s="104"/>
      <c r="K304" s="104"/>
      <c r="L304" s="104"/>
      <c r="M304" s="104"/>
      <c r="N304" s="104"/>
      <c r="O304" s="104"/>
      <c r="P304" s="104"/>
      <c r="Q304" s="104"/>
      <c r="R304" s="179">
        <f t="shared" si="36"/>
        <v>0</v>
      </c>
      <c r="S304" s="103"/>
      <c r="T304" s="103"/>
      <c r="U304" s="103"/>
      <c r="V304" s="103"/>
      <c r="W304" s="104"/>
      <c r="X304" s="104"/>
      <c r="Y304" s="104"/>
      <c r="Z304" s="104"/>
      <c r="AA304" s="104"/>
      <c r="AB304" s="104"/>
      <c r="AC304" s="104"/>
      <c r="AD304" s="104"/>
      <c r="AE304" s="179">
        <f t="shared" si="30"/>
        <v>0</v>
      </c>
      <c r="AF304" s="104"/>
      <c r="AG304" s="104">
        <v>5000</v>
      </c>
      <c r="AH304" s="104"/>
      <c r="AI304" s="104"/>
      <c r="AJ304" s="104"/>
      <c r="AK304" s="104"/>
      <c r="AL304" s="104"/>
      <c r="AM304" s="104"/>
      <c r="AN304" s="104"/>
      <c r="AO304" s="104"/>
      <c r="AP304" s="104"/>
      <c r="AQ304" s="104"/>
      <c r="AR304" s="179">
        <f t="shared" si="34"/>
        <v>5000</v>
      </c>
      <c r="AS304" s="205">
        <f t="shared" si="35"/>
        <v>5000</v>
      </c>
    </row>
    <row r="305" spans="2:45" ht="11.25" customHeight="1">
      <c r="B305" s="94" t="s">
        <v>90</v>
      </c>
      <c r="C305" s="94" t="s">
        <v>996</v>
      </c>
      <c r="D305" s="194" t="s">
        <v>141</v>
      </c>
      <c r="E305" s="195" t="s">
        <v>84</v>
      </c>
      <c r="F305" s="178" t="s">
        <v>257</v>
      </c>
      <c r="G305" s="103"/>
      <c r="H305" s="103"/>
      <c r="I305" s="103"/>
      <c r="J305" s="104"/>
      <c r="K305" s="104"/>
      <c r="L305" s="104"/>
      <c r="M305" s="104"/>
      <c r="N305" s="104"/>
      <c r="O305" s="104"/>
      <c r="P305" s="104"/>
      <c r="Q305" s="104"/>
      <c r="R305" s="179">
        <f t="shared" si="36"/>
        <v>0</v>
      </c>
      <c r="S305" s="103"/>
      <c r="T305" s="103"/>
      <c r="U305" s="103"/>
      <c r="V305" s="103"/>
      <c r="W305" s="104"/>
      <c r="X305" s="104"/>
      <c r="Y305" s="104"/>
      <c r="Z305" s="104"/>
      <c r="AA305" s="104"/>
      <c r="AB305" s="104"/>
      <c r="AC305" s="104"/>
      <c r="AD305" s="104"/>
      <c r="AE305" s="179">
        <f t="shared" si="30"/>
        <v>0</v>
      </c>
      <c r="AF305" s="104"/>
      <c r="AG305" s="104"/>
      <c r="AH305" s="104">
        <v>11.198</v>
      </c>
      <c r="AI305" s="104">
        <v>-1.41008</v>
      </c>
      <c r="AJ305" s="104"/>
      <c r="AK305" s="104"/>
      <c r="AL305" s="104"/>
      <c r="AM305" s="104"/>
      <c r="AN305" s="104"/>
      <c r="AO305" s="104"/>
      <c r="AP305" s="104"/>
      <c r="AQ305" s="104"/>
      <c r="AR305" s="179">
        <f t="shared" si="34"/>
        <v>9.7879199999999997</v>
      </c>
      <c r="AS305" s="205">
        <f t="shared" si="35"/>
        <v>9.7879199999999997</v>
      </c>
    </row>
    <row r="306" spans="2:45" ht="11.25" customHeight="1">
      <c r="B306" s="94" t="s">
        <v>90</v>
      </c>
      <c r="C306" s="94" t="s">
        <v>1124</v>
      </c>
      <c r="D306" s="194" t="s">
        <v>76</v>
      </c>
      <c r="E306" s="195" t="s">
        <v>84</v>
      </c>
      <c r="F306" s="178" t="s">
        <v>257</v>
      </c>
      <c r="G306" s="103"/>
      <c r="H306" s="103"/>
      <c r="I306" s="103"/>
      <c r="J306" s="104"/>
      <c r="K306" s="104"/>
      <c r="L306" s="104"/>
      <c r="M306" s="104"/>
      <c r="N306" s="104"/>
      <c r="O306" s="104"/>
      <c r="P306" s="104"/>
      <c r="Q306" s="104"/>
      <c r="R306" s="179">
        <f t="shared" si="36"/>
        <v>0</v>
      </c>
      <c r="S306" s="103"/>
      <c r="T306" s="103"/>
      <c r="U306" s="103"/>
      <c r="V306" s="103"/>
      <c r="W306" s="104"/>
      <c r="X306" s="104"/>
      <c r="Y306" s="104"/>
      <c r="Z306" s="104"/>
      <c r="AA306" s="104"/>
      <c r="AB306" s="104"/>
      <c r="AC306" s="104"/>
      <c r="AD306" s="104"/>
      <c r="AE306" s="179">
        <f t="shared" si="30"/>
        <v>0</v>
      </c>
      <c r="AF306" s="104"/>
      <c r="AG306" s="104"/>
      <c r="AH306" s="104">
        <v>16.2475</v>
      </c>
      <c r="AI306" s="104"/>
      <c r="AJ306" s="104"/>
      <c r="AK306" s="104"/>
      <c r="AL306" s="104"/>
      <c r="AM306" s="104"/>
      <c r="AN306" s="104"/>
      <c r="AO306" s="104"/>
      <c r="AP306" s="104"/>
      <c r="AQ306" s="104"/>
      <c r="AR306" s="179">
        <f t="shared" si="34"/>
        <v>16.2475</v>
      </c>
      <c r="AS306" s="205">
        <f t="shared" si="35"/>
        <v>16.2475</v>
      </c>
    </row>
    <row r="307" spans="2:45" ht="11.25" customHeight="1">
      <c r="B307" s="94" t="s">
        <v>90</v>
      </c>
      <c r="C307" s="94" t="s">
        <v>997</v>
      </c>
      <c r="D307" s="194" t="s">
        <v>79</v>
      </c>
      <c r="E307" s="195" t="s">
        <v>84</v>
      </c>
      <c r="F307" s="178" t="s">
        <v>257</v>
      </c>
      <c r="G307" s="103"/>
      <c r="H307" s="103"/>
      <c r="I307" s="103"/>
      <c r="J307" s="104"/>
      <c r="K307" s="104"/>
      <c r="L307" s="104"/>
      <c r="M307" s="104"/>
      <c r="N307" s="104"/>
      <c r="O307" s="104"/>
      <c r="P307" s="104"/>
      <c r="Q307" s="104"/>
      <c r="R307" s="179">
        <f t="shared" si="36"/>
        <v>0</v>
      </c>
      <c r="S307" s="103"/>
      <c r="T307" s="103"/>
      <c r="U307" s="103"/>
      <c r="V307" s="103"/>
      <c r="W307" s="104"/>
      <c r="X307" s="104"/>
      <c r="Y307" s="104"/>
      <c r="Z307" s="104"/>
      <c r="AA307" s="104"/>
      <c r="AB307" s="104"/>
      <c r="AC307" s="104"/>
      <c r="AD307" s="104"/>
      <c r="AE307" s="179">
        <f t="shared" si="30"/>
        <v>0</v>
      </c>
      <c r="AF307" s="104"/>
      <c r="AG307" s="104"/>
      <c r="AH307" s="104">
        <v>5000</v>
      </c>
      <c r="AI307" s="104"/>
      <c r="AJ307" s="104"/>
      <c r="AK307" s="104"/>
      <c r="AL307" s="104"/>
      <c r="AM307" s="104"/>
      <c r="AN307" s="104"/>
      <c r="AO307" s="104"/>
      <c r="AP307" s="104"/>
      <c r="AQ307" s="104"/>
      <c r="AR307" s="179">
        <f t="shared" si="34"/>
        <v>5000</v>
      </c>
      <c r="AS307" s="205">
        <f t="shared" si="35"/>
        <v>5000</v>
      </c>
    </row>
    <row r="308" spans="2:45" ht="11.25" customHeight="1">
      <c r="B308" s="94" t="s">
        <v>90</v>
      </c>
      <c r="C308" s="94" t="s">
        <v>998</v>
      </c>
      <c r="D308" s="194" t="s">
        <v>79</v>
      </c>
      <c r="E308" s="195" t="s">
        <v>84</v>
      </c>
      <c r="F308" s="178" t="s">
        <v>257</v>
      </c>
      <c r="G308" s="103"/>
      <c r="H308" s="103"/>
      <c r="I308" s="103"/>
      <c r="J308" s="104"/>
      <c r="K308" s="104"/>
      <c r="L308" s="104"/>
      <c r="M308" s="104"/>
      <c r="N308" s="104"/>
      <c r="O308" s="104"/>
      <c r="P308" s="104"/>
      <c r="Q308" s="104"/>
      <c r="R308" s="179">
        <f t="shared" si="36"/>
        <v>0</v>
      </c>
      <c r="S308" s="103"/>
      <c r="T308" s="103"/>
      <c r="U308" s="103"/>
      <c r="V308" s="103"/>
      <c r="W308" s="104"/>
      <c r="X308" s="104"/>
      <c r="Y308" s="104"/>
      <c r="Z308" s="104"/>
      <c r="AA308" s="104"/>
      <c r="AB308" s="104"/>
      <c r="AC308" s="104"/>
      <c r="AD308" s="104"/>
      <c r="AE308" s="179">
        <f t="shared" si="30"/>
        <v>0</v>
      </c>
      <c r="AF308" s="104"/>
      <c r="AG308" s="104"/>
      <c r="AH308" s="104">
        <v>3893.8980000000001</v>
      </c>
      <c r="AI308" s="104"/>
      <c r="AJ308" s="104"/>
      <c r="AK308" s="104"/>
      <c r="AL308" s="104"/>
      <c r="AM308" s="104"/>
      <c r="AN308" s="104"/>
      <c r="AO308" s="104"/>
      <c r="AP308" s="104"/>
      <c r="AQ308" s="104"/>
      <c r="AR308" s="179">
        <f t="shared" si="34"/>
        <v>3893.8980000000001</v>
      </c>
      <c r="AS308" s="205">
        <f t="shared" si="35"/>
        <v>3893.8980000000001</v>
      </c>
    </row>
    <row r="309" spans="2:45" ht="11.25" customHeight="1">
      <c r="B309" s="94" t="s">
        <v>90</v>
      </c>
      <c r="C309" s="94" t="s">
        <v>999</v>
      </c>
      <c r="D309" s="194" t="s">
        <v>79</v>
      </c>
      <c r="E309" s="195" t="s">
        <v>84</v>
      </c>
      <c r="F309" s="178" t="s">
        <v>257</v>
      </c>
      <c r="G309" s="103"/>
      <c r="H309" s="103"/>
      <c r="I309" s="103"/>
      <c r="J309" s="104"/>
      <c r="K309" s="104"/>
      <c r="L309" s="104"/>
      <c r="M309" s="104"/>
      <c r="N309" s="104"/>
      <c r="O309" s="104"/>
      <c r="P309" s="104"/>
      <c r="Q309" s="104"/>
      <c r="R309" s="179">
        <f t="shared" si="36"/>
        <v>0</v>
      </c>
      <c r="S309" s="103"/>
      <c r="T309" s="103"/>
      <c r="U309" s="103"/>
      <c r="V309" s="103"/>
      <c r="W309" s="104"/>
      <c r="X309" s="104"/>
      <c r="Y309" s="104"/>
      <c r="Z309" s="104"/>
      <c r="AA309" s="104"/>
      <c r="AB309" s="104"/>
      <c r="AC309" s="104"/>
      <c r="AD309" s="104"/>
      <c r="AE309" s="179">
        <f t="shared" si="30"/>
        <v>0</v>
      </c>
      <c r="AF309" s="104"/>
      <c r="AG309" s="104"/>
      <c r="AH309" s="104">
        <v>2000</v>
      </c>
      <c r="AI309" s="104"/>
      <c r="AJ309" s="104"/>
      <c r="AK309" s="104"/>
      <c r="AL309" s="104"/>
      <c r="AM309" s="104"/>
      <c r="AN309" s="104">
        <v>2000</v>
      </c>
      <c r="AO309" s="104"/>
      <c r="AP309" s="104"/>
      <c r="AQ309" s="104"/>
      <c r="AR309" s="179">
        <f t="shared" si="34"/>
        <v>4000</v>
      </c>
      <c r="AS309" s="205">
        <f t="shared" si="35"/>
        <v>4000</v>
      </c>
    </row>
    <row r="310" spans="2:45" ht="11.25" customHeight="1">
      <c r="B310" s="94" t="s">
        <v>90</v>
      </c>
      <c r="C310" s="94" t="s">
        <v>1000</v>
      </c>
      <c r="D310" s="194" t="s">
        <v>141</v>
      </c>
      <c r="E310" s="195" t="s">
        <v>84</v>
      </c>
      <c r="F310" s="178" t="s">
        <v>257</v>
      </c>
      <c r="G310" s="103"/>
      <c r="H310" s="103"/>
      <c r="I310" s="103"/>
      <c r="J310" s="104"/>
      <c r="K310" s="104"/>
      <c r="L310" s="104"/>
      <c r="M310" s="104"/>
      <c r="N310" s="104"/>
      <c r="O310" s="104"/>
      <c r="P310" s="104"/>
      <c r="Q310" s="104"/>
      <c r="R310" s="179">
        <f t="shared" si="36"/>
        <v>0</v>
      </c>
      <c r="S310" s="103"/>
      <c r="T310" s="103"/>
      <c r="U310" s="103"/>
      <c r="V310" s="103"/>
      <c r="W310" s="104"/>
      <c r="X310" s="104"/>
      <c r="Y310" s="104"/>
      <c r="Z310" s="104"/>
      <c r="AA310" s="104"/>
      <c r="AB310" s="104"/>
      <c r="AC310" s="104"/>
      <c r="AD310" s="104"/>
      <c r="AE310" s="179">
        <f t="shared" si="30"/>
        <v>0</v>
      </c>
      <c r="AF310" s="104"/>
      <c r="AG310" s="104"/>
      <c r="AH310" s="104">
        <v>13.53454</v>
      </c>
      <c r="AI310" s="104"/>
      <c r="AJ310" s="104"/>
      <c r="AK310" s="104"/>
      <c r="AL310" s="104"/>
      <c r="AM310" s="104"/>
      <c r="AN310" s="104"/>
      <c r="AO310" s="104"/>
      <c r="AP310" s="104"/>
      <c r="AQ310" s="104"/>
      <c r="AR310" s="179">
        <f t="shared" si="34"/>
        <v>13.53454</v>
      </c>
      <c r="AS310" s="205">
        <f t="shared" si="35"/>
        <v>13.53454</v>
      </c>
    </row>
    <row r="311" spans="2:45" ht="11.25" customHeight="1">
      <c r="B311" s="94" t="s">
        <v>90</v>
      </c>
      <c r="C311" s="94" t="s">
        <v>1001</v>
      </c>
      <c r="D311" s="194" t="s">
        <v>141</v>
      </c>
      <c r="E311" s="195" t="s">
        <v>84</v>
      </c>
      <c r="F311" s="178" t="s">
        <v>257</v>
      </c>
      <c r="G311" s="103"/>
      <c r="H311" s="103"/>
      <c r="I311" s="103"/>
      <c r="J311" s="104"/>
      <c r="K311" s="104"/>
      <c r="L311" s="104"/>
      <c r="M311" s="104"/>
      <c r="N311" s="104"/>
      <c r="O311" s="104"/>
      <c r="P311" s="104"/>
      <c r="Q311" s="104"/>
      <c r="R311" s="179">
        <f t="shared" si="36"/>
        <v>0</v>
      </c>
      <c r="S311" s="103"/>
      <c r="T311" s="103"/>
      <c r="U311" s="103"/>
      <c r="V311" s="103"/>
      <c r="W311" s="104"/>
      <c r="X311" s="104"/>
      <c r="Y311" s="104"/>
      <c r="Z311" s="104"/>
      <c r="AA311" s="104"/>
      <c r="AB311" s="104"/>
      <c r="AC311" s="104"/>
      <c r="AD311" s="104"/>
      <c r="AE311" s="179">
        <f t="shared" si="30"/>
        <v>0</v>
      </c>
      <c r="AF311" s="104"/>
      <c r="AG311" s="104"/>
      <c r="AH311" s="104">
        <v>13.823</v>
      </c>
      <c r="AI311" s="104"/>
      <c r="AJ311" s="104"/>
      <c r="AK311" s="104"/>
      <c r="AL311" s="104"/>
      <c r="AM311" s="104"/>
      <c r="AN311" s="104"/>
      <c r="AO311" s="104"/>
      <c r="AP311" s="104"/>
      <c r="AQ311" s="104"/>
      <c r="AR311" s="179">
        <f t="shared" si="34"/>
        <v>13.823</v>
      </c>
      <c r="AS311" s="205">
        <f t="shared" si="35"/>
        <v>13.823</v>
      </c>
    </row>
    <row r="312" spans="2:45" ht="11.25" customHeight="1">
      <c r="B312" s="94" t="s">
        <v>90</v>
      </c>
      <c r="C312" s="94" t="s">
        <v>1072</v>
      </c>
      <c r="D312" s="194" t="s">
        <v>143</v>
      </c>
      <c r="E312" s="195" t="s">
        <v>84</v>
      </c>
      <c r="F312" s="178" t="s">
        <v>257</v>
      </c>
      <c r="G312" s="103"/>
      <c r="H312" s="103"/>
      <c r="I312" s="103"/>
      <c r="J312" s="104"/>
      <c r="K312" s="104"/>
      <c r="L312" s="104"/>
      <c r="M312" s="104"/>
      <c r="N312" s="104"/>
      <c r="O312" s="104"/>
      <c r="P312" s="104"/>
      <c r="Q312" s="104"/>
      <c r="R312" s="179">
        <f t="shared" si="36"/>
        <v>0</v>
      </c>
      <c r="S312" s="103"/>
      <c r="T312" s="103"/>
      <c r="U312" s="103"/>
      <c r="V312" s="103"/>
      <c r="W312" s="104"/>
      <c r="X312" s="104"/>
      <c r="Y312" s="104"/>
      <c r="Z312" s="104"/>
      <c r="AA312" s="104"/>
      <c r="AB312" s="104"/>
      <c r="AC312" s="104"/>
      <c r="AD312" s="104"/>
      <c r="AE312" s="179">
        <f t="shared" si="30"/>
        <v>0</v>
      </c>
      <c r="AF312" s="104"/>
      <c r="AG312" s="104"/>
      <c r="AH312" s="104">
        <v>37.453510000000001</v>
      </c>
      <c r="AI312" s="104">
        <v>37.498890000000003</v>
      </c>
      <c r="AJ312" s="104">
        <v>36.731760000000001</v>
      </c>
      <c r="AK312" s="104">
        <v>36.190080000000002</v>
      </c>
      <c r="AL312" s="104">
        <v>36.673200000000001</v>
      </c>
      <c r="AM312" s="104">
        <v>74.532240000000002</v>
      </c>
      <c r="AN312" s="104">
        <v>36.665880000000001</v>
      </c>
      <c r="AO312" s="104">
        <v>37.002600000000001</v>
      </c>
      <c r="AP312" s="104"/>
      <c r="AQ312" s="104"/>
      <c r="AR312" s="179">
        <f t="shared" si="34"/>
        <v>332.7481600000001</v>
      </c>
      <c r="AS312" s="205">
        <f t="shared" si="35"/>
        <v>332.7481600000001</v>
      </c>
    </row>
    <row r="313" spans="2:45" ht="11.25" customHeight="1">
      <c r="B313" s="94" t="s">
        <v>90</v>
      </c>
      <c r="C313" s="94" t="s">
        <v>1073</v>
      </c>
      <c r="D313" s="194" t="s">
        <v>83</v>
      </c>
      <c r="E313" s="195" t="s">
        <v>84</v>
      </c>
      <c r="F313" s="178" t="s">
        <v>257</v>
      </c>
      <c r="G313" s="103"/>
      <c r="H313" s="103"/>
      <c r="I313" s="103"/>
      <c r="J313" s="104"/>
      <c r="K313" s="104"/>
      <c r="L313" s="104"/>
      <c r="M313" s="104"/>
      <c r="N313" s="104"/>
      <c r="O313" s="104"/>
      <c r="P313" s="104"/>
      <c r="Q313" s="104"/>
      <c r="R313" s="179">
        <f t="shared" si="36"/>
        <v>0</v>
      </c>
      <c r="S313" s="103"/>
      <c r="T313" s="103"/>
      <c r="U313" s="103"/>
      <c r="V313" s="103"/>
      <c r="W313" s="104"/>
      <c r="X313" s="104"/>
      <c r="Y313" s="104"/>
      <c r="Z313" s="104"/>
      <c r="AA313" s="104"/>
      <c r="AB313" s="104"/>
      <c r="AC313" s="104"/>
      <c r="AD313" s="104"/>
      <c r="AE313" s="179">
        <f t="shared" si="37" ref="AE313:AE376">SUM(S313:AD313)</f>
        <v>0</v>
      </c>
      <c r="AF313" s="104"/>
      <c r="AG313" s="104"/>
      <c r="AH313" s="104"/>
      <c r="AI313" s="104">
        <v>265.43842000000001</v>
      </c>
      <c r="AJ313" s="104"/>
      <c r="AK313" s="104"/>
      <c r="AL313" s="104"/>
      <c r="AM313" s="104"/>
      <c r="AN313" s="104"/>
      <c r="AO313" s="104"/>
      <c r="AP313" s="104"/>
      <c r="AQ313" s="104"/>
      <c r="AR313" s="179">
        <f t="shared" si="34"/>
        <v>265.43842000000001</v>
      </c>
      <c r="AS313" s="205">
        <f t="shared" si="35"/>
        <v>265.43842000000001</v>
      </c>
    </row>
    <row r="314" spans="2:45" ht="11.25" customHeight="1">
      <c r="B314" s="94" t="s">
        <v>90</v>
      </c>
      <c r="C314" s="94" t="s">
        <v>1074</v>
      </c>
      <c r="D314" s="194" t="s">
        <v>143</v>
      </c>
      <c r="E314" s="195" t="s">
        <v>84</v>
      </c>
      <c r="F314" s="178" t="s">
        <v>257</v>
      </c>
      <c r="G314" s="103"/>
      <c r="H314" s="103"/>
      <c r="I314" s="103"/>
      <c r="J314" s="104"/>
      <c r="K314" s="104"/>
      <c r="L314" s="104"/>
      <c r="M314" s="104"/>
      <c r="N314" s="104"/>
      <c r="O314" s="104"/>
      <c r="P314" s="104"/>
      <c r="Q314" s="104"/>
      <c r="R314" s="179">
        <f t="shared" si="36"/>
        <v>0</v>
      </c>
      <c r="S314" s="103"/>
      <c r="T314" s="103"/>
      <c r="U314" s="103"/>
      <c r="V314" s="103"/>
      <c r="W314" s="104"/>
      <c r="X314" s="104"/>
      <c r="Y314" s="104"/>
      <c r="Z314" s="104"/>
      <c r="AA314" s="104"/>
      <c r="AB314" s="104"/>
      <c r="AC314" s="104"/>
      <c r="AD314" s="104"/>
      <c r="AE314" s="179">
        <f t="shared" si="37"/>
        <v>0</v>
      </c>
      <c r="AF314" s="104"/>
      <c r="AG314" s="104"/>
      <c r="AH314" s="104">
        <v>62.422510000000003</v>
      </c>
      <c r="AI314" s="104">
        <v>62.498159999999999</v>
      </c>
      <c r="AJ314" s="104">
        <v>61.2196</v>
      </c>
      <c r="AK314" s="104">
        <v>60.316800000000001</v>
      </c>
      <c r="AL314" s="104">
        <v>61.122</v>
      </c>
      <c r="AM314" s="104">
        <v>62.110199999999999</v>
      </c>
      <c r="AN314" s="104">
        <v>61.1098</v>
      </c>
      <c r="AO314" s="104">
        <v>115.52602</v>
      </c>
      <c r="AP314" s="104"/>
      <c r="AQ314" s="104"/>
      <c r="AR314" s="179">
        <f t="shared" si="34"/>
        <v>546.32509000000005</v>
      </c>
      <c r="AS314" s="205">
        <f t="shared" si="35"/>
        <v>546.32509000000005</v>
      </c>
    </row>
    <row r="315" spans="2:45" ht="11.25" customHeight="1">
      <c r="B315" s="94" t="s">
        <v>90</v>
      </c>
      <c r="C315" s="94" t="s">
        <v>1075</v>
      </c>
      <c r="D315" s="194" t="s">
        <v>143</v>
      </c>
      <c r="E315" s="195" t="s">
        <v>84</v>
      </c>
      <c r="F315" s="178" t="s">
        <v>257</v>
      </c>
      <c r="G315" s="103"/>
      <c r="H315" s="103"/>
      <c r="I315" s="103"/>
      <c r="J315" s="104"/>
      <c r="K315" s="104"/>
      <c r="L315" s="104"/>
      <c r="M315" s="104"/>
      <c r="N315" s="104"/>
      <c r="O315" s="104"/>
      <c r="P315" s="104"/>
      <c r="Q315" s="104"/>
      <c r="R315" s="179">
        <f t="shared" si="36"/>
        <v>0</v>
      </c>
      <c r="S315" s="103"/>
      <c r="T315" s="103"/>
      <c r="U315" s="103"/>
      <c r="V315" s="103"/>
      <c r="W315" s="104"/>
      <c r="X315" s="104"/>
      <c r="Y315" s="104"/>
      <c r="Z315" s="104"/>
      <c r="AA315" s="104"/>
      <c r="AB315" s="104"/>
      <c r="AC315" s="104"/>
      <c r="AD315" s="104"/>
      <c r="AE315" s="179">
        <f t="shared" si="37"/>
        <v>0</v>
      </c>
      <c r="AF315" s="104"/>
      <c r="AG315" s="104"/>
      <c r="AH315" s="104">
        <v>47.148620000000001</v>
      </c>
      <c r="AI315" s="104">
        <v>45.89611</v>
      </c>
      <c r="AJ315" s="104">
        <v>49.395659999999999</v>
      </c>
      <c r="AK315" s="104">
        <v>43.95767</v>
      </c>
      <c r="AL315" s="104">
        <v>43.636130000000001</v>
      </c>
      <c r="AM315" s="104">
        <v>46.252650000000003</v>
      </c>
      <c r="AN315" s="104">
        <v>46.919429999999998</v>
      </c>
      <c r="AO315" s="104">
        <v>78.399739999999994</v>
      </c>
      <c r="AP315" s="104"/>
      <c r="AQ315" s="104"/>
      <c r="AR315" s="179">
        <f t="shared" si="34"/>
        <v>401.60601000000003</v>
      </c>
      <c r="AS315" s="205">
        <f t="shared" si="35"/>
        <v>401.60601000000003</v>
      </c>
    </row>
    <row r="316" spans="2:45" ht="11.25" customHeight="1">
      <c r="B316" s="94" t="s">
        <v>90</v>
      </c>
      <c r="C316" s="94" t="s">
        <v>1076</v>
      </c>
      <c r="D316" s="194" t="s">
        <v>143</v>
      </c>
      <c r="E316" s="195" t="s">
        <v>84</v>
      </c>
      <c r="F316" s="178" t="s">
        <v>257</v>
      </c>
      <c r="G316" s="103"/>
      <c r="H316" s="103"/>
      <c r="I316" s="103"/>
      <c r="J316" s="104"/>
      <c r="K316" s="104"/>
      <c r="L316" s="104"/>
      <c r="M316" s="104"/>
      <c r="N316" s="104"/>
      <c r="O316" s="104"/>
      <c r="P316" s="104"/>
      <c r="Q316" s="104"/>
      <c r="R316" s="179">
        <f t="shared" si="36"/>
        <v>0</v>
      </c>
      <c r="S316" s="103"/>
      <c r="T316" s="103"/>
      <c r="U316" s="103"/>
      <c r="V316" s="103"/>
      <c r="W316" s="104"/>
      <c r="X316" s="104"/>
      <c r="Y316" s="104"/>
      <c r="Z316" s="104"/>
      <c r="AA316" s="104"/>
      <c r="AB316" s="104"/>
      <c r="AC316" s="104"/>
      <c r="AD316" s="104"/>
      <c r="AE316" s="179">
        <f t="shared" si="37"/>
        <v>0</v>
      </c>
      <c r="AF316" s="104"/>
      <c r="AG316" s="104"/>
      <c r="AH316" s="104"/>
      <c r="AI316" s="104">
        <v>60.341970000000003</v>
      </c>
      <c r="AJ316" s="104">
        <v>76.524500000000003</v>
      </c>
      <c r="AK316" s="104">
        <v>75.396000000000001</v>
      </c>
      <c r="AL316" s="104">
        <v>76.4025</v>
      </c>
      <c r="AM316" s="104">
        <v>77.637749999999997</v>
      </c>
      <c r="AN316" s="104">
        <v>76.387249999999995</v>
      </c>
      <c r="AO316" s="104">
        <v>140.80103</v>
      </c>
      <c r="AP316" s="104"/>
      <c r="AQ316" s="104"/>
      <c r="AR316" s="179">
        <f t="shared" si="34"/>
        <v>583.49099999999999</v>
      </c>
      <c r="AS316" s="205">
        <f t="shared" si="35"/>
        <v>583.49099999999999</v>
      </c>
    </row>
    <row r="317" spans="2:45" ht="11.25" customHeight="1">
      <c r="B317" s="94" t="s">
        <v>90</v>
      </c>
      <c r="C317" s="94" t="s">
        <v>1077</v>
      </c>
      <c r="D317" s="194" t="s">
        <v>143</v>
      </c>
      <c r="E317" s="195" t="s">
        <v>84</v>
      </c>
      <c r="F317" s="178" t="s">
        <v>257</v>
      </c>
      <c r="G317" s="103"/>
      <c r="H317" s="103"/>
      <c r="I317" s="103"/>
      <c r="J317" s="104"/>
      <c r="K317" s="104"/>
      <c r="L317" s="104"/>
      <c r="M317" s="104"/>
      <c r="N317" s="104"/>
      <c r="O317" s="104"/>
      <c r="P317" s="104"/>
      <c r="Q317" s="104"/>
      <c r="R317" s="179">
        <f t="shared" si="36"/>
        <v>0</v>
      </c>
      <c r="S317" s="103"/>
      <c r="T317" s="103"/>
      <c r="U317" s="103"/>
      <c r="V317" s="103"/>
      <c r="W317" s="104"/>
      <c r="X317" s="104"/>
      <c r="Y317" s="104"/>
      <c r="Z317" s="104"/>
      <c r="AA317" s="104"/>
      <c r="AB317" s="104"/>
      <c r="AC317" s="104"/>
      <c r="AD317" s="104"/>
      <c r="AE317" s="179">
        <f t="shared" si="37"/>
        <v>0</v>
      </c>
      <c r="AF317" s="104"/>
      <c r="AG317" s="104"/>
      <c r="AH317" s="104">
        <v>78.028149999999997</v>
      </c>
      <c r="AI317" s="104">
        <v>78.122709999999998</v>
      </c>
      <c r="AJ317" s="104">
        <v>76.524500000000003</v>
      </c>
      <c r="AK317" s="104">
        <v>75.396000000000001</v>
      </c>
      <c r="AL317" s="104">
        <v>76.4025</v>
      </c>
      <c r="AM317" s="104">
        <v>77.637749999999997</v>
      </c>
      <c r="AN317" s="104">
        <v>76.387249999999995</v>
      </c>
      <c r="AO317" s="104">
        <v>140.80103</v>
      </c>
      <c r="AP317" s="104"/>
      <c r="AQ317" s="104"/>
      <c r="AR317" s="179">
        <f t="shared" si="34"/>
        <v>679.29989</v>
      </c>
      <c r="AS317" s="205">
        <f t="shared" si="35"/>
        <v>679.29989</v>
      </c>
    </row>
    <row r="318" spans="2:45" ht="11.25" customHeight="1">
      <c r="B318" s="94" t="s">
        <v>90</v>
      </c>
      <c r="C318" s="94" t="s">
        <v>1078</v>
      </c>
      <c r="D318" s="194" t="s">
        <v>83</v>
      </c>
      <c r="E318" s="195" t="s">
        <v>84</v>
      </c>
      <c r="F318" s="178" t="s">
        <v>257</v>
      </c>
      <c r="G318" s="103"/>
      <c r="H318" s="103"/>
      <c r="I318" s="103"/>
      <c r="J318" s="104"/>
      <c r="K318" s="104"/>
      <c r="L318" s="104"/>
      <c r="M318" s="104"/>
      <c r="N318" s="104"/>
      <c r="O318" s="104"/>
      <c r="P318" s="104"/>
      <c r="Q318" s="104"/>
      <c r="R318" s="179">
        <f t="shared" si="36"/>
        <v>0</v>
      </c>
      <c r="S318" s="103"/>
      <c r="T318" s="103"/>
      <c r="U318" s="103"/>
      <c r="V318" s="103"/>
      <c r="W318" s="104"/>
      <c r="X318" s="104"/>
      <c r="Y318" s="104"/>
      <c r="Z318" s="104"/>
      <c r="AA318" s="104"/>
      <c r="AB318" s="104"/>
      <c r="AC318" s="104"/>
      <c r="AD318" s="104"/>
      <c r="AE318" s="179">
        <f t="shared" si="37"/>
        <v>0</v>
      </c>
      <c r="AF318" s="104"/>
      <c r="AG318" s="104"/>
      <c r="AH318" s="104"/>
      <c r="AI318" s="104">
        <v>407.36799999999999</v>
      </c>
      <c r="AJ318" s="104">
        <v>-91.426689999999994</v>
      </c>
      <c r="AK318" s="104">
        <v>13.637980000000001</v>
      </c>
      <c r="AL318" s="104"/>
      <c r="AM318" s="104"/>
      <c r="AN318" s="104"/>
      <c r="AO318" s="104"/>
      <c r="AP318" s="104"/>
      <c r="AQ318" s="104"/>
      <c r="AR318" s="179">
        <f t="shared" si="34"/>
        <v>329.57929000000001</v>
      </c>
      <c r="AS318" s="205">
        <f t="shared" si="35"/>
        <v>329.57929000000001</v>
      </c>
    </row>
    <row r="319" spans="2:45" ht="11.25" customHeight="1">
      <c r="B319" s="94" t="s">
        <v>90</v>
      </c>
      <c r="C319" s="94" t="s">
        <v>1079</v>
      </c>
      <c r="D319" s="194" t="s">
        <v>79</v>
      </c>
      <c r="E319" s="195" t="s">
        <v>84</v>
      </c>
      <c r="F319" s="178" t="s">
        <v>257</v>
      </c>
      <c r="G319" s="103"/>
      <c r="H319" s="103"/>
      <c r="I319" s="103"/>
      <c r="J319" s="104"/>
      <c r="K319" s="104"/>
      <c r="L319" s="104"/>
      <c r="M319" s="104"/>
      <c r="N319" s="104"/>
      <c r="O319" s="104"/>
      <c r="P319" s="104"/>
      <c r="Q319" s="104"/>
      <c r="R319" s="179">
        <f t="shared" si="36"/>
        <v>0</v>
      </c>
      <c r="S319" s="103"/>
      <c r="T319" s="103"/>
      <c r="U319" s="103"/>
      <c r="V319" s="103"/>
      <c r="W319" s="104"/>
      <c r="X319" s="104"/>
      <c r="Y319" s="104"/>
      <c r="Z319" s="104"/>
      <c r="AA319" s="104"/>
      <c r="AB319" s="104"/>
      <c r="AC319" s="104"/>
      <c r="AD319" s="104"/>
      <c r="AE319" s="179">
        <f t="shared" si="37"/>
        <v>0</v>
      </c>
      <c r="AF319" s="104"/>
      <c r="AG319" s="104"/>
      <c r="AH319" s="104"/>
      <c r="AI319" s="104">
        <v>19999.892</v>
      </c>
      <c r="AJ319" s="104"/>
      <c r="AK319" s="104"/>
      <c r="AL319" s="104"/>
      <c r="AM319" s="104"/>
      <c r="AN319" s="104"/>
      <c r="AO319" s="104"/>
      <c r="AP319" s="104"/>
      <c r="AQ319" s="104"/>
      <c r="AR319" s="179">
        <f t="shared" si="34"/>
        <v>19999.892</v>
      </c>
      <c r="AS319" s="205">
        <f t="shared" si="35"/>
        <v>19999.892</v>
      </c>
    </row>
    <row r="320" spans="2:45" ht="11.25" customHeight="1">
      <c r="B320" s="94" t="s">
        <v>90</v>
      </c>
      <c r="C320" s="94" t="s">
        <v>1080</v>
      </c>
      <c r="D320" s="194" t="s">
        <v>79</v>
      </c>
      <c r="E320" s="195" t="s">
        <v>84</v>
      </c>
      <c r="F320" s="178" t="s">
        <v>257</v>
      </c>
      <c r="G320" s="103"/>
      <c r="H320" s="103"/>
      <c r="I320" s="103"/>
      <c r="J320" s="104"/>
      <c r="K320" s="104"/>
      <c r="L320" s="104"/>
      <c r="M320" s="104"/>
      <c r="N320" s="104"/>
      <c r="O320" s="104"/>
      <c r="P320" s="104"/>
      <c r="Q320" s="104"/>
      <c r="R320" s="179">
        <f t="shared" si="36"/>
        <v>0</v>
      </c>
      <c r="S320" s="103"/>
      <c r="T320" s="103"/>
      <c r="U320" s="103"/>
      <c r="V320" s="103"/>
      <c r="W320" s="104"/>
      <c r="X320" s="104"/>
      <c r="Y320" s="104"/>
      <c r="Z320" s="104"/>
      <c r="AA320" s="104"/>
      <c r="AB320" s="104"/>
      <c r="AC320" s="104"/>
      <c r="AD320" s="104"/>
      <c r="AE320" s="179">
        <f t="shared" si="37"/>
        <v>0</v>
      </c>
      <c r="AF320" s="104"/>
      <c r="AG320" s="104"/>
      <c r="AH320" s="104"/>
      <c r="AI320" s="104">
        <v>7505.86</v>
      </c>
      <c r="AJ320" s="104"/>
      <c r="AK320" s="104"/>
      <c r="AL320" s="104"/>
      <c r="AM320" s="104"/>
      <c r="AN320" s="104"/>
      <c r="AO320" s="104"/>
      <c r="AP320" s="104"/>
      <c r="AQ320" s="104"/>
      <c r="AR320" s="179">
        <f t="shared" si="34"/>
        <v>7505.86</v>
      </c>
      <c r="AS320" s="205">
        <f t="shared" si="35"/>
        <v>7505.86</v>
      </c>
    </row>
    <row r="321" spans="2:45" ht="11.25" customHeight="1">
      <c r="B321" s="94" t="s">
        <v>90</v>
      </c>
      <c r="C321" s="94" t="s">
        <v>1081</v>
      </c>
      <c r="D321" s="194" t="s">
        <v>79</v>
      </c>
      <c r="E321" s="195" t="s">
        <v>84</v>
      </c>
      <c r="F321" s="178" t="s">
        <v>257</v>
      </c>
      <c r="G321" s="103"/>
      <c r="H321" s="103"/>
      <c r="I321" s="103"/>
      <c r="J321" s="104"/>
      <c r="K321" s="104"/>
      <c r="L321" s="104"/>
      <c r="M321" s="104"/>
      <c r="N321" s="104"/>
      <c r="O321" s="104"/>
      <c r="P321" s="104"/>
      <c r="Q321" s="104"/>
      <c r="R321" s="179">
        <f t="shared" si="36"/>
        <v>0</v>
      </c>
      <c r="S321" s="103"/>
      <c r="T321" s="103"/>
      <c r="U321" s="103"/>
      <c r="V321" s="103"/>
      <c r="W321" s="104"/>
      <c r="X321" s="104"/>
      <c r="Y321" s="104"/>
      <c r="Z321" s="104"/>
      <c r="AA321" s="104"/>
      <c r="AB321" s="104"/>
      <c r="AC321" s="104"/>
      <c r="AD321" s="104"/>
      <c r="AE321" s="179">
        <f t="shared" si="37"/>
        <v>0</v>
      </c>
      <c r="AF321" s="104"/>
      <c r="AG321" s="104"/>
      <c r="AH321" s="104"/>
      <c r="AI321" s="104">
        <v>20000</v>
      </c>
      <c r="AJ321" s="104"/>
      <c r="AK321" s="104"/>
      <c r="AL321" s="104"/>
      <c r="AM321" s="104"/>
      <c r="AN321" s="104"/>
      <c r="AO321" s="104"/>
      <c r="AP321" s="104"/>
      <c r="AQ321" s="104"/>
      <c r="AR321" s="179">
        <f t="shared" si="34"/>
        <v>20000</v>
      </c>
      <c r="AS321" s="205">
        <f t="shared" si="35"/>
        <v>20000</v>
      </c>
    </row>
    <row r="322" spans="2:45" ht="11.25" customHeight="1">
      <c r="B322" s="94" t="s">
        <v>90</v>
      </c>
      <c r="C322" s="94" t="s">
        <v>1082</v>
      </c>
      <c r="D322" s="194" t="s">
        <v>79</v>
      </c>
      <c r="E322" s="195" t="s">
        <v>84</v>
      </c>
      <c r="F322" s="178" t="s">
        <v>257</v>
      </c>
      <c r="G322" s="103"/>
      <c r="H322" s="103"/>
      <c r="I322" s="103"/>
      <c r="J322" s="104"/>
      <c r="K322" s="104"/>
      <c r="L322" s="104"/>
      <c r="M322" s="104"/>
      <c r="N322" s="104"/>
      <c r="O322" s="104"/>
      <c r="P322" s="104"/>
      <c r="Q322" s="104"/>
      <c r="R322" s="179">
        <f t="shared" si="36"/>
        <v>0</v>
      </c>
      <c r="S322" s="103"/>
      <c r="T322" s="103"/>
      <c r="U322" s="103"/>
      <c r="V322" s="103"/>
      <c r="W322" s="104"/>
      <c r="X322" s="104"/>
      <c r="Y322" s="104"/>
      <c r="Z322" s="104"/>
      <c r="AA322" s="104"/>
      <c r="AB322" s="104"/>
      <c r="AC322" s="104"/>
      <c r="AD322" s="104"/>
      <c r="AE322" s="179">
        <f t="shared" si="37"/>
        <v>0</v>
      </c>
      <c r="AF322" s="104"/>
      <c r="AG322" s="104"/>
      <c r="AH322" s="104"/>
      <c r="AI322" s="104">
        <v>1500</v>
      </c>
      <c r="AJ322" s="104"/>
      <c r="AK322" s="104"/>
      <c r="AL322" s="104"/>
      <c r="AM322" s="104"/>
      <c r="AN322" s="104"/>
      <c r="AO322" s="104"/>
      <c r="AP322" s="104"/>
      <c r="AQ322" s="104"/>
      <c r="AR322" s="179">
        <f t="shared" si="34"/>
        <v>1500</v>
      </c>
      <c r="AS322" s="205">
        <f t="shared" si="35"/>
        <v>1500</v>
      </c>
    </row>
    <row r="323" spans="2:45" ht="11.25" customHeight="1">
      <c r="B323" s="94" t="s">
        <v>90</v>
      </c>
      <c r="C323" s="94" t="s">
        <v>1192</v>
      </c>
      <c r="D323" s="194" t="s">
        <v>79</v>
      </c>
      <c r="E323" s="195" t="s">
        <v>84</v>
      </c>
      <c r="F323" s="178" t="s">
        <v>257</v>
      </c>
      <c r="G323" s="103"/>
      <c r="H323" s="103"/>
      <c r="I323" s="103"/>
      <c r="J323" s="104"/>
      <c r="K323" s="104"/>
      <c r="L323" s="104"/>
      <c r="M323" s="104"/>
      <c r="N323" s="104"/>
      <c r="O323" s="104"/>
      <c r="P323" s="104"/>
      <c r="Q323" s="104"/>
      <c r="R323" s="179">
        <f t="shared" si="36"/>
        <v>0</v>
      </c>
      <c r="S323" s="103"/>
      <c r="T323" s="103"/>
      <c r="U323" s="103"/>
      <c r="V323" s="103"/>
      <c r="W323" s="104"/>
      <c r="X323" s="104"/>
      <c r="Y323" s="104"/>
      <c r="Z323" s="104"/>
      <c r="AA323" s="104"/>
      <c r="AB323" s="104"/>
      <c r="AC323" s="104"/>
      <c r="AD323" s="104"/>
      <c r="AE323" s="179">
        <f t="shared" si="37"/>
        <v>0</v>
      </c>
      <c r="AF323" s="104"/>
      <c r="AG323" s="104"/>
      <c r="AH323" s="104"/>
      <c r="AI323" s="104">
        <v>1932.4590000000001</v>
      </c>
      <c r="AJ323" s="104"/>
      <c r="AK323" s="104"/>
      <c r="AL323" s="104"/>
      <c r="AM323" s="104"/>
      <c r="AN323" s="104"/>
      <c r="AO323" s="104"/>
      <c r="AP323" s="104"/>
      <c r="AQ323" s="104">
        <v>-5.673</v>
      </c>
      <c r="AR323" s="179">
        <f t="shared" si="34"/>
        <v>1926.7860000000001</v>
      </c>
      <c r="AS323" s="205">
        <f t="shared" si="35"/>
        <v>1926.7860000000001</v>
      </c>
    </row>
    <row r="324" spans="2:45" ht="11.25" customHeight="1">
      <c r="B324" s="94" t="s">
        <v>90</v>
      </c>
      <c r="C324" s="94" t="s">
        <v>1083</v>
      </c>
      <c r="D324" s="194" t="s">
        <v>79</v>
      </c>
      <c r="E324" s="195" t="s">
        <v>84</v>
      </c>
      <c r="F324" s="178" t="s">
        <v>257</v>
      </c>
      <c r="G324" s="103"/>
      <c r="H324" s="103"/>
      <c r="I324" s="103"/>
      <c r="J324" s="104"/>
      <c r="K324" s="104"/>
      <c r="L324" s="104"/>
      <c r="M324" s="104"/>
      <c r="N324" s="104"/>
      <c r="O324" s="104"/>
      <c r="P324" s="104"/>
      <c r="Q324" s="104"/>
      <c r="R324" s="179">
        <f t="shared" si="36"/>
        <v>0</v>
      </c>
      <c r="S324" s="103"/>
      <c r="T324" s="103"/>
      <c r="U324" s="103"/>
      <c r="V324" s="103"/>
      <c r="W324" s="104"/>
      <c r="X324" s="104"/>
      <c r="Y324" s="104"/>
      <c r="Z324" s="104"/>
      <c r="AA324" s="104"/>
      <c r="AB324" s="104"/>
      <c r="AC324" s="104"/>
      <c r="AD324" s="104"/>
      <c r="AE324" s="179">
        <f t="shared" si="37"/>
        <v>0</v>
      </c>
      <c r="AF324" s="104"/>
      <c r="AG324" s="104"/>
      <c r="AH324" s="104"/>
      <c r="AI324" s="104">
        <v>20000</v>
      </c>
      <c r="AJ324" s="104"/>
      <c r="AK324" s="104"/>
      <c r="AL324" s="104"/>
      <c r="AM324" s="104"/>
      <c r="AN324" s="104"/>
      <c r="AO324" s="104"/>
      <c r="AP324" s="104"/>
      <c r="AQ324" s="104"/>
      <c r="AR324" s="179">
        <f t="shared" si="34"/>
        <v>20000</v>
      </c>
      <c r="AS324" s="205">
        <f t="shared" si="35"/>
        <v>20000</v>
      </c>
    </row>
    <row r="325" spans="2:45" ht="11.25" customHeight="1">
      <c r="B325" s="94" t="s">
        <v>90</v>
      </c>
      <c r="C325" s="94" t="s">
        <v>1084</v>
      </c>
      <c r="D325" s="194" t="s">
        <v>79</v>
      </c>
      <c r="E325" s="195" t="s">
        <v>84</v>
      </c>
      <c r="F325" s="178" t="s">
        <v>257</v>
      </c>
      <c r="G325" s="103"/>
      <c r="H325" s="103"/>
      <c r="I325" s="103"/>
      <c r="J325" s="104"/>
      <c r="K325" s="104"/>
      <c r="L325" s="104"/>
      <c r="M325" s="104"/>
      <c r="N325" s="104"/>
      <c r="O325" s="104"/>
      <c r="P325" s="104"/>
      <c r="Q325" s="104"/>
      <c r="R325" s="179">
        <f t="shared" si="36"/>
        <v>0</v>
      </c>
      <c r="S325" s="103"/>
      <c r="T325" s="103"/>
      <c r="U325" s="103"/>
      <c r="V325" s="103"/>
      <c r="W325" s="104"/>
      <c r="X325" s="104"/>
      <c r="Y325" s="104"/>
      <c r="Z325" s="104"/>
      <c r="AA325" s="104"/>
      <c r="AB325" s="104"/>
      <c r="AC325" s="104"/>
      <c r="AD325" s="104"/>
      <c r="AE325" s="179">
        <f t="shared" si="37"/>
        <v>0</v>
      </c>
      <c r="AF325" s="104"/>
      <c r="AG325" s="104"/>
      <c r="AH325" s="104"/>
      <c r="AI325" s="104">
        <v>20000</v>
      </c>
      <c r="AJ325" s="104"/>
      <c r="AK325" s="104"/>
      <c r="AL325" s="104"/>
      <c r="AM325" s="104"/>
      <c r="AN325" s="104"/>
      <c r="AO325" s="104"/>
      <c r="AP325" s="104"/>
      <c r="AQ325" s="104"/>
      <c r="AR325" s="179">
        <f t="shared" si="38" ref="AR325:AR384">SUM(AF325:AQ325)</f>
        <v>20000</v>
      </c>
      <c r="AS325" s="205">
        <f t="shared" si="39" ref="AS325:AS384">R325+AE325+AR325</f>
        <v>20000</v>
      </c>
    </row>
    <row r="326" spans="2:45" ht="11.25" customHeight="1">
      <c r="B326" s="94" t="s">
        <v>90</v>
      </c>
      <c r="C326" s="94" t="s">
        <v>1085</v>
      </c>
      <c r="D326" s="194" t="s">
        <v>79</v>
      </c>
      <c r="E326" s="195" t="s">
        <v>84</v>
      </c>
      <c r="F326" s="178" t="s">
        <v>254</v>
      </c>
      <c r="G326" s="103"/>
      <c r="H326" s="103"/>
      <c r="I326" s="103"/>
      <c r="J326" s="104"/>
      <c r="K326" s="104"/>
      <c r="L326" s="104"/>
      <c r="M326" s="104"/>
      <c r="N326" s="104"/>
      <c r="O326" s="104"/>
      <c r="P326" s="104"/>
      <c r="Q326" s="104"/>
      <c r="R326" s="179">
        <f t="shared" si="36"/>
        <v>0</v>
      </c>
      <c r="S326" s="103"/>
      <c r="T326" s="103"/>
      <c r="U326" s="103"/>
      <c r="V326" s="103"/>
      <c r="W326" s="104"/>
      <c r="X326" s="104"/>
      <c r="Y326" s="104"/>
      <c r="Z326" s="104"/>
      <c r="AA326" s="104"/>
      <c r="AB326" s="104"/>
      <c r="AC326" s="104"/>
      <c r="AD326" s="104"/>
      <c r="AE326" s="179">
        <f t="shared" si="37"/>
        <v>0</v>
      </c>
      <c r="AF326" s="104"/>
      <c r="AG326" s="104"/>
      <c r="AH326" s="104"/>
      <c r="AI326" s="104">
        <v>2494.4691600000001</v>
      </c>
      <c r="AJ326" s="104"/>
      <c r="AK326" s="104"/>
      <c r="AL326" s="104"/>
      <c r="AM326" s="104"/>
      <c r="AN326" s="104"/>
      <c r="AO326" s="104"/>
      <c r="AP326" s="104"/>
      <c r="AQ326" s="104"/>
      <c r="AR326" s="179">
        <f t="shared" si="38"/>
        <v>2494.4691600000001</v>
      </c>
      <c r="AS326" s="205">
        <f t="shared" si="39"/>
        <v>2494.4691600000001</v>
      </c>
    </row>
    <row r="327" spans="2:45" ht="11.25" customHeight="1">
      <c r="B327" s="94" t="s">
        <v>90</v>
      </c>
      <c r="C327" s="94" t="s">
        <v>1086</v>
      </c>
      <c r="D327" s="194" t="s">
        <v>79</v>
      </c>
      <c r="E327" s="195" t="s">
        <v>84</v>
      </c>
      <c r="F327" s="178" t="s">
        <v>254</v>
      </c>
      <c r="G327" s="103"/>
      <c r="H327" s="103"/>
      <c r="I327" s="103"/>
      <c r="J327" s="104"/>
      <c r="K327" s="104"/>
      <c r="L327" s="104"/>
      <c r="M327" s="104"/>
      <c r="N327" s="104"/>
      <c r="O327" s="104"/>
      <c r="P327" s="104"/>
      <c r="Q327" s="104"/>
      <c r="R327" s="179">
        <f t="shared" si="36"/>
        <v>0</v>
      </c>
      <c r="S327" s="103"/>
      <c r="T327" s="103"/>
      <c r="U327" s="103"/>
      <c r="V327" s="103"/>
      <c r="W327" s="104"/>
      <c r="X327" s="104"/>
      <c r="Y327" s="104"/>
      <c r="Z327" s="104"/>
      <c r="AA327" s="104"/>
      <c r="AB327" s="104"/>
      <c r="AC327" s="104"/>
      <c r="AD327" s="104"/>
      <c r="AE327" s="179">
        <f t="shared" si="37"/>
        <v>0</v>
      </c>
      <c r="AF327" s="104"/>
      <c r="AG327" s="104"/>
      <c r="AH327" s="104"/>
      <c r="AI327" s="104">
        <v>1480.52592</v>
      </c>
      <c r="AJ327" s="104"/>
      <c r="AK327" s="104"/>
      <c r="AL327" s="104"/>
      <c r="AM327" s="104"/>
      <c r="AN327" s="104"/>
      <c r="AO327" s="104"/>
      <c r="AP327" s="104"/>
      <c r="AQ327" s="104"/>
      <c r="AR327" s="179">
        <f t="shared" si="38"/>
        <v>1480.52592</v>
      </c>
      <c r="AS327" s="205">
        <f t="shared" si="39"/>
        <v>1480.52592</v>
      </c>
    </row>
    <row r="328" spans="2:45" ht="11.25" customHeight="1">
      <c r="B328" s="94" t="s">
        <v>90</v>
      </c>
      <c r="C328" s="94" t="s">
        <v>1087</v>
      </c>
      <c r="D328" s="194" t="s">
        <v>79</v>
      </c>
      <c r="E328" s="195" t="s">
        <v>84</v>
      </c>
      <c r="F328" s="178" t="s">
        <v>257</v>
      </c>
      <c r="G328" s="103"/>
      <c r="H328" s="103"/>
      <c r="I328" s="103"/>
      <c r="J328" s="104"/>
      <c r="K328" s="104"/>
      <c r="L328" s="104"/>
      <c r="M328" s="104"/>
      <c r="N328" s="104"/>
      <c r="O328" s="104"/>
      <c r="P328" s="104"/>
      <c r="Q328" s="104"/>
      <c r="R328" s="179">
        <f t="shared" si="36"/>
        <v>0</v>
      </c>
      <c r="S328" s="103"/>
      <c r="T328" s="103"/>
      <c r="U328" s="103"/>
      <c r="V328" s="103"/>
      <c r="W328" s="104"/>
      <c r="X328" s="104"/>
      <c r="Y328" s="104"/>
      <c r="Z328" s="104"/>
      <c r="AA328" s="104"/>
      <c r="AB328" s="104"/>
      <c r="AC328" s="104"/>
      <c r="AD328" s="104"/>
      <c r="AE328" s="179">
        <f t="shared" si="37"/>
        <v>0</v>
      </c>
      <c r="AF328" s="104"/>
      <c r="AG328" s="104"/>
      <c r="AH328" s="104"/>
      <c r="AI328" s="104">
        <v>171.20088000000001</v>
      </c>
      <c r="AJ328" s="104"/>
      <c r="AK328" s="104"/>
      <c r="AL328" s="104"/>
      <c r="AM328" s="104"/>
      <c r="AN328" s="104"/>
      <c r="AO328" s="104"/>
      <c r="AP328" s="104"/>
      <c r="AQ328" s="104"/>
      <c r="AR328" s="179">
        <f t="shared" si="38"/>
        <v>171.20088000000001</v>
      </c>
      <c r="AS328" s="205">
        <f t="shared" si="39"/>
        <v>171.20088000000001</v>
      </c>
    </row>
    <row r="329" spans="2:45" ht="11.25" customHeight="1">
      <c r="B329" s="94" t="s">
        <v>90</v>
      </c>
      <c r="C329" s="94" t="s">
        <v>1088</v>
      </c>
      <c r="D329" s="194" t="s">
        <v>83</v>
      </c>
      <c r="E329" s="195" t="s">
        <v>84</v>
      </c>
      <c r="F329" s="178" t="s">
        <v>257</v>
      </c>
      <c r="G329" s="103"/>
      <c r="H329" s="103"/>
      <c r="I329" s="103"/>
      <c r="J329" s="104"/>
      <c r="K329" s="104"/>
      <c r="L329" s="104"/>
      <c r="M329" s="104"/>
      <c r="N329" s="104"/>
      <c r="O329" s="104"/>
      <c r="P329" s="104"/>
      <c r="Q329" s="104"/>
      <c r="R329" s="179">
        <f t="shared" si="36"/>
        <v>0</v>
      </c>
      <c r="S329" s="103"/>
      <c r="T329" s="103"/>
      <c r="U329" s="103"/>
      <c r="V329" s="103"/>
      <c r="W329" s="104"/>
      <c r="X329" s="104"/>
      <c r="Y329" s="104"/>
      <c r="Z329" s="104"/>
      <c r="AA329" s="104"/>
      <c r="AB329" s="104"/>
      <c r="AC329" s="104"/>
      <c r="AD329" s="104"/>
      <c r="AE329" s="179">
        <f t="shared" si="37"/>
        <v>0</v>
      </c>
      <c r="AF329" s="104"/>
      <c r="AG329" s="104"/>
      <c r="AH329" s="104">
        <v>330.16631999999998</v>
      </c>
      <c r="AI329" s="104">
        <v>6.9016900000000003</v>
      </c>
      <c r="AJ329" s="104">
        <v>-8.7073999999999998</v>
      </c>
      <c r="AK329" s="104"/>
      <c r="AL329" s="104"/>
      <c r="AM329" s="104"/>
      <c r="AN329" s="104"/>
      <c r="AO329" s="104"/>
      <c r="AP329" s="104"/>
      <c r="AQ329" s="104"/>
      <c r="AR329" s="179">
        <f t="shared" si="38"/>
        <v>328.36060999999995</v>
      </c>
      <c r="AS329" s="205">
        <f t="shared" si="39"/>
        <v>328.36060999999995</v>
      </c>
    </row>
    <row r="330" spans="2:45" ht="11.25" customHeight="1">
      <c r="B330" s="94" t="s">
        <v>90</v>
      </c>
      <c r="C330" s="94" t="s">
        <v>1089</v>
      </c>
      <c r="D330" s="194" t="s">
        <v>79</v>
      </c>
      <c r="E330" s="195" t="s">
        <v>84</v>
      </c>
      <c r="F330" s="178" t="s">
        <v>257</v>
      </c>
      <c r="G330" s="103"/>
      <c r="H330" s="103"/>
      <c r="I330" s="103"/>
      <c r="J330" s="104"/>
      <c r="K330" s="104"/>
      <c r="L330" s="104"/>
      <c r="M330" s="104"/>
      <c r="N330" s="104"/>
      <c r="O330" s="104"/>
      <c r="P330" s="104"/>
      <c r="Q330" s="104"/>
      <c r="R330" s="179">
        <f t="shared" si="36"/>
        <v>0</v>
      </c>
      <c r="S330" s="103"/>
      <c r="T330" s="103"/>
      <c r="U330" s="103"/>
      <c r="V330" s="103"/>
      <c r="W330" s="104"/>
      <c r="X330" s="104"/>
      <c r="Y330" s="104"/>
      <c r="Z330" s="104"/>
      <c r="AA330" s="104"/>
      <c r="AB330" s="104"/>
      <c r="AC330" s="104"/>
      <c r="AD330" s="104"/>
      <c r="AE330" s="179">
        <f t="shared" si="37"/>
        <v>0</v>
      </c>
      <c r="AF330" s="104"/>
      <c r="AG330" s="104"/>
      <c r="AH330" s="104"/>
      <c r="AI330" s="104">
        <v>2016.10</v>
      </c>
      <c r="AJ330" s="104"/>
      <c r="AK330" s="104"/>
      <c r="AL330" s="104"/>
      <c r="AM330" s="104"/>
      <c r="AN330" s="104"/>
      <c r="AO330" s="104"/>
      <c r="AP330" s="104"/>
      <c r="AQ330" s="104"/>
      <c r="AR330" s="179">
        <f t="shared" si="38"/>
        <v>2016.10</v>
      </c>
      <c r="AS330" s="205">
        <f t="shared" si="39"/>
        <v>2016.10</v>
      </c>
    </row>
    <row r="331" spans="2:45" ht="11.25" customHeight="1">
      <c r="B331" s="94" t="s">
        <v>90</v>
      </c>
      <c r="C331" s="94" t="s">
        <v>1090</v>
      </c>
      <c r="D331" s="194" t="s">
        <v>79</v>
      </c>
      <c r="E331" s="195" t="s">
        <v>84</v>
      </c>
      <c r="F331" s="178" t="s">
        <v>257</v>
      </c>
      <c r="G331" s="103"/>
      <c r="H331" s="103"/>
      <c r="I331" s="103"/>
      <c r="J331" s="104"/>
      <c r="K331" s="104"/>
      <c r="L331" s="104"/>
      <c r="M331" s="104"/>
      <c r="N331" s="104"/>
      <c r="O331" s="104"/>
      <c r="P331" s="104"/>
      <c r="Q331" s="104"/>
      <c r="R331" s="179">
        <f t="shared" si="36"/>
        <v>0</v>
      </c>
      <c r="S331" s="103"/>
      <c r="T331" s="103"/>
      <c r="U331" s="103"/>
      <c r="V331" s="103"/>
      <c r="W331" s="104"/>
      <c r="X331" s="104"/>
      <c r="Y331" s="104"/>
      <c r="Z331" s="104"/>
      <c r="AA331" s="104"/>
      <c r="AB331" s="104"/>
      <c r="AC331" s="104"/>
      <c r="AD331" s="104"/>
      <c r="AE331" s="179">
        <f t="shared" si="37"/>
        <v>0</v>
      </c>
      <c r="AF331" s="104"/>
      <c r="AG331" s="104"/>
      <c r="AH331" s="104"/>
      <c r="AI331" s="104">
        <v>752.40</v>
      </c>
      <c r="AJ331" s="104"/>
      <c r="AK331" s="104"/>
      <c r="AL331" s="104"/>
      <c r="AM331" s="104"/>
      <c r="AN331" s="104"/>
      <c r="AO331" s="104"/>
      <c r="AP331" s="104"/>
      <c r="AQ331" s="104"/>
      <c r="AR331" s="179">
        <f t="shared" si="38"/>
        <v>752.40</v>
      </c>
      <c r="AS331" s="205">
        <f t="shared" si="39"/>
        <v>752.40</v>
      </c>
    </row>
    <row r="332" spans="2:45" ht="11.25" customHeight="1">
      <c r="B332" s="94" t="s">
        <v>90</v>
      </c>
      <c r="C332" s="94" t="s">
        <v>1091</v>
      </c>
      <c r="D332" s="194" t="s">
        <v>79</v>
      </c>
      <c r="E332" s="195" t="s">
        <v>84</v>
      </c>
      <c r="F332" s="178" t="s">
        <v>257</v>
      </c>
      <c r="G332" s="103"/>
      <c r="H332" s="103"/>
      <c r="I332" s="103"/>
      <c r="J332" s="104"/>
      <c r="K332" s="104"/>
      <c r="L332" s="104"/>
      <c r="M332" s="104"/>
      <c r="N332" s="104"/>
      <c r="O332" s="104"/>
      <c r="P332" s="104"/>
      <c r="Q332" s="104"/>
      <c r="R332" s="179">
        <f t="shared" si="36"/>
        <v>0</v>
      </c>
      <c r="S332" s="103"/>
      <c r="T332" s="103"/>
      <c r="U332" s="103"/>
      <c r="V332" s="103"/>
      <c r="W332" s="104"/>
      <c r="X332" s="104"/>
      <c r="Y332" s="104"/>
      <c r="Z332" s="104"/>
      <c r="AA332" s="104"/>
      <c r="AB332" s="104"/>
      <c r="AC332" s="104"/>
      <c r="AD332" s="104"/>
      <c r="AE332" s="179">
        <f t="shared" si="37"/>
        <v>0</v>
      </c>
      <c r="AF332" s="104"/>
      <c r="AG332" s="104"/>
      <c r="AH332" s="104"/>
      <c r="AI332" s="104">
        <v>1255.3889999999999</v>
      </c>
      <c r="AJ332" s="104"/>
      <c r="AK332" s="104"/>
      <c r="AL332" s="104"/>
      <c r="AM332" s="104"/>
      <c r="AN332" s="104"/>
      <c r="AO332" s="104"/>
      <c r="AP332" s="104"/>
      <c r="AQ332" s="104"/>
      <c r="AR332" s="179">
        <f t="shared" si="38"/>
        <v>1255.3889999999999</v>
      </c>
      <c r="AS332" s="205">
        <f t="shared" si="39"/>
        <v>1255.3889999999999</v>
      </c>
    </row>
    <row r="333" spans="2:45" ht="11.25" customHeight="1">
      <c r="B333" s="94" t="s">
        <v>90</v>
      </c>
      <c r="C333" s="94" t="s">
        <v>1092</v>
      </c>
      <c r="D333" s="194" t="s">
        <v>79</v>
      </c>
      <c r="E333" s="195" t="s">
        <v>84</v>
      </c>
      <c r="F333" s="178" t="s">
        <v>257</v>
      </c>
      <c r="G333" s="103"/>
      <c r="H333" s="103"/>
      <c r="I333" s="103"/>
      <c r="J333" s="104"/>
      <c r="K333" s="104"/>
      <c r="L333" s="104"/>
      <c r="M333" s="104"/>
      <c r="N333" s="104"/>
      <c r="O333" s="104"/>
      <c r="P333" s="104"/>
      <c r="Q333" s="104"/>
      <c r="R333" s="179">
        <f t="shared" si="36"/>
        <v>0</v>
      </c>
      <c r="S333" s="103"/>
      <c r="T333" s="103"/>
      <c r="U333" s="103"/>
      <c r="V333" s="103"/>
      <c r="W333" s="104"/>
      <c r="X333" s="104"/>
      <c r="Y333" s="104"/>
      <c r="Z333" s="104"/>
      <c r="AA333" s="104"/>
      <c r="AB333" s="104"/>
      <c r="AC333" s="104"/>
      <c r="AD333" s="104"/>
      <c r="AE333" s="179">
        <f t="shared" si="37"/>
        <v>0</v>
      </c>
      <c r="AF333" s="104"/>
      <c r="AG333" s="104"/>
      <c r="AH333" s="104"/>
      <c r="AI333" s="104">
        <v>953</v>
      </c>
      <c r="AJ333" s="104"/>
      <c r="AK333" s="104"/>
      <c r="AL333" s="104"/>
      <c r="AM333" s="104"/>
      <c r="AN333" s="104"/>
      <c r="AO333" s="104"/>
      <c r="AP333" s="104"/>
      <c r="AQ333" s="104"/>
      <c r="AR333" s="179">
        <f t="shared" si="38"/>
        <v>953</v>
      </c>
      <c r="AS333" s="205">
        <f t="shared" si="39"/>
        <v>953</v>
      </c>
    </row>
    <row r="334" spans="2:45" ht="11.25" customHeight="1">
      <c r="B334" s="94" t="s">
        <v>90</v>
      </c>
      <c r="C334" s="94" t="s">
        <v>1093</v>
      </c>
      <c r="D334" s="194" t="s">
        <v>79</v>
      </c>
      <c r="E334" s="195" t="s">
        <v>84</v>
      </c>
      <c r="F334" s="178" t="s">
        <v>257</v>
      </c>
      <c r="G334" s="103"/>
      <c r="H334" s="103"/>
      <c r="I334" s="103"/>
      <c r="J334" s="104"/>
      <c r="K334" s="104"/>
      <c r="L334" s="104"/>
      <c r="M334" s="104"/>
      <c r="N334" s="104"/>
      <c r="O334" s="104"/>
      <c r="P334" s="104"/>
      <c r="Q334" s="104"/>
      <c r="R334" s="179">
        <f t="shared" si="36"/>
        <v>0</v>
      </c>
      <c r="S334" s="103"/>
      <c r="T334" s="103"/>
      <c r="U334" s="103"/>
      <c r="V334" s="103"/>
      <c r="W334" s="104"/>
      <c r="X334" s="104"/>
      <c r="Y334" s="104"/>
      <c r="Z334" s="104"/>
      <c r="AA334" s="104"/>
      <c r="AB334" s="104"/>
      <c r="AC334" s="104"/>
      <c r="AD334" s="104"/>
      <c r="AE334" s="179">
        <f t="shared" si="37"/>
        <v>0</v>
      </c>
      <c r="AF334" s="104"/>
      <c r="AG334" s="104"/>
      <c r="AH334" s="104"/>
      <c r="AI334" s="104">
        <v>2467.10</v>
      </c>
      <c r="AJ334" s="104"/>
      <c r="AK334" s="104"/>
      <c r="AL334" s="104"/>
      <c r="AM334" s="104"/>
      <c r="AN334" s="104"/>
      <c r="AO334" s="104"/>
      <c r="AP334" s="104"/>
      <c r="AQ334" s="104"/>
      <c r="AR334" s="179">
        <f t="shared" si="38"/>
        <v>2467.10</v>
      </c>
      <c r="AS334" s="205">
        <f t="shared" si="39"/>
        <v>2467.10</v>
      </c>
    </row>
    <row r="335" spans="2:45" ht="11.25" customHeight="1">
      <c r="B335" s="94" t="s">
        <v>90</v>
      </c>
      <c r="C335" s="94" t="s">
        <v>1094</v>
      </c>
      <c r="D335" s="194" t="s">
        <v>79</v>
      </c>
      <c r="E335" s="195" t="s">
        <v>84</v>
      </c>
      <c r="F335" s="178" t="s">
        <v>257</v>
      </c>
      <c r="G335" s="103"/>
      <c r="H335" s="103"/>
      <c r="I335" s="103"/>
      <c r="J335" s="104"/>
      <c r="K335" s="104"/>
      <c r="L335" s="104"/>
      <c r="M335" s="104"/>
      <c r="N335" s="104"/>
      <c r="O335" s="104"/>
      <c r="P335" s="104"/>
      <c r="Q335" s="104"/>
      <c r="R335" s="179">
        <f t="shared" si="36"/>
        <v>0</v>
      </c>
      <c r="S335" s="103"/>
      <c r="T335" s="103"/>
      <c r="U335" s="103"/>
      <c r="V335" s="103"/>
      <c r="W335" s="104"/>
      <c r="X335" s="104"/>
      <c r="Y335" s="104"/>
      <c r="Z335" s="104"/>
      <c r="AA335" s="104"/>
      <c r="AB335" s="104"/>
      <c r="AC335" s="104"/>
      <c r="AD335" s="104"/>
      <c r="AE335" s="179">
        <f t="shared" si="37"/>
        <v>0</v>
      </c>
      <c r="AF335" s="104"/>
      <c r="AG335" s="104"/>
      <c r="AH335" s="104"/>
      <c r="AI335" s="104">
        <v>1999.9369999999999</v>
      </c>
      <c r="AJ335" s="104"/>
      <c r="AK335" s="104"/>
      <c r="AL335" s="104"/>
      <c r="AM335" s="104"/>
      <c r="AN335" s="104"/>
      <c r="AO335" s="104"/>
      <c r="AP335" s="104"/>
      <c r="AQ335" s="104"/>
      <c r="AR335" s="179">
        <f t="shared" si="38"/>
        <v>1999.9369999999999</v>
      </c>
      <c r="AS335" s="205">
        <f t="shared" si="39"/>
        <v>1999.9369999999999</v>
      </c>
    </row>
    <row r="336" spans="2:45" ht="11.25" customHeight="1">
      <c r="B336" s="94" t="s">
        <v>90</v>
      </c>
      <c r="C336" s="94" t="s">
        <v>1095</v>
      </c>
      <c r="D336" s="194" t="s">
        <v>79</v>
      </c>
      <c r="E336" s="195" t="s">
        <v>84</v>
      </c>
      <c r="F336" s="178" t="s">
        <v>257</v>
      </c>
      <c r="G336" s="103"/>
      <c r="H336" s="103"/>
      <c r="I336" s="103"/>
      <c r="J336" s="104"/>
      <c r="K336" s="104"/>
      <c r="L336" s="104"/>
      <c r="M336" s="104"/>
      <c r="N336" s="104"/>
      <c r="O336" s="104"/>
      <c r="P336" s="104"/>
      <c r="Q336" s="104"/>
      <c r="R336" s="179">
        <f t="shared" si="36"/>
        <v>0</v>
      </c>
      <c r="S336" s="103"/>
      <c r="T336" s="103"/>
      <c r="U336" s="103"/>
      <c r="V336" s="103"/>
      <c r="W336" s="104"/>
      <c r="X336" s="104"/>
      <c r="Y336" s="104"/>
      <c r="Z336" s="104"/>
      <c r="AA336" s="104"/>
      <c r="AB336" s="104"/>
      <c r="AC336" s="104"/>
      <c r="AD336" s="104"/>
      <c r="AE336" s="179">
        <f t="shared" si="37"/>
        <v>0</v>
      </c>
      <c r="AF336" s="104"/>
      <c r="AG336" s="104"/>
      <c r="AH336" s="104"/>
      <c r="AI336" s="104">
        <v>10000</v>
      </c>
      <c r="AJ336" s="104"/>
      <c r="AK336" s="104"/>
      <c r="AL336" s="104"/>
      <c r="AM336" s="104"/>
      <c r="AN336" s="104"/>
      <c r="AO336" s="104"/>
      <c r="AP336" s="104"/>
      <c r="AQ336" s="104"/>
      <c r="AR336" s="179">
        <f t="shared" si="38"/>
        <v>10000</v>
      </c>
      <c r="AS336" s="205">
        <f t="shared" si="39"/>
        <v>10000</v>
      </c>
    </row>
    <row r="337" spans="2:45" ht="11.25" customHeight="1">
      <c r="B337" s="94" t="s">
        <v>90</v>
      </c>
      <c r="C337" s="94" t="s">
        <v>1096</v>
      </c>
      <c r="D337" s="194" t="s">
        <v>79</v>
      </c>
      <c r="E337" s="195" t="s">
        <v>84</v>
      </c>
      <c r="F337" s="178" t="s">
        <v>257</v>
      </c>
      <c r="G337" s="103"/>
      <c r="H337" s="103"/>
      <c r="I337" s="103"/>
      <c r="J337" s="104"/>
      <c r="K337" s="104"/>
      <c r="L337" s="104"/>
      <c r="M337" s="104"/>
      <c r="N337" s="104"/>
      <c r="O337" s="104"/>
      <c r="P337" s="104"/>
      <c r="Q337" s="104"/>
      <c r="R337" s="179">
        <f t="shared" si="36"/>
        <v>0</v>
      </c>
      <c r="S337" s="103"/>
      <c r="T337" s="103"/>
      <c r="U337" s="103"/>
      <c r="V337" s="103"/>
      <c r="W337" s="104"/>
      <c r="X337" s="104"/>
      <c r="Y337" s="104"/>
      <c r="Z337" s="104"/>
      <c r="AA337" s="104"/>
      <c r="AB337" s="104"/>
      <c r="AC337" s="104"/>
      <c r="AD337" s="104"/>
      <c r="AE337" s="179">
        <f t="shared" si="37"/>
        <v>0</v>
      </c>
      <c r="AF337" s="104"/>
      <c r="AG337" s="104"/>
      <c r="AH337" s="104"/>
      <c r="AI337" s="104">
        <v>248.36184</v>
      </c>
      <c r="AJ337" s="104"/>
      <c r="AK337" s="104"/>
      <c r="AL337" s="104"/>
      <c r="AM337" s="104">
        <v>249.55815999999999</v>
      </c>
      <c r="AN337" s="104"/>
      <c r="AO337" s="104"/>
      <c r="AP337" s="104"/>
      <c r="AQ337" s="104"/>
      <c r="AR337" s="179">
        <f t="shared" si="38"/>
        <v>497.91999999999996</v>
      </c>
      <c r="AS337" s="205">
        <f t="shared" si="39"/>
        <v>497.91999999999996</v>
      </c>
    </row>
    <row r="338" spans="2:45" ht="11.25" customHeight="1">
      <c r="B338" s="94" t="s">
        <v>90</v>
      </c>
      <c r="C338" s="94" t="s">
        <v>1097</v>
      </c>
      <c r="D338" s="194" t="s">
        <v>79</v>
      </c>
      <c r="E338" s="195" t="s">
        <v>84</v>
      </c>
      <c r="F338" s="178" t="s">
        <v>257</v>
      </c>
      <c r="G338" s="103"/>
      <c r="H338" s="103"/>
      <c r="I338" s="103"/>
      <c r="J338" s="104"/>
      <c r="K338" s="104"/>
      <c r="L338" s="104"/>
      <c r="M338" s="104"/>
      <c r="N338" s="104"/>
      <c r="O338" s="104"/>
      <c r="P338" s="104"/>
      <c r="Q338" s="104"/>
      <c r="R338" s="179">
        <f t="shared" si="36"/>
        <v>0</v>
      </c>
      <c r="S338" s="103"/>
      <c r="T338" s="103"/>
      <c r="U338" s="103"/>
      <c r="V338" s="103"/>
      <c r="W338" s="104"/>
      <c r="X338" s="104"/>
      <c r="Y338" s="104"/>
      <c r="Z338" s="104"/>
      <c r="AA338" s="104"/>
      <c r="AB338" s="104"/>
      <c r="AC338" s="104"/>
      <c r="AD338" s="104"/>
      <c r="AE338" s="179">
        <f t="shared" si="37"/>
        <v>0</v>
      </c>
      <c r="AF338" s="104"/>
      <c r="AG338" s="104"/>
      <c r="AH338" s="104"/>
      <c r="AI338" s="104">
        <v>1347.475</v>
      </c>
      <c r="AJ338" s="104"/>
      <c r="AK338" s="104"/>
      <c r="AL338" s="104"/>
      <c r="AM338" s="104">
        <v>1347.475</v>
      </c>
      <c r="AN338" s="104"/>
      <c r="AO338" s="104"/>
      <c r="AP338" s="104"/>
      <c r="AQ338" s="104"/>
      <c r="AR338" s="179">
        <f t="shared" si="38"/>
        <v>2694.95</v>
      </c>
      <c r="AS338" s="205">
        <f t="shared" si="39"/>
        <v>2694.95</v>
      </c>
    </row>
    <row r="339" spans="2:45" ht="11.25" customHeight="1">
      <c r="B339" s="94" t="s">
        <v>90</v>
      </c>
      <c r="C339" s="94" t="s">
        <v>1098</v>
      </c>
      <c r="D339" s="194" t="s">
        <v>79</v>
      </c>
      <c r="E339" s="195" t="s">
        <v>84</v>
      </c>
      <c r="F339" s="178" t="s">
        <v>257</v>
      </c>
      <c r="G339" s="103"/>
      <c r="H339" s="103"/>
      <c r="I339" s="103"/>
      <c r="J339" s="104"/>
      <c r="K339" s="104"/>
      <c r="L339" s="104"/>
      <c r="M339" s="104"/>
      <c r="N339" s="104"/>
      <c r="O339" s="104"/>
      <c r="P339" s="104"/>
      <c r="Q339" s="104"/>
      <c r="R339" s="179">
        <f t="shared" si="36"/>
        <v>0</v>
      </c>
      <c r="S339" s="103"/>
      <c r="T339" s="103"/>
      <c r="U339" s="103"/>
      <c r="V339" s="103"/>
      <c r="W339" s="104"/>
      <c r="X339" s="104"/>
      <c r="Y339" s="104"/>
      <c r="Z339" s="104"/>
      <c r="AA339" s="104"/>
      <c r="AB339" s="104"/>
      <c r="AC339" s="104"/>
      <c r="AD339" s="104"/>
      <c r="AE339" s="179">
        <f t="shared" si="37"/>
        <v>0</v>
      </c>
      <c r="AF339" s="104"/>
      <c r="AG339" s="104"/>
      <c r="AH339" s="104"/>
      <c r="AI339" s="104">
        <v>828</v>
      </c>
      <c r="AJ339" s="104"/>
      <c r="AK339" s="104"/>
      <c r="AL339" s="104"/>
      <c r="AM339" s="104"/>
      <c r="AN339" s="104"/>
      <c r="AO339" s="104"/>
      <c r="AP339" s="104"/>
      <c r="AQ339" s="104">
        <v>-59.563139999999997</v>
      </c>
      <c r="AR339" s="179">
        <f t="shared" si="38"/>
        <v>768.43686000000002</v>
      </c>
      <c r="AS339" s="205">
        <f t="shared" si="39"/>
        <v>768.43686000000002</v>
      </c>
    </row>
    <row r="340" spans="2:45" ht="11.25" customHeight="1">
      <c r="B340" s="94" t="s">
        <v>90</v>
      </c>
      <c r="C340" s="94" t="s">
        <v>1099</v>
      </c>
      <c r="D340" s="194" t="s">
        <v>79</v>
      </c>
      <c r="E340" s="195" t="s">
        <v>84</v>
      </c>
      <c r="F340" s="178" t="s">
        <v>257</v>
      </c>
      <c r="G340" s="103"/>
      <c r="H340" s="103"/>
      <c r="I340" s="103"/>
      <c r="J340" s="104"/>
      <c r="K340" s="104"/>
      <c r="L340" s="104"/>
      <c r="M340" s="104"/>
      <c r="N340" s="104"/>
      <c r="O340" s="104"/>
      <c r="P340" s="104"/>
      <c r="Q340" s="104"/>
      <c r="R340" s="179">
        <f t="shared" si="36"/>
        <v>0</v>
      </c>
      <c r="S340" s="103"/>
      <c r="T340" s="103"/>
      <c r="U340" s="103"/>
      <c r="V340" s="103"/>
      <c r="W340" s="104"/>
      <c r="X340" s="104"/>
      <c r="Y340" s="104"/>
      <c r="Z340" s="104"/>
      <c r="AA340" s="104"/>
      <c r="AB340" s="104"/>
      <c r="AC340" s="104"/>
      <c r="AD340" s="104"/>
      <c r="AE340" s="179">
        <f t="shared" si="37"/>
        <v>0</v>
      </c>
      <c r="AF340" s="104"/>
      <c r="AG340" s="104"/>
      <c r="AH340" s="104"/>
      <c r="AI340" s="104">
        <v>4125</v>
      </c>
      <c r="AJ340" s="104"/>
      <c r="AK340" s="104"/>
      <c r="AL340" s="104"/>
      <c r="AM340" s="104"/>
      <c r="AN340" s="104"/>
      <c r="AO340" s="104"/>
      <c r="AP340" s="104"/>
      <c r="AQ340" s="104"/>
      <c r="AR340" s="179">
        <f t="shared" si="38"/>
        <v>4125</v>
      </c>
      <c r="AS340" s="205">
        <f t="shared" si="39"/>
        <v>4125</v>
      </c>
    </row>
    <row r="341" spans="2:45" ht="11.25" customHeight="1">
      <c r="B341" s="94" t="s">
        <v>90</v>
      </c>
      <c r="C341" s="94" t="s">
        <v>1100</v>
      </c>
      <c r="D341" s="194" t="s">
        <v>79</v>
      </c>
      <c r="E341" s="195" t="s">
        <v>84</v>
      </c>
      <c r="F341" s="178" t="s">
        <v>257</v>
      </c>
      <c r="G341" s="103"/>
      <c r="H341" s="103"/>
      <c r="I341" s="103"/>
      <c r="J341" s="104"/>
      <c r="K341" s="104"/>
      <c r="L341" s="104"/>
      <c r="M341" s="104"/>
      <c r="N341" s="104"/>
      <c r="O341" s="104"/>
      <c r="P341" s="104"/>
      <c r="Q341" s="104"/>
      <c r="R341" s="179">
        <f t="shared" si="36"/>
        <v>0</v>
      </c>
      <c r="S341" s="103"/>
      <c r="T341" s="103"/>
      <c r="U341" s="103"/>
      <c r="V341" s="103"/>
      <c r="W341" s="104"/>
      <c r="X341" s="104"/>
      <c r="Y341" s="104"/>
      <c r="Z341" s="104"/>
      <c r="AA341" s="104"/>
      <c r="AB341" s="104"/>
      <c r="AC341" s="104"/>
      <c r="AD341" s="104"/>
      <c r="AE341" s="179">
        <f t="shared" si="37"/>
        <v>0</v>
      </c>
      <c r="AF341" s="104"/>
      <c r="AG341" s="104"/>
      <c r="AH341" s="104"/>
      <c r="AI341" s="104">
        <v>4943</v>
      </c>
      <c r="AJ341" s="104"/>
      <c r="AK341" s="104"/>
      <c r="AL341" s="104"/>
      <c r="AM341" s="104"/>
      <c r="AN341" s="104"/>
      <c r="AO341" s="104"/>
      <c r="AP341" s="104"/>
      <c r="AQ341" s="104"/>
      <c r="AR341" s="179">
        <f t="shared" si="38"/>
        <v>4943</v>
      </c>
      <c r="AS341" s="205">
        <f t="shared" si="39"/>
        <v>4943</v>
      </c>
    </row>
    <row r="342" spans="2:45" ht="11.25" customHeight="1">
      <c r="B342" s="94" t="s">
        <v>90</v>
      </c>
      <c r="C342" s="94" t="s">
        <v>1101</v>
      </c>
      <c r="D342" s="194" t="s">
        <v>76</v>
      </c>
      <c r="E342" s="195" t="s">
        <v>84</v>
      </c>
      <c r="F342" s="178" t="s">
        <v>257</v>
      </c>
      <c r="G342" s="103"/>
      <c r="H342" s="103"/>
      <c r="I342" s="103"/>
      <c r="J342" s="104"/>
      <c r="K342" s="104"/>
      <c r="L342" s="104"/>
      <c r="M342" s="104"/>
      <c r="N342" s="104"/>
      <c r="O342" s="104"/>
      <c r="P342" s="104"/>
      <c r="Q342" s="104"/>
      <c r="R342" s="179">
        <f t="shared" si="36"/>
        <v>0</v>
      </c>
      <c r="S342" s="103"/>
      <c r="T342" s="103"/>
      <c r="U342" s="103"/>
      <c r="V342" s="103"/>
      <c r="W342" s="104"/>
      <c r="X342" s="104"/>
      <c r="Y342" s="104"/>
      <c r="Z342" s="104"/>
      <c r="AA342" s="104"/>
      <c r="AB342" s="104"/>
      <c r="AC342" s="104"/>
      <c r="AD342" s="104"/>
      <c r="AE342" s="179">
        <f t="shared" si="37"/>
        <v>0</v>
      </c>
      <c r="AF342" s="104"/>
      <c r="AG342" s="104"/>
      <c r="AH342" s="104">
        <v>69.231309999999993</v>
      </c>
      <c r="AI342" s="104">
        <v>71.108649999999997</v>
      </c>
      <c r="AJ342" s="104">
        <v>67.653880000000001</v>
      </c>
      <c r="AK342" s="104">
        <v>64.625960000000006</v>
      </c>
      <c r="AL342" s="104">
        <v>67.483829999999998</v>
      </c>
      <c r="AM342" s="104">
        <v>73.118840000000006</v>
      </c>
      <c r="AN342" s="104">
        <v>60.602980000000002</v>
      </c>
      <c r="AO342" s="104">
        <v>72.018879999999996</v>
      </c>
      <c r="AP342" s="104"/>
      <c r="AQ342" s="104"/>
      <c r="AR342" s="179">
        <f t="shared" si="38"/>
        <v>545.84433000000001</v>
      </c>
      <c r="AS342" s="205">
        <f t="shared" si="39"/>
        <v>545.84433000000001</v>
      </c>
    </row>
    <row r="343" spans="2:45" ht="11.25" customHeight="1">
      <c r="B343" s="94" t="s">
        <v>90</v>
      </c>
      <c r="C343" s="94" t="s">
        <v>1102</v>
      </c>
      <c r="D343" s="194" t="s">
        <v>143</v>
      </c>
      <c r="E343" s="195" t="s">
        <v>84</v>
      </c>
      <c r="F343" s="178" t="s">
        <v>257</v>
      </c>
      <c r="G343" s="103"/>
      <c r="H343" s="103"/>
      <c r="I343" s="103"/>
      <c r="J343" s="104"/>
      <c r="K343" s="104"/>
      <c r="L343" s="104"/>
      <c r="M343" s="104"/>
      <c r="N343" s="104"/>
      <c r="O343" s="104"/>
      <c r="P343" s="104"/>
      <c r="Q343" s="104"/>
      <c r="R343" s="179">
        <f t="shared" si="36"/>
        <v>0</v>
      </c>
      <c r="S343" s="103"/>
      <c r="T343" s="103"/>
      <c r="U343" s="103"/>
      <c r="V343" s="103"/>
      <c r="W343" s="104"/>
      <c r="X343" s="104"/>
      <c r="Y343" s="104"/>
      <c r="Z343" s="104"/>
      <c r="AA343" s="104"/>
      <c r="AB343" s="104"/>
      <c r="AC343" s="104"/>
      <c r="AD343" s="104"/>
      <c r="AE343" s="179">
        <f t="shared" si="37"/>
        <v>0</v>
      </c>
      <c r="AF343" s="104"/>
      <c r="AG343" s="104"/>
      <c r="AH343" s="104"/>
      <c r="AI343" s="104">
        <v>67.730490000000003</v>
      </c>
      <c r="AJ343" s="104">
        <v>72.417019999999994</v>
      </c>
      <c r="AK343" s="104"/>
      <c r="AL343" s="104"/>
      <c r="AM343" s="104"/>
      <c r="AN343" s="104"/>
      <c r="AO343" s="104"/>
      <c r="AP343" s="104"/>
      <c r="AQ343" s="104"/>
      <c r="AR343" s="179">
        <f t="shared" si="38"/>
        <v>140.14751000000001</v>
      </c>
      <c r="AS343" s="205">
        <f t="shared" si="39"/>
        <v>140.14751000000001</v>
      </c>
    </row>
    <row r="344" spans="2:45" ht="11.25" customHeight="1">
      <c r="B344" s="94" t="s">
        <v>90</v>
      </c>
      <c r="C344" s="94" t="s">
        <v>1103</v>
      </c>
      <c r="D344" s="194" t="s">
        <v>141</v>
      </c>
      <c r="E344" s="195" t="s">
        <v>84</v>
      </c>
      <c r="F344" s="178" t="s">
        <v>257</v>
      </c>
      <c r="G344" s="103"/>
      <c r="H344" s="103"/>
      <c r="I344" s="103"/>
      <c r="J344" s="104"/>
      <c r="K344" s="104"/>
      <c r="L344" s="104"/>
      <c r="M344" s="104"/>
      <c r="N344" s="104"/>
      <c r="O344" s="104"/>
      <c r="P344" s="104"/>
      <c r="Q344" s="104"/>
      <c r="R344" s="179">
        <f t="shared" si="36"/>
        <v>0</v>
      </c>
      <c r="S344" s="103"/>
      <c r="T344" s="103"/>
      <c r="U344" s="103"/>
      <c r="V344" s="103"/>
      <c r="W344" s="104"/>
      <c r="X344" s="104"/>
      <c r="Y344" s="104"/>
      <c r="Z344" s="104"/>
      <c r="AA344" s="104"/>
      <c r="AB344" s="104"/>
      <c r="AC344" s="104"/>
      <c r="AD344" s="104"/>
      <c r="AE344" s="179">
        <f t="shared" si="37"/>
        <v>0</v>
      </c>
      <c r="AF344" s="104"/>
      <c r="AG344" s="104"/>
      <c r="AH344" s="104"/>
      <c r="AI344" s="104">
        <v>7</v>
      </c>
      <c r="AJ344" s="104"/>
      <c r="AK344" s="104"/>
      <c r="AL344" s="104"/>
      <c r="AM344" s="104"/>
      <c r="AN344" s="104"/>
      <c r="AO344" s="104"/>
      <c r="AP344" s="104"/>
      <c r="AQ344" s="104"/>
      <c r="AR344" s="179">
        <f t="shared" si="38"/>
        <v>7</v>
      </c>
      <c r="AS344" s="205">
        <f t="shared" si="39"/>
        <v>7</v>
      </c>
    </row>
    <row r="345" spans="2:45" ht="11.25" customHeight="1">
      <c r="B345" s="94" t="s">
        <v>90</v>
      </c>
      <c r="C345" s="94" t="s">
        <v>1104</v>
      </c>
      <c r="D345" s="194" t="s">
        <v>141</v>
      </c>
      <c r="E345" s="195" t="s">
        <v>84</v>
      </c>
      <c r="F345" s="178" t="s">
        <v>257</v>
      </c>
      <c r="G345" s="103"/>
      <c r="H345" s="103"/>
      <c r="I345" s="103"/>
      <c r="J345" s="104"/>
      <c r="K345" s="104"/>
      <c r="L345" s="104"/>
      <c r="M345" s="104"/>
      <c r="N345" s="104"/>
      <c r="O345" s="104"/>
      <c r="P345" s="104"/>
      <c r="Q345" s="104"/>
      <c r="R345" s="179">
        <f t="shared" si="36"/>
        <v>0</v>
      </c>
      <c r="S345" s="103"/>
      <c r="T345" s="103"/>
      <c r="U345" s="103"/>
      <c r="V345" s="103"/>
      <c r="W345" s="104"/>
      <c r="X345" s="104"/>
      <c r="Y345" s="104"/>
      <c r="Z345" s="104"/>
      <c r="AA345" s="104"/>
      <c r="AB345" s="104"/>
      <c r="AC345" s="104"/>
      <c r="AD345" s="104"/>
      <c r="AE345" s="179">
        <f t="shared" si="37"/>
        <v>0</v>
      </c>
      <c r="AF345" s="104"/>
      <c r="AG345" s="104"/>
      <c r="AH345" s="104"/>
      <c r="AI345" s="104">
        <v>16.385000000000002</v>
      </c>
      <c r="AJ345" s="104"/>
      <c r="AK345" s="104"/>
      <c r="AL345" s="104"/>
      <c r="AM345" s="104"/>
      <c r="AN345" s="104"/>
      <c r="AO345" s="104"/>
      <c r="AP345" s="104"/>
      <c r="AQ345" s="104"/>
      <c r="AR345" s="179">
        <f t="shared" si="38"/>
        <v>16.385000000000002</v>
      </c>
      <c r="AS345" s="205">
        <f t="shared" si="39"/>
        <v>16.385000000000002</v>
      </c>
    </row>
    <row r="346" spans="2:45" ht="11.25" customHeight="1">
      <c r="B346" s="94" t="s">
        <v>90</v>
      </c>
      <c r="C346" s="94" t="s">
        <v>1105</v>
      </c>
      <c r="D346" s="194" t="s">
        <v>83</v>
      </c>
      <c r="E346" s="195" t="s">
        <v>84</v>
      </c>
      <c r="F346" s="178" t="s">
        <v>257</v>
      </c>
      <c r="G346" s="103"/>
      <c r="H346" s="103"/>
      <c r="I346" s="103"/>
      <c r="J346" s="104"/>
      <c r="K346" s="104"/>
      <c r="L346" s="104"/>
      <c r="M346" s="104"/>
      <c r="N346" s="104"/>
      <c r="O346" s="104"/>
      <c r="P346" s="104"/>
      <c r="Q346" s="104"/>
      <c r="R346" s="179">
        <f t="shared" si="36"/>
        <v>0</v>
      </c>
      <c r="S346" s="103"/>
      <c r="T346" s="103"/>
      <c r="U346" s="103"/>
      <c r="V346" s="103"/>
      <c r="W346" s="104"/>
      <c r="X346" s="104"/>
      <c r="Y346" s="104"/>
      <c r="Z346" s="104"/>
      <c r="AA346" s="104"/>
      <c r="AB346" s="104"/>
      <c r="AC346" s="104"/>
      <c r="AD346" s="104"/>
      <c r="AE346" s="179">
        <f t="shared" si="37"/>
        <v>0</v>
      </c>
      <c r="AF346" s="104"/>
      <c r="AG346" s="104"/>
      <c r="AH346" s="104">
        <v>261.39118999999999</v>
      </c>
      <c r="AI346" s="104">
        <v>69.400899999999993</v>
      </c>
      <c r="AJ346" s="104"/>
      <c r="AK346" s="104"/>
      <c r="AL346" s="104"/>
      <c r="AM346" s="104"/>
      <c r="AN346" s="104"/>
      <c r="AO346" s="104"/>
      <c r="AP346" s="104"/>
      <c r="AQ346" s="104"/>
      <c r="AR346" s="179">
        <f t="shared" si="38"/>
        <v>330.79208999999997</v>
      </c>
      <c r="AS346" s="205">
        <f t="shared" si="39"/>
        <v>330.79208999999997</v>
      </c>
    </row>
    <row r="347" spans="2:45" ht="11.25" customHeight="1">
      <c r="B347" s="94" t="s">
        <v>90</v>
      </c>
      <c r="C347" s="94" t="s">
        <v>1106</v>
      </c>
      <c r="D347" s="194" t="s">
        <v>83</v>
      </c>
      <c r="E347" s="195" t="s">
        <v>84</v>
      </c>
      <c r="F347" s="178" t="s">
        <v>257</v>
      </c>
      <c r="G347" s="103"/>
      <c r="H347" s="103"/>
      <c r="I347" s="103"/>
      <c r="J347" s="104"/>
      <c r="K347" s="104"/>
      <c r="L347" s="104"/>
      <c r="M347" s="104"/>
      <c r="N347" s="104"/>
      <c r="O347" s="104"/>
      <c r="P347" s="104"/>
      <c r="Q347" s="104"/>
      <c r="R347" s="179">
        <f t="shared" si="36"/>
        <v>0</v>
      </c>
      <c r="S347" s="103"/>
      <c r="T347" s="103"/>
      <c r="U347" s="103"/>
      <c r="V347" s="103"/>
      <c r="W347" s="104"/>
      <c r="X347" s="104"/>
      <c r="Y347" s="104"/>
      <c r="Z347" s="104"/>
      <c r="AA347" s="104"/>
      <c r="AB347" s="104"/>
      <c r="AC347" s="104"/>
      <c r="AD347" s="104"/>
      <c r="AE347" s="179">
        <f t="shared" si="37"/>
        <v>0</v>
      </c>
      <c r="AF347" s="104"/>
      <c r="AG347" s="104"/>
      <c r="AH347" s="104"/>
      <c r="AI347" s="104"/>
      <c r="AJ347" s="104">
        <v>204.96207999999999</v>
      </c>
      <c r="AK347" s="104"/>
      <c r="AL347" s="104"/>
      <c r="AM347" s="104"/>
      <c r="AN347" s="104"/>
      <c r="AO347" s="104"/>
      <c r="AP347" s="104"/>
      <c r="AQ347" s="104"/>
      <c r="AR347" s="179">
        <f t="shared" si="38"/>
        <v>204.96207999999999</v>
      </c>
      <c r="AS347" s="205">
        <f t="shared" si="39"/>
        <v>204.96207999999999</v>
      </c>
    </row>
    <row r="348" spans="2:45" ht="11.25" customHeight="1">
      <c r="B348" s="94" t="s">
        <v>90</v>
      </c>
      <c r="C348" s="94" t="s">
        <v>1107</v>
      </c>
      <c r="D348" s="194" t="s">
        <v>141</v>
      </c>
      <c r="E348" s="195" t="s">
        <v>84</v>
      </c>
      <c r="F348" s="178" t="s">
        <v>257</v>
      </c>
      <c r="G348" s="103"/>
      <c r="H348" s="103"/>
      <c r="I348" s="103"/>
      <c r="J348" s="104"/>
      <c r="K348" s="104"/>
      <c r="L348" s="104"/>
      <c r="M348" s="104"/>
      <c r="N348" s="104"/>
      <c r="O348" s="104"/>
      <c r="P348" s="104"/>
      <c r="Q348" s="104"/>
      <c r="R348" s="179">
        <f t="shared" si="36"/>
        <v>0</v>
      </c>
      <c r="S348" s="103"/>
      <c r="T348" s="103"/>
      <c r="U348" s="103"/>
      <c r="V348" s="103"/>
      <c r="W348" s="104"/>
      <c r="X348" s="104"/>
      <c r="Y348" s="104"/>
      <c r="Z348" s="104"/>
      <c r="AA348" s="104"/>
      <c r="AB348" s="104"/>
      <c r="AC348" s="104"/>
      <c r="AD348" s="104"/>
      <c r="AE348" s="179">
        <f t="shared" si="37"/>
        <v>0</v>
      </c>
      <c r="AF348" s="104"/>
      <c r="AG348" s="104"/>
      <c r="AH348" s="104"/>
      <c r="AI348" s="104"/>
      <c r="AJ348" s="104">
        <v>17.420000000000002</v>
      </c>
      <c r="AK348" s="104"/>
      <c r="AL348" s="104"/>
      <c r="AM348" s="104"/>
      <c r="AN348" s="104"/>
      <c r="AO348" s="104"/>
      <c r="AP348" s="104"/>
      <c r="AQ348" s="104"/>
      <c r="AR348" s="179">
        <f t="shared" si="38"/>
        <v>17.420000000000002</v>
      </c>
      <c r="AS348" s="205">
        <f t="shared" si="39"/>
        <v>17.420000000000002</v>
      </c>
    </row>
    <row r="349" spans="2:45" ht="11.25" customHeight="1">
      <c r="B349" s="94" t="s">
        <v>90</v>
      </c>
      <c r="C349" s="94" t="s">
        <v>1108</v>
      </c>
      <c r="D349" s="194" t="s">
        <v>141</v>
      </c>
      <c r="E349" s="195" t="s">
        <v>84</v>
      </c>
      <c r="F349" s="178" t="s">
        <v>257</v>
      </c>
      <c r="G349" s="103"/>
      <c r="H349" s="103"/>
      <c r="I349" s="103"/>
      <c r="J349" s="104"/>
      <c r="K349" s="104"/>
      <c r="L349" s="104"/>
      <c r="M349" s="104"/>
      <c r="N349" s="104"/>
      <c r="O349" s="104"/>
      <c r="P349" s="104"/>
      <c r="Q349" s="104"/>
      <c r="R349" s="179">
        <f t="shared" si="40" ref="R349:R412">SUM(G349:Q349)</f>
        <v>0</v>
      </c>
      <c r="S349" s="103"/>
      <c r="T349" s="103"/>
      <c r="U349" s="103"/>
      <c r="V349" s="103"/>
      <c r="W349" s="104"/>
      <c r="X349" s="104"/>
      <c r="Y349" s="104"/>
      <c r="Z349" s="104"/>
      <c r="AA349" s="104"/>
      <c r="AB349" s="104"/>
      <c r="AC349" s="104"/>
      <c r="AD349" s="104"/>
      <c r="AE349" s="179">
        <f t="shared" si="37"/>
        <v>0</v>
      </c>
      <c r="AF349" s="104"/>
      <c r="AG349" s="104"/>
      <c r="AH349" s="104"/>
      <c r="AI349" s="104"/>
      <c r="AJ349" s="104">
        <v>6.67</v>
      </c>
      <c r="AK349" s="104"/>
      <c r="AL349" s="104"/>
      <c r="AM349" s="104"/>
      <c r="AN349" s="104"/>
      <c r="AO349" s="104"/>
      <c r="AP349" s="104"/>
      <c r="AQ349" s="104"/>
      <c r="AR349" s="179">
        <f t="shared" si="38"/>
        <v>6.67</v>
      </c>
      <c r="AS349" s="205">
        <f t="shared" si="39"/>
        <v>6.67</v>
      </c>
    </row>
    <row r="350" spans="2:45" ht="11.25" customHeight="1">
      <c r="B350" s="94" t="s">
        <v>90</v>
      </c>
      <c r="C350" s="94" t="s">
        <v>1108</v>
      </c>
      <c r="D350" s="194" t="s">
        <v>141</v>
      </c>
      <c r="E350" s="195" t="s">
        <v>84</v>
      </c>
      <c r="F350" s="178" t="s">
        <v>257</v>
      </c>
      <c r="G350" s="103"/>
      <c r="H350" s="103"/>
      <c r="I350" s="103"/>
      <c r="J350" s="104"/>
      <c r="K350" s="104"/>
      <c r="L350" s="104"/>
      <c r="M350" s="104"/>
      <c r="N350" s="104"/>
      <c r="O350" s="104"/>
      <c r="P350" s="104"/>
      <c r="Q350" s="104"/>
      <c r="R350" s="179">
        <f t="shared" si="40"/>
        <v>0</v>
      </c>
      <c r="S350" s="103"/>
      <c r="T350" s="103"/>
      <c r="U350" s="103"/>
      <c r="V350" s="103"/>
      <c r="W350" s="104"/>
      <c r="X350" s="104"/>
      <c r="Y350" s="104"/>
      <c r="Z350" s="104"/>
      <c r="AA350" s="104"/>
      <c r="AB350" s="104"/>
      <c r="AC350" s="104"/>
      <c r="AD350" s="104"/>
      <c r="AE350" s="179">
        <f t="shared" si="37"/>
        <v>0</v>
      </c>
      <c r="AF350" s="104"/>
      <c r="AG350" s="104"/>
      <c r="AH350" s="104"/>
      <c r="AI350" s="104"/>
      <c r="AJ350" s="104">
        <v>12.603999999999999</v>
      </c>
      <c r="AK350" s="104"/>
      <c r="AL350" s="104"/>
      <c r="AM350" s="104"/>
      <c r="AN350" s="104"/>
      <c r="AO350" s="104"/>
      <c r="AP350" s="104"/>
      <c r="AQ350" s="104"/>
      <c r="AR350" s="179">
        <f t="shared" si="38"/>
        <v>12.603999999999999</v>
      </c>
      <c r="AS350" s="205">
        <f t="shared" si="39"/>
        <v>12.603999999999999</v>
      </c>
    </row>
    <row r="351" spans="2:45" ht="11.25" customHeight="1">
      <c r="B351" s="94" t="s">
        <v>90</v>
      </c>
      <c r="C351" s="94" t="s">
        <v>1109</v>
      </c>
      <c r="D351" s="194" t="s">
        <v>79</v>
      </c>
      <c r="E351" s="195" t="s">
        <v>84</v>
      </c>
      <c r="F351" s="178" t="s">
        <v>257</v>
      </c>
      <c r="G351" s="103"/>
      <c r="H351" s="103"/>
      <c r="I351" s="103"/>
      <c r="J351" s="104"/>
      <c r="K351" s="104"/>
      <c r="L351" s="104"/>
      <c r="M351" s="104"/>
      <c r="N351" s="104"/>
      <c r="O351" s="104"/>
      <c r="P351" s="104"/>
      <c r="Q351" s="104"/>
      <c r="R351" s="179">
        <f t="shared" si="40"/>
        <v>0</v>
      </c>
      <c r="S351" s="103"/>
      <c r="T351" s="103"/>
      <c r="U351" s="103"/>
      <c r="V351" s="103"/>
      <c r="W351" s="104"/>
      <c r="X351" s="104"/>
      <c r="Y351" s="104"/>
      <c r="Z351" s="104"/>
      <c r="AA351" s="104"/>
      <c r="AB351" s="104"/>
      <c r="AC351" s="104"/>
      <c r="AD351" s="104"/>
      <c r="AE351" s="179">
        <f t="shared" si="37"/>
        <v>0</v>
      </c>
      <c r="AF351" s="104"/>
      <c r="AG351" s="104"/>
      <c r="AH351" s="104"/>
      <c r="AI351" s="104"/>
      <c r="AJ351" s="104">
        <v>4999.1639999999998</v>
      </c>
      <c r="AK351" s="104"/>
      <c r="AL351" s="104"/>
      <c r="AM351" s="104"/>
      <c r="AN351" s="104"/>
      <c r="AO351" s="104"/>
      <c r="AP351" s="104"/>
      <c r="AQ351" s="104"/>
      <c r="AR351" s="179">
        <f t="shared" si="38"/>
        <v>4999.1639999999998</v>
      </c>
      <c r="AS351" s="205">
        <f t="shared" si="39"/>
        <v>4999.1639999999998</v>
      </c>
    </row>
    <row r="352" spans="2:45" ht="11.25" customHeight="1">
      <c r="B352" s="94" t="s">
        <v>90</v>
      </c>
      <c r="C352" s="94" t="s">
        <v>1110</v>
      </c>
      <c r="D352" s="194" t="s">
        <v>79</v>
      </c>
      <c r="E352" s="195" t="s">
        <v>84</v>
      </c>
      <c r="F352" s="178" t="s">
        <v>257</v>
      </c>
      <c r="G352" s="103"/>
      <c r="H352" s="103"/>
      <c r="I352" s="103"/>
      <c r="J352" s="104"/>
      <c r="K352" s="104"/>
      <c r="L352" s="104"/>
      <c r="M352" s="104"/>
      <c r="N352" s="104"/>
      <c r="O352" s="104"/>
      <c r="P352" s="104"/>
      <c r="Q352" s="104"/>
      <c r="R352" s="179">
        <f t="shared" si="40"/>
        <v>0</v>
      </c>
      <c r="S352" s="103"/>
      <c r="T352" s="103"/>
      <c r="U352" s="103"/>
      <c r="V352" s="103"/>
      <c r="W352" s="104"/>
      <c r="X352" s="104"/>
      <c r="Y352" s="104"/>
      <c r="Z352" s="104"/>
      <c r="AA352" s="104"/>
      <c r="AB352" s="104"/>
      <c r="AC352" s="104"/>
      <c r="AD352" s="104"/>
      <c r="AE352" s="179">
        <f t="shared" si="37"/>
        <v>0</v>
      </c>
      <c r="AF352" s="104"/>
      <c r="AG352" s="104"/>
      <c r="AH352" s="104"/>
      <c r="AI352" s="104"/>
      <c r="AJ352" s="104">
        <v>4900</v>
      </c>
      <c r="AK352" s="104"/>
      <c r="AL352" s="104"/>
      <c r="AM352" s="104"/>
      <c r="AN352" s="104"/>
      <c r="AO352" s="104"/>
      <c r="AP352" s="104"/>
      <c r="AQ352" s="104"/>
      <c r="AR352" s="179">
        <f t="shared" si="38"/>
        <v>4900</v>
      </c>
      <c r="AS352" s="205">
        <f t="shared" si="39"/>
        <v>4900</v>
      </c>
    </row>
    <row r="353" spans="2:45" ht="11.25" customHeight="1">
      <c r="B353" s="94" t="s">
        <v>90</v>
      </c>
      <c r="C353" s="94" t="s">
        <v>1111</v>
      </c>
      <c r="D353" s="194" t="s">
        <v>76</v>
      </c>
      <c r="E353" s="195" t="s">
        <v>84</v>
      </c>
      <c r="F353" s="178" t="s">
        <v>257</v>
      </c>
      <c r="G353" s="103"/>
      <c r="H353" s="103"/>
      <c r="I353" s="103"/>
      <c r="J353" s="104"/>
      <c r="K353" s="104"/>
      <c r="L353" s="104"/>
      <c r="M353" s="104"/>
      <c r="N353" s="104"/>
      <c r="O353" s="104"/>
      <c r="P353" s="104"/>
      <c r="Q353" s="104"/>
      <c r="R353" s="179">
        <f t="shared" si="40"/>
        <v>0</v>
      </c>
      <c r="S353" s="103"/>
      <c r="T353" s="103"/>
      <c r="U353" s="103"/>
      <c r="V353" s="103"/>
      <c r="W353" s="104"/>
      <c r="X353" s="104"/>
      <c r="Y353" s="104"/>
      <c r="Z353" s="104"/>
      <c r="AA353" s="104"/>
      <c r="AB353" s="104"/>
      <c r="AC353" s="104"/>
      <c r="AD353" s="104"/>
      <c r="AE353" s="179">
        <f t="shared" si="37"/>
        <v>0</v>
      </c>
      <c r="AF353" s="104"/>
      <c r="AG353" s="104"/>
      <c r="AH353" s="104"/>
      <c r="AI353" s="104"/>
      <c r="AJ353" s="104">
        <v>11.200279999999999</v>
      </c>
      <c r="AK353" s="104"/>
      <c r="AL353" s="104"/>
      <c r="AM353" s="104"/>
      <c r="AN353" s="104"/>
      <c r="AO353" s="104"/>
      <c r="AP353" s="104"/>
      <c r="AQ353" s="104"/>
      <c r="AR353" s="179">
        <f t="shared" si="38"/>
        <v>11.200279999999999</v>
      </c>
      <c r="AS353" s="205">
        <f t="shared" si="39"/>
        <v>11.200279999999999</v>
      </c>
    </row>
    <row r="354" spans="2:45" ht="11.25" customHeight="1">
      <c r="B354" s="94" t="s">
        <v>90</v>
      </c>
      <c r="C354" s="94" t="s">
        <v>1112</v>
      </c>
      <c r="D354" s="194" t="s">
        <v>79</v>
      </c>
      <c r="E354" s="195" t="s">
        <v>84</v>
      </c>
      <c r="F354" s="178" t="s">
        <v>257</v>
      </c>
      <c r="G354" s="103"/>
      <c r="H354" s="103"/>
      <c r="I354" s="103"/>
      <c r="J354" s="104"/>
      <c r="K354" s="104"/>
      <c r="L354" s="104"/>
      <c r="M354" s="104"/>
      <c r="N354" s="104"/>
      <c r="O354" s="104"/>
      <c r="P354" s="104"/>
      <c r="Q354" s="104"/>
      <c r="R354" s="179">
        <f t="shared" si="40"/>
        <v>0</v>
      </c>
      <c r="S354" s="103"/>
      <c r="T354" s="103"/>
      <c r="U354" s="103"/>
      <c r="V354" s="103"/>
      <c r="W354" s="104"/>
      <c r="X354" s="104"/>
      <c r="Y354" s="104"/>
      <c r="Z354" s="104"/>
      <c r="AA354" s="104"/>
      <c r="AB354" s="104"/>
      <c r="AC354" s="104"/>
      <c r="AD354" s="104"/>
      <c r="AE354" s="179">
        <f t="shared" si="37"/>
        <v>0</v>
      </c>
      <c r="AF354" s="104"/>
      <c r="AG354" s="104"/>
      <c r="AH354" s="104"/>
      <c r="AI354" s="104"/>
      <c r="AJ354" s="104"/>
      <c r="AK354" s="104">
        <v>58.08</v>
      </c>
      <c r="AL354" s="104"/>
      <c r="AM354" s="104"/>
      <c r="AN354" s="104"/>
      <c r="AO354" s="104"/>
      <c r="AP354" s="104"/>
      <c r="AQ354" s="104"/>
      <c r="AR354" s="179">
        <f t="shared" si="38"/>
        <v>58.08</v>
      </c>
      <c r="AS354" s="205">
        <f t="shared" si="39"/>
        <v>58.08</v>
      </c>
    </row>
    <row r="355" spans="2:45" ht="11.25" customHeight="1">
      <c r="B355" s="94" t="s">
        <v>90</v>
      </c>
      <c r="C355" s="94" t="s">
        <v>1113</v>
      </c>
      <c r="D355" s="194" t="s">
        <v>141</v>
      </c>
      <c r="E355" s="195" t="s">
        <v>84</v>
      </c>
      <c r="F355" s="178" t="s">
        <v>257</v>
      </c>
      <c r="G355" s="103"/>
      <c r="H355" s="103"/>
      <c r="I355" s="103"/>
      <c r="J355" s="104"/>
      <c r="K355" s="104"/>
      <c r="L355" s="104"/>
      <c r="M355" s="104"/>
      <c r="N355" s="104"/>
      <c r="O355" s="104"/>
      <c r="P355" s="104"/>
      <c r="Q355" s="104"/>
      <c r="R355" s="179">
        <f t="shared" si="40"/>
        <v>0</v>
      </c>
      <c r="S355" s="103"/>
      <c r="T355" s="103"/>
      <c r="U355" s="103"/>
      <c r="V355" s="103"/>
      <c r="W355" s="104"/>
      <c r="X355" s="104"/>
      <c r="Y355" s="104"/>
      <c r="Z355" s="104"/>
      <c r="AA355" s="104"/>
      <c r="AB355" s="104"/>
      <c r="AC355" s="104"/>
      <c r="AD355" s="104"/>
      <c r="AE355" s="179">
        <f t="shared" si="37"/>
        <v>0</v>
      </c>
      <c r="AF355" s="104"/>
      <c r="AG355" s="104"/>
      <c r="AH355" s="104"/>
      <c r="AI355" s="104"/>
      <c r="AJ355" s="104"/>
      <c r="AK355" s="104">
        <v>41.075</v>
      </c>
      <c r="AL355" s="104"/>
      <c r="AM355" s="104"/>
      <c r="AN355" s="104"/>
      <c r="AO355" s="104"/>
      <c r="AP355" s="104"/>
      <c r="AQ355" s="104"/>
      <c r="AR355" s="179">
        <f t="shared" si="38"/>
        <v>41.075</v>
      </c>
      <c r="AS355" s="205">
        <f t="shared" si="39"/>
        <v>41.075</v>
      </c>
    </row>
    <row r="356" spans="2:45" ht="11.25" customHeight="1">
      <c r="B356" s="94" t="s">
        <v>90</v>
      </c>
      <c r="C356" s="94" t="s">
        <v>1114</v>
      </c>
      <c r="D356" s="194" t="s">
        <v>79</v>
      </c>
      <c r="E356" s="195" t="s">
        <v>84</v>
      </c>
      <c r="F356" s="178" t="s">
        <v>257</v>
      </c>
      <c r="G356" s="103"/>
      <c r="H356" s="103"/>
      <c r="I356" s="103"/>
      <c r="J356" s="104"/>
      <c r="K356" s="104"/>
      <c r="L356" s="104"/>
      <c r="M356" s="104"/>
      <c r="N356" s="104"/>
      <c r="O356" s="104"/>
      <c r="P356" s="104"/>
      <c r="Q356" s="104"/>
      <c r="R356" s="179">
        <f t="shared" si="40"/>
        <v>0</v>
      </c>
      <c r="S356" s="103"/>
      <c r="T356" s="103"/>
      <c r="U356" s="103"/>
      <c r="V356" s="103"/>
      <c r="W356" s="104"/>
      <c r="X356" s="104"/>
      <c r="Y356" s="104"/>
      <c r="Z356" s="104"/>
      <c r="AA356" s="104"/>
      <c r="AB356" s="104"/>
      <c r="AC356" s="104"/>
      <c r="AD356" s="104"/>
      <c r="AE356" s="179">
        <f t="shared" si="37"/>
        <v>0</v>
      </c>
      <c r="AF356" s="104"/>
      <c r="AG356" s="104"/>
      <c r="AH356" s="104"/>
      <c r="AI356" s="104"/>
      <c r="AJ356" s="104"/>
      <c r="AK356" s="104">
        <v>2500</v>
      </c>
      <c r="AL356" s="104"/>
      <c r="AM356" s="104"/>
      <c r="AN356" s="104">
        <v>2000</v>
      </c>
      <c r="AO356" s="104"/>
      <c r="AP356" s="104"/>
      <c r="AQ356" s="104"/>
      <c r="AR356" s="179">
        <f t="shared" si="38"/>
        <v>4500</v>
      </c>
      <c r="AS356" s="205">
        <f t="shared" si="39"/>
        <v>4500</v>
      </c>
    </row>
    <row r="357" spans="2:45" ht="11.25" customHeight="1">
      <c r="B357" s="94" t="s">
        <v>90</v>
      </c>
      <c r="C357" s="94" t="s">
        <v>1115</v>
      </c>
      <c r="D357" s="194" t="s">
        <v>79</v>
      </c>
      <c r="E357" s="195" t="s">
        <v>84</v>
      </c>
      <c r="F357" s="178" t="s">
        <v>257</v>
      </c>
      <c r="G357" s="103"/>
      <c r="H357" s="103"/>
      <c r="I357" s="103"/>
      <c r="J357" s="104"/>
      <c r="K357" s="104"/>
      <c r="L357" s="104"/>
      <c r="M357" s="104"/>
      <c r="N357" s="104"/>
      <c r="O357" s="104"/>
      <c r="P357" s="104"/>
      <c r="Q357" s="104"/>
      <c r="R357" s="179">
        <f t="shared" si="40"/>
        <v>0</v>
      </c>
      <c r="S357" s="103"/>
      <c r="T357" s="103"/>
      <c r="U357" s="103"/>
      <c r="V357" s="103"/>
      <c r="W357" s="104"/>
      <c r="X357" s="104"/>
      <c r="Y357" s="104"/>
      <c r="Z357" s="104"/>
      <c r="AA357" s="104"/>
      <c r="AB357" s="104"/>
      <c r="AC357" s="104"/>
      <c r="AD357" s="104"/>
      <c r="AE357" s="179">
        <f t="shared" si="37"/>
        <v>0</v>
      </c>
      <c r="AF357" s="104"/>
      <c r="AG357" s="104"/>
      <c r="AH357" s="104"/>
      <c r="AI357" s="104"/>
      <c r="AJ357" s="104"/>
      <c r="AK357" s="104">
        <v>2000</v>
      </c>
      <c r="AL357" s="104"/>
      <c r="AM357" s="104"/>
      <c r="AN357" s="104">
        <v>1480.6559999999999</v>
      </c>
      <c r="AO357" s="104"/>
      <c r="AP357" s="104"/>
      <c r="AQ357" s="104"/>
      <c r="AR357" s="179">
        <f t="shared" si="38"/>
        <v>3480.6559999999999</v>
      </c>
      <c r="AS357" s="205">
        <f t="shared" si="39"/>
        <v>3480.6559999999999</v>
      </c>
    </row>
    <row r="358" spans="2:45" ht="11.25" customHeight="1">
      <c r="B358" s="94" t="s">
        <v>90</v>
      </c>
      <c r="C358" s="94" t="s">
        <v>1131</v>
      </c>
      <c r="D358" s="194" t="s">
        <v>79</v>
      </c>
      <c r="E358" s="195" t="s">
        <v>84</v>
      </c>
      <c r="F358" s="178" t="s">
        <v>257</v>
      </c>
      <c r="G358" s="103"/>
      <c r="H358" s="103"/>
      <c r="I358" s="103"/>
      <c r="J358" s="104"/>
      <c r="K358" s="104"/>
      <c r="L358" s="104"/>
      <c r="M358" s="104"/>
      <c r="N358" s="104"/>
      <c r="O358" s="104"/>
      <c r="P358" s="104"/>
      <c r="Q358" s="104"/>
      <c r="R358" s="179">
        <f t="shared" si="40"/>
        <v>0</v>
      </c>
      <c r="S358" s="103"/>
      <c r="T358" s="103"/>
      <c r="U358" s="103"/>
      <c r="V358" s="103"/>
      <c r="W358" s="104"/>
      <c r="X358" s="104"/>
      <c r="Y358" s="104"/>
      <c r="Z358" s="104"/>
      <c r="AA358" s="104"/>
      <c r="AB358" s="104"/>
      <c r="AC358" s="104"/>
      <c r="AD358" s="104"/>
      <c r="AE358" s="179">
        <f t="shared" si="37"/>
        <v>0</v>
      </c>
      <c r="AF358" s="104"/>
      <c r="AG358" s="104"/>
      <c r="AH358" s="104"/>
      <c r="AI358" s="104"/>
      <c r="AJ358" s="104"/>
      <c r="AK358" s="104">
        <v>-8.7913300000000003</v>
      </c>
      <c r="AL358" s="104"/>
      <c r="AM358" s="104"/>
      <c r="AN358" s="104"/>
      <c r="AO358" s="104"/>
      <c r="AP358" s="104"/>
      <c r="AQ358" s="104"/>
      <c r="AR358" s="179">
        <f t="shared" si="38"/>
        <v>-8.7913300000000003</v>
      </c>
      <c r="AS358" s="205">
        <f t="shared" si="39"/>
        <v>-8.7913300000000003</v>
      </c>
    </row>
    <row r="359" spans="2:45" ht="11.25" customHeight="1">
      <c r="B359" s="94" t="s">
        <v>90</v>
      </c>
      <c r="C359" s="94" t="s">
        <v>1132</v>
      </c>
      <c r="D359" s="194" t="s">
        <v>79</v>
      </c>
      <c r="E359" s="195" t="s">
        <v>84</v>
      </c>
      <c r="F359" s="178" t="s">
        <v>257</v>
      </c>
      <c r="G359" s="103"/>
      <c r="H359" s="103"/>
      <c r="I359" s="103"/>
      <c r="J359" s="104"/>
      <c r="K359" s="104"/>
      <c r="L359" s="104"/>
      <c r="M359" s="104"/>
      <c r="N359" s="104"/>
      <c r="O359" s="104"/>
      <c r="P359" s="104"/>
      <c r="Q359" s="104"/>
      <c r="R359" s="179">
        <f t="shared" si="40"/>
        <v>0</v>
      </c>
      <c r="S359" s="103"/>
      <c r="T359" s="103"/>
      <c r="U359" s="103"/>
      <c r="V359" s="103"/>
      <c r="W359" s="104"/>
      <c r="X359" s="104"/>
      <c r="Y359" s="104"/>
      <c r="Z359" s="104"/>
      <c r="AA359" s="104"/>
      <c r="AB359" s="104"/>
      <c r="AC359" s="104"/>
      <c r="AD359" s="104"/>
      <c r="AE359" s="179">
        <f t="shared" si="37"/>
        <v>0</v>
      </c>
      <c r="AF359" s="104"/>
      <c r="AG359" s="104"/>
      <c r="AH359" s="104"/>
      <c r="AI359" s="104"/>
      <c r="AJ359" s="104"/>
      <c r="AK359" s="104">
        <v>148.04124999999999</v>
      </c>
      <c r="AL359" s="104"/>
      <c r="AM359" s="104">
        <v>18.578240000000001</v>
      </c>
      <c r="AN359" s="104">
        <v>-3.47472</v>
      </c>
      <c r="AO359" s="104"/>
      <c r="AP359" s="104"/>
      <c r="AQ359" s="104"/>
      <c r="AR359" s="179">
        <f t="shared" si="38"/>
        <v>163.14476999999999</v>
      </c>
      <c r="AS359" s="205">
        <f t="shared" si="39"/>
        <v>163.14476999999999</v>
      </c>
    </row>
    <row r="360" spans="2:45" ht="11.25" customHeight="1">
      <c r="B360" s="94" t="s">
        <v>90</v>
      </c>
      <c r="C360" s="94" t="s">
        <v>1133</v>
      </c>
      <c r="D360" s="194" t="s">
        <v>76</v>
      </c>
      <c r="E360" s="195" t="s">
        <v>84</v>
      </c>
      <c r="F360" s="178" t="s">
        <v>257</v>
      </c>
      <c r="G360" s="103"/>
      <c r="H360" s="103"/>
      <c r="I360" s="103"/>
      <c r="J360" s="104"/>
      <c r="K360" s="104"/>
      <c r="L360" s="104"/>
      <c r="M360" s="104"/>
      <c r="N360" s="104"/>
      <c r="O360" s="104"/>
      <c r="P360" s="104"/>
      <c r="Q360" s="104"/>
      <c r="R360" s="179">
        <f t="shared" si="40"/>
        <v>0</v>
      </c>
      <c r="S360" s="103"/>
      <c r="T360" s="103"/>
      <c r="U360" s="103"/>
      <c r="V360" s="103"/>
      <c r="W360" s="104"/>
      <c r="X360" s="104"/>
      <c r="Y360" s="104"/>
      <c r="Z360" s="104"/>
      <c r="AA360" s="104"/>
      <c r="AB360" s="104"/>
      <c r="AC360" s="104"/>
      <c r="AD360" s="104"/>
      <c r="AE360" s="179">
        <f t="shared" si="37"/>
        <v>0</v>
      </c>
      <c r="AF360" s="104"/>
      <c r="AG360" s="104"/>
      <c r="AH360" s="104"/>
      <c r="AI360" s="104"/>
      <c r="AJ360" s="104"/>
      <c r="AK360" s="104">
        <v>14.43</v>
      </c>
      <c r="AL360" s="104"/>
      <c r="AM360" s="104"/>
      <c r="AN360" s="104"/>
      <c r="AO360" s="104"/>
      <c r="AP360" s="104"/>
      <c r="AQ360" s="104"/>
      <c r="AR360" s="179">
        <f t="shared" si="38"/>
        <v>14.43</v>
      </c>
      <c r="AS360" s="205">
        <f t="shared" si="39"/>
        <v>14.43</v>
      </c>
    </row>
    <row r="361" spans="2:45" ht="11.25" customHeight="1">
      <c r="B361" s="94" t="s">
        <v>90</v>
      </c>
      <c r="C361" s="94" t="s">
        <v>1134</v>
      </c>
      <c r="D361" s="194" t="s">
        <v>83</v>
      </c>
      <c r="E361" s="195" t="s">
        <v>84</v>
      </c>
      <c r="F361" s="178" t="s">
        <v>257</v>
      </c>
      <c r="G361" s="103"/>
      <c r="H361" s="103"/>
      <c r="I361" s="103"/>
      <c r="J361" s="104"/>
      <c r="K361" s="104"/>
      <c r="L361" s="104"/>
      <c r="M361" s="104"/>
      <c r="N361" s="104"/>
      <c r="O361" s="104"/>
      <c r="P361" s="104"/>
      <c r="Q361" s="104"/>
      <c r="R361" s="179">
        <f t="shared" si="40"/>
        <v>0</v>
      </c>
      <c r="S361" s="103"/>
      <c r="T361" s="103"/>
      <c r="U361" s="103"/>
      <c r="V361" s="103"/>
      <c r="W361" s="104"/>
      <c r="X361" s="104"/>
      <c r="Y361" s="104"/>
      <c r="Z361" s="104"/>
      <c r="AA361" s="104"/>
      <c r="AB361" s="104"/>
      <c r="AC361" s="104"/>
      <c r="AD361" s="104"/>
      <c r="AE361" s="179">
        <f t="shared" si="37"/>
        <v>0</v>
      </c>
      <c r="AF361" s="104"/>
      <c r="AG361" s="104"/>
      <c r="AH361" s="104"/>
      <c r="AI361" s="104"/>
      <c r="AJ361" s="104"/>
      <c r="AK361" s="104">
        <v>126.13551</v>
      </c>
      <c r="AL361" s="104"/>
      <c r="AM361" s="104"/>
      <c r="AN361" s="104"/>
      <c r="AO361" s="104">
        <v>-11.922929999999999</v>
      </c>
      <c r="AP361" s="104"/>
      <c r="AQ361" s="104"/>
      <c r="AR361" s="179">
        <f t="shared" si="38"/>
        <v>114.21258</v>
      </c>
      <c r="AS361" s="205">
        <f t="shared" si="39"/>
        <v>114.21258</v>
      </c>
    </row>
    <row r="362" spans="2:45" ht="11.25" customHeight="1">
      <c r="B362" s="94" t="s">
        <v>90</v>
      </c>
      <c r="C362" s="94" t="s">
        <v>1135</v>
      </c>
      <c r="D362" s="194" t="s">
        <v>79</v>
      </c>
      <c r="E362" s="195" t="s">
        <v>84</v>
      </c>
      <c r="F362" s="178" t="s">
        <v>257</v>
      </c>
      <c r="G362" s="103"/>
      <c r="H362" s="103"/>
      <c r="I362" s="103"/>
      <c r="J362" s="104"/>
      <c r="K362" s="104"/>
      <c r="L362" s="104"/>
      <c r="M362" s="104"/>
      <c r="N362" s="104"/>
      <c r="O362" s="104"/>
      <c r="P362" s="104"/>
      <c r="Q362" s="104"/>
      <c r="R362" s="179">
        <f t="shared" si="40"/>
        <v>0</v>
      </c>
      <c r="S362" s="103"/>
      <c r="T362" s="103"/>
      <c r="U362" s="103"/>
      <c r="V362" s="103"/>
      <c r="W362" s="104"/>
      <c r="X362" s="104"/>
      <c r="Y362" s="104"/>
      <c r="Z362" s="104"/>
      <c r="AA362" s="104"/>
      <c r="AB362" s="104"/>
      <c r="AC362" s="104"/>
      <c r="AD362" s="104"/>
      <c r="AE362" s="179">
        <f t="shared" si="37"/>
        <v>0</v>
      </c>
      <c r="AF362" s="104"/>
      <c r="AG362" s="104"/>
      <c r="AH362" s="104"/>
      <c r="AI362" s="104"/>
      <c r="AJ362" s="104"/>
      <c r="AK362" s="104">
        <v>1000</v>
      </c>
      <c r="AL362" s="104"/>
      <c r="AM362" s="104"/>
      <c r="AN362" s="104">
        <v>800</v>
      </c>
      <c r="AO362" s="104"/>
      <c r="AP362" s="104"/>
      <c r="AQ362" s="104"/>
      <c r="AR362" s="179">
        <f t="shared" si="38"/>
        <v>1800</v>
      </c>
      <c r="AS362" s="205">
        <f t="shared" si="39"/>
        <v>1800</v>
      </c>
    </row>
    <row r="363" spans="2:45" ht="11.25" customHeight="1">
      <c r="B363" s="94" t="s">
        <v>90</v>
      </c>
      <c r="C363" s="94" t="s">
        <v>1136</v>
      </c>
      <c r="D363" s="194" t="s">
        <v>83</v>
      </c>
      <c r="E363" s="195" t="s">
        <v>84</v>
      </c>
      <c r="F363" s="178" t="s">
        <v>257</v>
      </c>
      <c r="G363" s="103"/>
      <c r="H363" s="103"/>
      <c r="I363" s="103"/>
      <c r="J363" s="104"/>
      <c r="K363" s="104"/>
      <c r="L363" s="104"/>
      <c r="M363" s="104"/>
      <c r="N363" s="104"/>
      <c r="O363" s="104"/>
      <c r="P363" s="104"/>
      <c r="Q363" s="104"/>
      <c r="R363" s="179">
        <f t="shared" si="40"/>
        <v>0</v>
      </c>
      <c r="S363" s="103"/>
      <c r="T363" s="103"/>
      <c r="U363" s="103"/>
      <c r="V363" s="103"/>
      <c r="W363" s="104"/>
      <c r="X363" s="104"/>
      <c r="Y363" s="104"/>
      <c r="Z363" s="104"/>
      <c r="AA363" s="104"/>
      <c r="AB363" s="104"/>
      <c r="AC363" s="104"/>
      <c r="AD363" s="104"/>
      <c r="AE363" s="179">
        <f t="shared" si="37"/>
        <v>0</v>
      </c>
      <c r="AF363" s="104"/>
      <c r="AG363" s="104"/>
      <c r="AH363" s="104"/>
      <c r="AI363" s="104"/>
      <c r="AJ363" s="104"/>
      <c r="AK363" s="104"/>
      <c r="AL363" s="104">
        <v>9.7999700000000001</v>
      </c>
      <c r="AM363" s="104">
        <v>154.08699999999999</v>
      </c>
      <c r="AN363" s="104"/>
      <c r="AO363" s="104"/>
      <c r="AP363" s="104"/>
      <c r="AQ363" s="104"/>
      <c r="AR363" s="179">
        <f t="shared" si="38"/>
        <v>163.88696999999999</v>
      </c>
      <c r="AS363" s="205">
        <f t="shared" si="39"/>
        <v>163.88696999999999</v>
      </c>
    </row>
    <row r="364" spans="2:45" ht="11.25" customHeight="1">
      <c r="B364" s="94" t="s">
        <v>90</v>
      </c>
      <c r="C364" s="94" t="s">
        <v>1137</v>
      </c>
      <c r="D364" s="194" t="s">
        <v>83</v>
      </c>
      <c r="E364" s="195" t="s">
        <v>84</v>
      </c>
      <c r="F364" s="178" t="s">
        <v>257</v>
      </c>
      <c r="G364" s="103"/>
      <c r="H364" s="103"/>
      <c r="I364" s="103"/>
      <c r="J364" s="104"/>
      <c r="K364" s="104"/>
      <c r="L364" s="104"/>
      <c r="M364" s="104"/>
      <c r="N364" s="104"/>
      <c r="O364" s="104"/>
      <c r="P364" s="104"/>
      <c r="Q364" s="104"/>
      <c r="R364" s="179">
        <f t="shared" si="40"/>
        <v>0</v>
      </c>
      <c r="S364" s="103"/>
      <c r="T364" s="103"/>
      <c r="U364" s="103"/>
      <c r="V364" s="103"/>
      <c r="W364" s="104"/>
      <c r="X364" s="104"/>
      <c r="Y364" s="104"/>
      <c r="Z364" s="104"/>
      <c r="AA364" s="104"/>
      <c r="AB364" s="104"/>
      <c r="AC364" s="104"/>
      <c r="AD364" s="104"/>
      <c r="AE364" s="179">
        <f t="shared" si="37"/>
        <v>0</v>
      </c>
      <c r="AF364" s="104"/>
      <c r="AG364" s="104"/>
      <c r="AH364" s="104"/>
      <c r="AI364" s="104"/>
      <c r="AJ364" s="104"/>
      <c r="AK364" s="104"/>
      <c r="AL364" s="104">
        <v>12.62222</v>
      </c>
      <c r="AM364" s="104">
        <v>128.90899999999999</v>
      </c>
      <c r="AN364" s="104"/>
      <c r="AO364" s="104"/>
      <c r="AP364" s="104"/>
      <c r="AQ364" s="104"/>
      <c r="AR364" s="179">
        <f t="shared" si="38"/>
        <v>141.53121999999999</v>
      </c>
      <c r="AS364" s="205">
        <f t="shared" si="39"/>
        <v>141.53121999999999</v>
      </c>
    </row>
    <row r="365" spans="2:45" ht="11.25" customHeight="1">
      <c r="B365" s="94" t="s">
        <v>90</v>
      </c>
      <c r="C365" s="94" t="s">
        <v>1138</v>
      </c>
      <c r="D365" s="194" t="s">
        <v>79</v>
      </c>
      <c r="E365" s="195" t="s">
        <v>84</v>
      </c>
      <c r="F365" s="178" t="s">
        <v>257</v>
      </c>
      <c r="G365" s="103"/>
      <c r="H365" s="103"/>
      <c r="I365" s="103"/>
      <c r="J365" s="104"/>
      <c r="K365" s="104"/>
      <c r="L365" s="104"/>
      <c r="M365" s="104"/>
      <c r="N365" s="104"/>
      <c r="O365" s="104"/>
      <c r="P365" s="104"/>
      <c r="Q365" s="104"/>
      <c r="R365" s="179">
        <f t="shared" si="40"/>
        <v>0</v>
      </c>
      <c r="S365" s="103"/>
      <c r="T365" s="103"/>
      <c r="U365" s="103"/>
      <c r="V365" s="103"/>
      <c r="W365" s="104"/>
      <c r="X365" s="104"/>
      <c r="Y365" s="104"/>
      <c r="Z365" s="104"/>
      <c r="AA365" s="104"/>
      <c r="AB365" s="104"/>
      <c r="AC365" s="104"/>
      <c r="AD365" s="104"/>
      <c r="AE365" s="179">
        <f t="shared" si="37"/>
        <v>0</v>
      </c>
      <c r="AF365" s="104"/>
      <c r="AG365" s="104"/>
      <c r="AH365" s="104"/>
      <c r="AI365" s="104"/>
      <c r="AJ365" s="104"/>
      <c r="AK365" s="104"/>
      <c r="AL365" s="104">
        <v>5000</v>
      </c>
      <c r="AM365" s="104"/>
      <c r="AN365" s="104"/>
      <c r="AO365" s="104"/>
      <c r="AP365" s="104"/>
      <c r="AQ365" s="104"/>
      <c r="AR365" s="179">
        <f t="shared" si="38"/>
        <v>5000</v>
      </c>
      <c r="AS365" s="205">
        <f t="shared" si="39"/>
        <v>5000</v>
      </c>
    </row>
    <row r="366" spans="2:45" ht="11.25" customHeight="1">
      <c r="B366" s="94" t="s">
        <v>90</v>
      </c>
      <c r="C366" s="94" t="s">
        <v>1139</v>
      </c>
      <c r="D366" s="194" t="s">
        <v>79</v>
      </c>
      <c r="E366" s="195" t="s">
        <v>84</v>
      </c>
      <c r="F366" s="178" t="s">
        <v>257</v>
      </c>
      <c r="G366" s="103"/>
      <c r="H366" s="103"/>
      <c r="I366" s="103"/>
      <c r="J366" s="104"/>
      <c r="K366" s="104"/>
      <c r="L366" s="104"/>
      <c r="M366" s="104"/>
      <c r="N366" s="104"/>
      <c r="O366" s="104"/>
      <c r="P366" s="104"/>
      <c r="Q366" s="104"/>
      <c r="R366" s="179">
        <f t="shared" si="40"/>
        <v>0</v>
      </c>
      <c r="S366" s="103"/>
      <c r="T366" s="103"/>
      <c r="U366" s="103"/>
      <c r="V366" s="103"/>
      <c r="W366" s="104"/>
      <c r="X366" s="104"/>
      <c r="Y366" s="104"/>
      <c r="Z366" s="104"/>
      <c r="AA366" s="104"/>
      <c r="AB366" s="104"/>
      <c r="AC366" s="104"/>
      <c r="AD366" s="104"/>
      <c r="AE366" s="179">
        <f t="shared" si="37"/>
        <v>0</v>
      </c>
      <c r="AF366" s="104"/>
      <c r="AG366" s="104"/>
      <c r="AH366" s="104"/>
      <c r="AI366" s="104"/>
      <c r="AJ366" s="104"/>
      <c r="AK366" s="104"/>
      <c r="AL366" s="104">
        <v>5000</v>
      </c>
      <c r="AM366" s="104"/>
      <c r="AN366" s="104"/>
      <c r="AO366" s="104"/>
      <c r="AP366" s="104"/>
      <c r="AQ366" s="104"/>
      <c r="AR366" s="179">
        <f t="shared" si="38"/>
        <v>5000</v>
      </c>
      <c r="AS366" s="205">
        <f t="shared" si="39"/>
        <v>5000</v>
      </c>
    </row>
    <row r="367" spans="2:45" ht="11.25" customHeight="1">
      <c r="B367" s="94" t="s">
        <v>90</v>
      </c>
      <c r="C367" s="94" t="s">
        <v>1140</v>
      </c>
      <c r="D367" s="194" t="s">
        <v>79</v>
      </c>
      <c r="E367" s="195" t="s">
        <v>84</v>
      </c>
      <c r="F367" s="178" t="s">
        <v>257</v>
      </c>
      <c r="G367" s="103"/>
      <c r="H367" s="103"/>
      <c r="I367" s="103"/>
      <c r="J367" s="104"/>
      <c r="K367" s="104"/>
      <c r="L367" s="104"/>
      <c r="M367" s="104"/>
      <c r="N367" s="104"/>
      <c r="O367" s="104"/>
      <c r="P367" s="104"/>
      <c r="Q367" s="104"/>
      <c r="R367" s="179">
        <f t="shared" si="40"/>
        <v>0</v>
      </c>
      <c r="S367" s="103"/>
      <c r="T367" s="103"/>
      <c r="U367" s="103"/>
      <c r="V367" s="103"/>
      <c r="W367" s="104"/>
      <c r="X367" s="104"/>
      <c r="Y367" s="104"/>
      <c r="Z367" s="104"/>
      <c r="AA367" s="104"/>
      <c r="AB367" s="104"/>
      <c r="AC367" s="104"/>
      <c r="AD367" s="104"/>
      <c r="AE367" s="179">
        <f t="shared" si="37"/>
        <v>0</v>
      </c>
      <c r="AF367" s="104"/>
      <c r="AG367" s="104"/>
      <c r="AH367" s="104"/>
      <c r="AI367" s="104"/>
      <c r="AJ367" s="104"/>
      <c r="AK367" s="104"/>
      <c r="AL367" s="104">
        <v>3000</v>
      </c>
      <c r="AM367" s="104"/>
      <c r="AN367" s="104"/>
      <c r="AO367" s="104"/>
      <c r="AP367" s="104"/>
      <c r="AQ367" s="104"/>
      <c r="AR367" s="179">
        <f t="shared" si="38"/>
        <v>3000</v>
      </c>
      <c r="AS367" s="205">
        <f t="shared" si="39"/>
        <v>3000</v>
      </c>
    </row>
    <row r="368" spans="2:45" ht="11.25" customHeight="1">
      <c r="B368" s="94" t="s">
        <v>90</v>
      </c>
      <c r="C368" s="94" t="s">
        <v>1086</v>
      </c>
      <c r="D368" s="194" t="s">
        <v>79</v>
      </c>
      <c r="E368" s="195" t="s">
        <v>84</v>
      </c>
      <c r="F368" s="178" t="s">
        <v>257</v>
      </c>
      <c r="G368" s="103"/>
      <c r="H368" s="103"/>
      <c r="I368" s="103"/>
      <c r="J368" s="104"/>
      <c r="K368" s="104"/>
      <c r="L368" s="104"/>
      <c r="M368" s="104"/>
      <c r="N368" s="104"/>
      <c r="O368" s="104"/>
      <c r="P368" s="104"/>
      <c r="Q368" s="104"/>
      <c r="R368" s="179">
        <f t="shared" si="40"/>
        <v>0</v>
      </c>
      <c r="S368" s="103"/>
      <c r="T368" s="103"/>
      <c r="U368" s="103"/>
      <c r="V368" s="103"/>
      <c r="W368" s="104"/>
      <c r="X368" s="104"/>
      <c r="Y368" s="104"/>
      <c r="Z368" s="104"/>
      <c r="AA368" s="104"/>
      <c r="AB368" s="104"/>
      <c r="AC368" s="104"/>
      <c r="AD368" s="104"/>
      <c r="AE368" s="179">
        <f t="shared" si="37"/>
        <v>0</v>
      </c>
      <c r="AF368" s="104"/>
      <c r="AG368" s="104"/>
      <c r="AH368" s="104"/>
      <c r="AI368" s="104"/>
      <c r="AJ368" s="104"/>
      <c r="AK368" s="104"/>
      <c r="AL368" s="104">
        <v>1481.86808</v>
      </c>
      <c r="AM368" s="104"/>
      <c r="AN368" s="104"/>
      <c r="AO368" s="104"/>
      <c r="AP368" s="104"/>
      <c r="AQ368" s="104"/>
      <c r="AR368" s="179">
        <f t="shared" si="38"/>
        <v>1481.86808</v>
      </c>
      <c r="AS368" s="205">
        <f t="shared" si="39"/>
        <v>1481.86808</v>
      </c>
    </row>
    <row r="369" spans="2:45" ht="11.25" customHeight="1">
      <c r="B369" s="94" t="s">
        <v>90</v>
      </c>
      <c r="C369" s="94" t="s">
        <v>1141</v>
      </c>
      <c r="D369" s="194" t="s">
        <v>141</v>
      </c>
      <c r="E369" s="195" t="s">
        <v>84</v>
      </c>
      <c r="F369" s="178" t="s">
        <v>257</v>
      </c>
      <c r="G369" s="103"/>
      <c r="H369" s="103"/>
      <c r="I369" s="103"/>
      <c r="J369" s="104"/>
      <c r="K369" s="104"/>
      <c r="L369" s="104"/>
      <c r="M369" s="104"/>
      <c r="N369" s="104"/>
      <c r="O369" s="104"/>
      <c r="P369" s="104"/>
      <c r="Q369" s="104"/>
      <c r="R369" s="179">
        <f t="shared" si="40"/>
        <v>0</v>
      </c>
      <c r="S369" s="103"/>
      <c r="T369" s="103"/>
      <c r="U369" s="103"/>
      <c r="V369" s="103"/>
      <c r="W369" s="104"/>
      <c r="X369" s="104"/>
      <c r="Y369" s="104"/>
      <c r="Z369" s="104"/>
      <c r="AA369" s="104"/>
      <c r="AB369" s="104"/>
      <c r="AC369" s="104"/>
      <c r="AD369" s="104"/>
      <c r="AE369" s="179">
        <f t="shared" si="37"/>
        <v>0</v>
      </c>
      <c r="AF369" s="104"/>
      <c r="AG369" s="104"/>
      <c r="AH369" s="104"/>
      <c r="AI369" s="104"/>
      <c r="AJ369" s="104"/>
      <c r="AK369" s="104"/>
      <c r="AL369" s="104">
        <v>11.7491</v>
      </c>
      <c r="AM369" s="104">
        <v>189.565</v>
      </c>
      <c r="AN369" s="104">
        <v>102.673</v>
      </c>
      <c r="AO369" s="104"/>
      <c r="AP369" s="104"/>
      <c r="AQ369" s="104"/>
      <c r="AR369" s="179">
        <f t="shared" si="38"/>
        <v>303.9871</v>
      </c>
      <c r="AS369" s="205">
        <f t="shared" si="39"/>
        <v>303.9871</v>
      </c>
    </row>
    <row r="370" spans="2:45" ht="11.25" customHeight="1">
      <c r="B370" s="94" t="s">
        <v>90</v>
      </c>
      <c r="C370" s="94" t="s">
        <v>1142</v>
      </c>
      <c r="D370" s="194" t="s">
        <v>79</v>
      </c>
      <c r="E370" s="195" t="s">
        <v>84</v>
      </c>
      <c r="F370" s="178" t="s">
        <v>257</v>
      </c>
      <c r="G370" s="103"/>
      <c r="H370" s="103"/>
      <c r="I370" s="103"/>
      <c r="J370" s="104"/>
      <c r="K370" s="104"/>
      <c r="L370" s="104"/>
      <c r="M370" s="104"/>
      <c r="N370" s="104"/>
      <c r="O370" s="104"/>
      <c r="P370" s="104"/>
      <c r="Q370" s="104"/>
      <c r="R370" s="179">
        <f t="shared" si="40"/>
        <v>0</v>
      </c>
      <c r="S370" s="103"/>
      <c r="T370" s="103"/>
      <c r="U370" s="103"/>
      <c r="V370" s="103"/>
      <c r="W370" s="104"/>
      <c r="X370" s="104"/>
      <c r="Y370" s="104"/>
      <c r="Z370" s="104"/>
      <c r="AA370" s="104"/>
      <c r="AB370" s="104"/>
      <c r="AC370" s="104"/>
      <c r="AD370" s="104"/>
      <c r="AE370" s="179">
        <f t="shared" si="37"/>
        <v>0</v>
      </c>
      <c r="AF370" s="104"/>
      <c r="AG370" s="104"/>
      <c r="AH370" s="104"/>
      <c r="AI370" s="104"/>
      <c r="AJ370" s="104"/>
      <c r="AK370" s="104"/>
      <c r="AL370" s="104">
        <v>219.22200000000001</v>
      </c>
      <c r="AM370" s="104"/>
      <c r="AN370" s="104">
        <v>220.77799999999999</v>
      </c>
      <c r="AO370" s="104"/>
      <c r="AP370" s="104"/>
      <c r="AQ370" s="104"/>
      <c r="AR370" s="179">
        <f t="shared" si="38"/>
        <v>440</v>
      </c>
      <c r="AS370" s="205">
        <f t="shared" si="39"/>
        <v>440</v>
      </c>
    </row>
    <row r="371" spans="2:45" ht="11.25" customHeight="1">
      <c r="B371" s="94" t="s">
        <v>90</v>
      </c>
      <c r="C371" s="94" t="s">
        <v>1143</v>
      </c>
      <c r="D371" s="194" t="s">
        <v>79</v>
      </c>
      <c r="E371" s="195" t="s">
        <v>84</v>
      </c>
      <c r="F371" s="178" t="s">
        <v>257</v>
      </c>
      <c r="G371" s="103"/>
      <c r="H371" s="103"/>
      <c r="I371" s="103"/>
      <c r="J371" s="104"/>
      <c r="K371" s="104"/>
      <c r="L371" s="104"/>
      <c r="M371" s="104"/>
      <c r="N371" s="104"/>
      <c r="O371" s="104"/>
      <c r="P371" s="104"/>
      <c r="Q371" s="104"/>
      <c r="R371" s="179">
        <f t="shared" si="40"/>
        <v>0</v>
      </c>
      <c r="S371" s="103"/>
      <c r="T371" s="103"/>
      <c r="U371" s="103"/>
      <c r="V371" s="103"/>
      <c r="W371" s="104"/>
      <c r="X371" s="104"/>
      <c r="Y371" s="104"/>
      <c r="Z371" s="104"/>
      <c r="AA371" s="104"/>
      <c r="AB371" s="104"/>
      <c r="AC371" s="104"/>
      <c r="AD371" s="104"/>
      <c r="AE371" s="179">
        <f t="shared" si="37"/>
        <v>0</v>
      </c>
      <c r="AF371" s="104"/>
      <c r="AG371" s="104"/>
      <c r="AH371" s="104"/>
      <c r="AI371" s="104"/>
      <c r="AJ371" s="104"/>
      <c r="AK371" s="104"/>
      <c r="AL371" s="104">
        <v>219.22200000000001</v>
      </c>
      <c r="AM371" s="104"/>
      <c r="AN371" s="104">
        <v>220.77799999999999</v>
      </c>
      <c r="AO371" s="104"/>
      <c r="AP371" s="104"/>
      <c r="AQ371" s="104"/>
      <c r="AR371" s="179">
        <f t="shared" si="38"/>
        <v>440</v>
      </c>
      <c r="AS371" s="205">
        <f t="shared" si="39"/>
        <v>440</v>
      </c>
    </row>
    <row r="372" spans="2:45" ht="11.25" customHeight="1">
      <c r="B372" s="94" t="s">
        <v>90</v>
      </c>
      <c r="C372" s="94" t="s">
        <v>1144</v>
      </c>
      <c r="D372" s="194" t="s">
        <v>79</v>
      </c>
      <c r="E372" s="195" t="s">
        <v>84</v>
      </c>
      <c r="F372" s="178" t="s">
        <v>257</v>
      </c>
      <c r="G372" s="103"/>
      <c r="H372" s="103"/>
      <c r="I372" s="103"/>
      <c r="J372" s="104"/>
      <c r="K372" s="104"/>
      <c r="L372" s="104"/>
      <c r="M372" s="104"/>
      <c r="N372" s="104"/>
      <c r="O372" s="104"/>
      <c r="P372" s="104"/>
      <c r="Q372" s="104"/>
      <c r="R372" s="179">
        <f t="shared" si="40"/>
        <v>0</v>
      </c>
      <c r="S372" s="103"/>
      <c r="T372" s="103"/>
      <c r="U372" s="103"/>
      <c r="V372" s="103"/>
      <c r="W372" s="104"/>
      <c r="X372" s="104"/>
      <c r="Y372" s="104"/>
      <c r="Z372" s="104"/>
      <c r="AA372" s="104"/>
      <c r="AB372" s="104"/>
      <c r="AC372" s="104"/>
      <c r="AD372" s="104"/>
      <c r="AE372" s="179">
        <f t="shared" si="37"/>
        <v>0</v>
      </c>
      <c r="AF372" s="104"/>
      <c r="AG372" s="104"/>
      <c r="AH372" s="104"/>
      <c r="AI372" s="104"/>
      <c r="AJ372" s="104"/>
      <c r="AK372" s="104"/>
      <c r="AL372" s="104">
        <v>300</v>
      </c>
      <c r="AM372" s="104"/>
      <c r="AN372" s="104"/>
      <c r="AO372" s="104"/>
      <c r="AP372" s="104"/>
      <c r="AQ372" s="104"/>
      <c r="AR372" s="179">
        <f t="shared" si="38"/>
        <v>300</v>
      </c>
      <c r="AS372" s="205">
        <f t="shared" si="39"/>
        <v>300</v>
      </c>
    </row>
    <row r="373" spans="2:45" ht="11.25" customHeight="1">
      <c r="B373" s="94" t="s">
        <v>90</v>
      </c>
      <c r="C373" s="94" t="s">
        <v>1144</v>
      </c>
      <c r="D373" s="194" t="s">
        <v>79</v>
      </c>
      <c r="E373" s="195" t="s">
        <v>84</v>
      </c>
      <c r="F373" s="178" t="s">
        <v>257</v>
      </c>
      <c r="G373" s="103"/>
      <c r="H373" s="103"/>
      <c r="I373" s="103"/>
      <c r="J373" s="104"/>
      <c r="K373" s="104"/>
      <c r="L373" s="104"/>
      <c r="M373" s="104"/>
      <c r="N373" s="104"/>
      <c r="O373" s="104"/>
      <c r="P373" s="104"/>
      <c r="Q373" s="104"/>
      <c r="R373" s="179">
        <f t="shared" si="40"/>
        <v>0</v>
      </c>
      <c r="S373" s="103"/>
      <c r="T373" s="103"/>
      <c r="U373" s="103"/>
      <c r="V373" s="103"/>
      <c r="W373" s="104"/>
      <c r="X373" s="104"/>
      <c r="Y373" s="104"/>
      <c r="Z373" s="104"/>
      <c r="AA373" s="104"/>
      <c r="AB373" s="104"/>
      <c r="AC373" s="104"/>
      <c r="AD373" s="104"/>
      <c r="AE373" s="179">
        <f t="shared" si="37"/>
        <v>0</v>
      </c>
      <c r="AF373" s="104"/>
      <c r="AG373" s="104"/>
      <c r="AH373" s="104"/>
      <c r="AI373" s="104"/>
      <c r="AJ373" s="104"/>
      <c r="AK373" s="104"/>
      <c r="AL373" s="104">
        <v>400</v>
      </c>
      <c r="AM373" s="104"/>
      <c r="AN373" s="104"/>
      <c r="AO373" s="104"/>
      <c r="AP373" s="104"/>
      <c r="AQ373" s="104"/>
      <c r="AR373" s="179">
        <f t="shared" si="38"/>
        <v>400</v>
      </c>
      <c r="AS373" s="205">
        <f t="shared" si="39"/>
        <v>400</v>
      </c>
    </row>
    <row r="374" spans="2:45" ht="11.25" customHeight="1">
      <c r="B374" s="94" t="s">
        <v>90</v>
      </c>
      <c r="C374" s="94" t="s">
        <v>1145</v>
      </c>
      <c r="D374" s="194" t="s">
        <v>79</v>
      </c>
      <c r="E374" s="195" t="s">
        <v>84</v>
      </c>
      <c r="F374" s="178" t="s">
        <v>257</v>
      </c>
      <c r="G374" s="103"/>
      <c r="H374" s="103"/>
      <c r="I374" s="103"/>
      <c r="J374" s="104"/>
      <c r="K374" s="104"/>
      <c r="L374" s="104"/>
      <c r="M374" s="104"/>
      <c r="N374" s="104"/>
      <c r="O374" s="104"/>
      <c r="P374" s="104"/>
      <c r="Q374" s="104"/>
      <c r="R374" s="179">
        <f t="shared" si="40"/>
        <v>0</v>
      </c>
      <c r="S374" s="103"/>
      <c r="T374" s="103"/>
      <c r="U374" s="103"/>
      <c r="V374" s="103"/>
      <c r="W374" s="104"/>
      <c r="X374" s="104"/>
      <c r="Y374" s="104"/>
      <c r="Z374" s="104"/>
      <c r="AA374" s="104"/>
      <c r="AB374" s="104"/>
      <c r="AC374" s="104"/>
      <c r="AD374" s="104"/>
      <c r="AE374" s="179">
        <f t="shared" si="37"/>
        <v>0</v>
      </c>
      <c r="AF374" s="104"/>
      <c r="AG374" s="104"/>
      <c r="AH374" s="104"/>
      <c r="AI374" s="104"/>
      <c r="AJ374" s="104"/>
      <c r="AK374" s="104"/>
      <c r="AL374" s="104">
        <v>2000</v>
      </c>
      <c r="AM374" s="104"/>
      <c r="AN374" s="104"/>
      <c r="AO374" s="104"/>
      <c r="AP374" s="104"/>
      <c r="AQ374" s="104"/>
      <c r="AR374" s="179">
        <f t="shared" si="38"/>
        <v>2000</v>
      </c>
      <c r="AS374" s="205">
        <f t="shared" si="39"/>
        <v>2000</v>
      </c>
    </row>
    <row r="375" spans="2:45" ht="11.25" customHeight="1">
      <c r="B375" s="94" t="s">
        <v>90</v>
      </c>
      <c r="C375" s="94" t="s">
        <v>1146</v>
      </c>
      <c r="D375" s="194" t="s">
        <v>79</v>
      </c>
      <c r="E375" s="195" t="s">
        <v>84</v>
      </c>
      <c r="F375" s="178" t="s">
        <v>257</v>
      </c>
      <c r="G375" s="103"/>
      <c r="H375" s="103"/>
      <c r="I375" s="103"/>
      <c r="J375" s="104"/>
      <c r="K375" s="104"/>
      <c r="L375" s="104"/>
      <c r="M375" s="104"/>
      <c r="N375" s="104"/>
      <c r="O375" s="104"/>
      <c r="P375" s="104"/>
      <c r="Q375" s="104"/>
      <c r="R375" s="179">
        <f t="shared" si="40"/>
        <v>0</v>
      </c>
      <c r="S375" s="103"/>
      <c r="T375" s="103"/>
      <c r="U375" s="103"/>
      <c r="V375" s="103"/>
      <c r="W375" s="104"/>
      <c r="X375" s="104"/>
      <c r="Y375" s="104"/>
      <c r="Z375" s="104"/>
      <c r="AA375" s="104"/>
      <c r="AB375" s="104"/>
      <c r="AC375" s="104"/>
      <c r="AD375" s="104"/>
      <c r="AE375" s="179">
        <f t="shared" si="37"/>
        <v>0</v>
      </c>
      <c r="AF375" s="104"/>
      <c r="AG375" s="104"/>
      <c r="AH375" s="104"/>
      <c r="AI375" s="104"/>
      <c r="AJ375" s="104"/>
      <c r="AK375" s="104"/>
      <c r="AL375" s="104">
        <v>2500</v>
      </c>
      <c r="AM375" s="104"/>
      <c r="AN375" s="104"/>
      <c r="AO375" s="104"/>
      <c r="AP375" s="104"/>
      <c r="AQ375" s="104"/>
      <c r="AR375" s="179">
        <f t="shared" si="38"/>
        <v>2500</v>
      </c>
      <c r="AS375" s="205">
        <f t="shared" si="39"/>
        <v>2500</v>
      </c>
    </row>
    <row r="376" spans="2:45" ht="11.25" customHeight="1">
      <c r="B376" s="94" t="s">
        <v>90</v>
      </c>
      <c r="C376" s="94" t="s">
        <v>1087</v>
      </c>
      <c r="D376" s="194" t="s">
        <v>79</v>
      </c>
      <c r="E376" s="195" t="s">
        <v>84</v>
      </c>
      <c r="F376" s="178" t="s">
        <v>257</v>
      </c>
      <c r="G376" s="103"/>
      <c r="H376" s="103"/>
      <c r="I376" s="103"/>
      <c r="J376" s="104"/>
      <c r="K376" s="104"/>
      <c r="L376" s="104"/>
      <c r="M376" s="104"/>
      <c r="N376" s="104"/>
      <c r="O376" s="104"/>
      <c r="P376" s="104"/>
      <c r="Q376" s="104"/>
      <c r="R376" s="179">
        <f t="shared" si="40"/>
        <v>0</v>
      </c>
      <c r="S376" s="103"/>
      <c r="T376" s="103"/>
      <c r="U376" s="103"/>
      <c r="V376" s="103"/>
      <c r="W376" s="104"/>
      <c r="X376" s="104"/>
      <c r="Y376" s="104"/>
      <c r="Z376" s="104"/>
      <c r="AA376" s="104"/>
      <c r="AB376" s="104"/>
      <c r="AC376" s="104"/>
      <c r="AD376" s="104"/>
      <c r="AE376" s="179">
        <f t="shared" si="37"/>
        <v>0</v>
      </c>
      <c r="AF376" s="104"/>
      <c r="AG376" s="104"/>
      <c r="AH376" s="104"/>
      <c r="AI376" s="104"/>
      <c r="AJ376" s="104"/>
      <c r="AK376" s="104"/>
      <c r="AL376" s="104">
        <v>171.83912000000001</v>
      </c>
      <c r="AM376" s="104"/>
      <c r="AN376" s="104"/>
      <c r="AO376" s="104"/>
      <c r="AP376" s="104"/>
      <c r="AQ376" s="104"/>
      <c r="AR376" s="179">
        <f t="shared" si="38"/>
        <v>171.83912000000001</v>
      </c>
      <c r="AS376" s="205">
        <f t="shared" si="39"/>
        <v>171.83912000000001</v>
      </c>
    </row>
    <row r="377" spans="2:45" ht="11.25" customHeight="1">
      <c r="B377" s="94" t="s">
        <v>90</v>
      </c>
      <c r="C377" s="94" t="s">
        <v>1085</v>
      </c>
      <c r="D377" s="194" t="s">
        <v>79</v>
      </c>
      <c r="E377" s="195" t="s">
        <v>84</v>
      </c>
      <c r="F377" s="178" t="s">
        <v>257</v>
      </c>
      <c r="G377" s="103"/>
      <c r="H377" s="103"/>
      <c r="I377" s="103"/>
      <c r="J377" s="104"/>
      <c r="K377" s="104"/>
      <c r="L377" s="104"/>
      <c r="M377" s="104"/>
      <c r="N377" s="104"/>
      <c r="O377" s="104"/>
      <c r="P377" s="104"/>
      <c r="Q377" s="104"/>
      <c r="R377" s="179">
        <f t="shared" si="40"/>
        <v>0</v>
      </c>
      <c r="S377" s="103"/>
      <c r="T377" s="103"/>
      <c r="U377" s="103"/>
      <c r="V377" s="103"/>
      <c r="W377" s="104"/>
      <c r="X377" s="104"/>
      <c r="Y377" s="104"/>
      <c r="Z377" s="104"/>
      <c r="AA377" s="104"/>
      <c r="AB377" s="104"/>
      <c r="AC377" s="104"/>
      <c r="AD377" s="104"/>
      <c r="AE377" s="179">
        <f t="shared" si="41" ref="AE377:AE420">SUM(S377:AD377)</f>
        <v>0</v>
      </c>
      <c r="AF377" s="104"/>
      <c r="AG377" s="104"/>
      <c r="AH377" s="104"/>
      <c r="AI377" s="104"/>
      <c r="AJ377" s="104"/>
      <c r="AK377" s="104"/>
      <c r="AL377" s="104">
        <v>2494.9498400000002</v>
      </c>
      <c r="AM377" s="104"/>
      <c r="AN377" s="104"/>
      <c r="AO377" s="104"/>
      <c r="AP377" s="104"/>
      <c r="AQ377" s="104"/>
      <c r="AR377" s="179">
        <f t="shared" si="38"/>
        <v>2494.9498400000002</v>
      </c>
      <c r="AS377" s="205">
        <f t="shared" si="39"/>
        <v>2494.9498400000002</v>
      </c>
    </row>
    <row r="378" spans="2:45" ht="11.25" customHeight="1">
      <c r="B378" s="94" t="s">
        <v>90</v>
      </c>
      <c r="C378" s="94" t="s">
        <v>1147</v>
      </c>
      <c r="D378" s="194" t="s">
        <v>79</v>
      </c>
      <c r="E378" s="195" t="s">
        <v>84</v>
      </c>
      <c r="F378" s="178" t="s">
        <v>257</v>
      </c>
      <c r="G378" s="103"/>
      <c r="H378" s="103"/>
      <c r="I378" s="103"/>
      <c r="J378" s="104"/>
      <c r="K378" s="104"/>
      <c r="L378" s="104"/>
      <c r="M378" s="104"/>
      <c r="N378" s="104"/>
      <c r="O378" s="104"/>
      <c r="P378" s="104"/>
      <c r="Q378" s="104"/>
      <c r="R378" s="179">
        <f t="shared" si="40"/>
        <v>0</v>
      </c>
      <c r="S378" s="103"/>
      <c r="T378" s="103"/>
      <c r="U378" s="103"/>
      <c r="V378" s="103"/>
      <c r="W378" s="104"/>
      <c r="X378" s="104"/>
      <c r="Y378" s="104"/>
      <c r="Z378" s="104"/>
      <c r="AA378" s="104"/>
      <c r="AB378" s="104"/>
      <c r="AC378" s="104"/>
      <c r="AD378" s="104"/>
      <c r="AE378" s="179">
        <f t="shared" si="41"/>
        <v>0</v>
      </c>
      <c r="AF378" s="104"/>
      <c r="AG378" s="104"/>
      <c r="AH378" s="104"/>
      <c r="AI378" s="104"/>
      <c r="AJ378" s="104"/>
      <c r="AK378" s="104"/>
      <c r="AL378" s="104">
        <v>5000</v>
      </c>
      <c r="AM378" s="104"/>
      <c r="AN378" s="104"/>
      <c r="AO378" s="104"/>
      <c r="AP378" s="104"/>
      <c r="AQ378" s="104"/>
      <c r="AR378" s="179">
        <f t="shared" si="38"/>
        <v>5000</v>
      </c>
      <c r="AS378" s="205">
        <f t="shared" si="39"/>
        <v>5000</v>
      </c>
    </row>
    <row r="379" spans="2:45" ht="11.25" customHeight="1">
      <c r="B379" s="94" t="s">
        <v>90</v>
      </c>
      <c r="C379" s="94" t="s">
        <v>1148</v>
      </c>
      <c r="D379" s="194" t="s">
        <v>79</v>
      </c>
      <c r="E379" s="195" t="s">
        <v>84</v>
      </c>
      <c r="F379" s="178" t="s">
        <v>257</v>
      </c>
      <c r="G379" s="103"/>
      <c r="H379" s="103"/>
      <c r="I379" s="103"/>
      <c r="J379" s="104"/>
      <c r="K379" s="104"/>
      <c r="L379" s="104"/>
      <c r="M379" s="104"/>
      <c r="N379" s="104"/>
      <c r="O379" s="104"/>
      <c r="P379" s="104"/>
      <c r="Q379" s="104"/>
      <c r="R379" s="179">
        <f t="shared" si="40"/>
        <v>0</v>
      </c>
      <c r="S379" s="103"/>
      <c r="T379" s="103"/>
      <c r="U379" s="103"/>
      <c r="V379" s="103"/>
      <c r="W379" s="104"/>
      <c r="X379" s="104"/>
      <c r="Y379" s="104"/>
      <c r="Z379" s="104"/>
      <c r="AA379" s="104"/>
      <c r="AB379" s="104"/>
      <c r="AC379" s="104"/>
      <c r="AD379" s="104"/>
      <c r="AE379" s="179">
        <f t="shared" si="41"/>
        <v>0</v>
      </c>
      <c r="AF379" s="104"/>
      <c r="AG379" s="104"/>
      <c r="AH379" s="104"/>
      <c r="AI379" s="104"/>
      <c r="AJ379" s="104"/>
      <c r="AK379" s="104"/>
      <c r="AL379" s="104"/>
      <c r="AM379" s="104">
        <v>5000</v>
      </c>
      <c r="AN379" s="104"/>
      <c r="AO379" s="104"/>
      <c r="AP379" s="104"/>
      <c r="AQ379" s="104">
        <v>5000</v>
      </c>
      <c r="AR379" s="179">
        <f t="shared" si="38"/>
        <v>10000</v>
      </c>
      <c r="AS379" s="205">
        <f t="shared" si="39"/>
        <v>10000</v>
      </c>
    </row>
    <row r="380" spans="2:45" ht="11.25" customHeight="1">
      <c r="B380" s="94" t="s">
        <v>90</v>
      </c>
      <c r="C380" s="94" t="s">
        <v>1149</v>
      </c>
      <c r="D380" s="194" t="s">
        <v>79</v>
      </c>
      <c r="E380" s="195" t="s">
        <v>84</v>
      </c>
      <c r="F380" s="178" t="s">
        <v>257</v>
      </c>
      <c r="G380" s="103"/>
      <c r="H380" s="103"/>
      <c r="I380" s="103"/>
      <c r="J380" s="104"/>
      <c r="K380" s="104"/>
      <c r="L380" s="104"/>
      <c r="M380" s="104"/>
      <c r="N380" s="104"/>
      <c r="O380" s="104"/>
      <c r="P380" s="104"/>
      <c r="Q380" s="104"/>
      <c r="R380" s="179">
        <f t="shared" si="40"/>
        <v>0</v>
      </c>
      <c r="S380" s="103"/>
      <c r="T380" s="103"/>
      <c r="U380" s="103"/>
      <c r="V380" s="103"/>
      <c r="W380" s="104"/>
      <c r="X380" s="104"/>
      <c r="Y380" s="104"/>
      <c r="Z380" s="104"/>
      <c r="AA380" s="104"/>
      <c r="AB380" s="104"/>
      <c r="AC380" s="104"/>
      <c r="AD380" s="104"/>
      <c r="AE380" s="179">
        <f t="shared" si="41"/>
        <v>0</v>
      </c>
      <c r="AF380" s="104"/>
      <c r="AG380" s="104"/>
      <c r="AH380" s="104"/>
      <c r="AI380" s="104"/>
      <c r="AJ380" s="104"/>
      <c r="AK380" s="104"/>
      <c r="AL380" s="104"/>
      <c r="AM380" s="104">
        <v>5000</v>
      </c>
      <c r="AN380" s="104"/>
      <c r="AO380" s="104"/>
      <c r="AP380" s="104"/>
      <c r="AQ380" s="104"/>
      <c r="AR380" s="179">
        <f t="shared" si="38"/>
        <v>5000</v>
      </c>
      <c r="AS380" s="205">
        <f t="shared" si="39"/>
        <v>5000</v>
      </c>
    </row>
    <row r="381" spans="2:45" ht="11.25" customHeight="1">
      <c r="B381" s="94" t="s">
        <v>90</v>
      </c>
      <c r="C381" s="94" t="s">
        <v>1150</v>
      </c>
      <c r="D381" s="194" t="s">
        <v>79</v>
      </c>
      <c r="E381" s="195" t="s">
        <v>84</v>
      </c>
      <c r="F381" s="178" t="s">
        <v>257</v>
      </c>
      <c r="G381" s="103"/>
      <c r="H381" s="103"/>
      <c r="I381" s="103"/>
      <c r="J381" s="104"/>
      <c r="K381" s="104"/>
      <c r="L381" s="104"/>
      <c r="M381" s="104"/>
      <c r="N381" s="104"/>
      <c r="O381" s="104"/>
      <c r="P381" s="104"/>
      <c r="Q381" s="104"/>
      <c r="R381" s="179">
        <f t="shared" si="40"/>
        <v>0</v>
      </c>
      <c r="S381" s="103"/>
      <c r="T381" s="103"/>
      <c r="U381" s="103"/>
      <c r="V381" s="103"/>
      <c r="W381" s="104"/>
      <c r="X381" s="104"/>
      <c r="Y381" s="104"/>
      <c r="Z381" s="104"/>
      <c r="AA381" s="104"/>
      <c r="AB381" s="104"/>
      <c r="AC381" s="104"/>
      <c r="AD381" s="104"/>
      <c r="AE381" s="179">
        <f t="shared" si="41"/>
        <v>0</v>
      </c>
      <c r="AF381" s="104"/>
      <c r="AG381" s="104"/>
      <c r="AH381" s="104"/>
      <c r="AI381" s="104"/>
      <c r="AJ381" s="104"/>
      <c r="AK381" s="104"/>
      <c r="AL381" s="104"/>
      <c r="AM381" s="104">
        <v>500</v>
      </c>
      <c r="AN381" s="104"/>
      <c r="AO381" s="104"/>
      <c r="AP381" s="104"/>
      <c r="AQ381" s="104"/>
      <c r="AR381" s="179">
        <f t="shared" si="38"/>
        <v>500</v>
      </c>
      <c r="AS381" s="205">
        <f t="shared" si="39"/>
        <v>500</v>
      </c>
    </row>
    <row r="382" spans="2:45" ht="11.25" customHeight="1">
      <c r="B382" s="94" t="s">
        <v>90</v>
      </c>
      <c r="C382" s="94" t="s">
        <v>1151</v>
      </c>
      <c r="D382" s="194" t="s">
        <v>79</v>
      </c>
      <c r="E382" s="195" t="s">
        <v>84</v>
      </c>
      <c r="F382" s="178" t="s">
        <v>257</v>
      </c>
      <c r="G382" s="103"/>
      <c r="H382" s="103"/>
      <c r="I382" s="103"/>
      <c r="J382" s="104"/>
      <c r="K382" s="104"/>
      <c r="L382" s="104"/>
      <c r="M382" s="104"/>
      <c r="N382" s="104"/>
      <c r="O382" s="104"/>
      <c r="P382" s="104"/>
      <c r="Q382" s="104"/>
      <c r="R382" s="179">
        <f t="shared" si="40"/>
        <v>0</v>
      </c>
      <c r="S382" s="103"/>
      <c r="T382" s="103"/>
      <c r="U382" s="103"/>
      <c r="V382" s="103"/>
      <c r="W382" s="104"/>
      <c r="X382" s="104"/>
      <c r="Y382" s="104"/>
      <c r="Z382" s="104"/>
      <c r="AA382" s="104"/>
      <c r="AB382" s="104"/>
      <c r="AC382" s="104"/>
      <c r="AD382" s="104"/>
      <c r="AE382" s="179">
        <f t="shared" si="41"/>
        <v>0</v>
      </c>
      <c r="AF382" s="104"/>
      <c r="AG382" s="104"/>
      <c r="AH382" s="104"/>
      <c r="AI382" s="104"/>
      <c r="AJ382" s="104"/>
      <c r="AK382" s="104"/>
      <c r="AL382" s="104"/>
      <c r="AM382" s="104">
        <v>4943</v>
      </c>
      <c r="AN382" s="104"/>
      <c r="AO382" s="104"/>
      <c r="AP382" s="104"/>
      <c r="AQ382" s="104"/>
      <c r="AR382" s="179">
        <f t="shared" si="38"/>
        <v>4943</v>
      </c>
      <c r="AS382" s="205">
        <f t="shared" si="39"/>
        <v>4943</v>
      </c>
    </row>
    <row r="383" spans="2:45" ht="11.25" customHeight="1">
      <c r="B383" s="94" t="s">
        <v>90</v>
      </c>
      <c r="C383" s="94" t="s">
        <v>1152</v>
      </c>
      <c r="D383" s="194" t="s">
        <v>83</v>
      </c>
      <c r="E383" s="195" t="s">
        <v>84</v>
      </c>
      <c r="F383" s="178" t="s">
        <v>257</v>
      </c>
      <c r="G383" s="103"/>
      <c r="H383" s="103"/>
      <c r="I383" s="103"/>
      <c r="J383" s="104"/>
      <c r="K383" s="104"/>
      <c r="L383" s="104"/>
      <c r="M383" s="104"/>
      <c r="N383" s="104"/>
      <c r="O383" s="104"/>
      <c r="P383" s="104"/>
      <c r="Q383" s="104"/>
      <c r="R383" s="179">
        <f t="shared" si="40"/>
        <v>0</v>
      </c>
      <c r="S383" s="103"/>
      <c r="T383" s="103"/>
      <c r="U383" s="103"/>
      <c r="V383" s="103"/>
      <c r="W383" s="104"/>
      <c r="X383" s="104"/>
      <c r="Y383" s="104"/>
      <c r="Z383" s="104"/>
      <c r="AA383" s="104"/>
      <c r="AB383" s="104"/>
      <c r="AC383" s="104"/>
      <c r="AD383" s="104"/>
      <c r="AE383" s="179">
        <f t="shared" si="41"/>
        <v>0</v>
      </c>
      <c r="AF383" s="104"/>
      <c r="AG383" s="104"/>
      <c r="AH383" s="104"/>
      <c r="AI383" s="104"/>
      <c r="AJ383" s="104"/>
      <c r="AK383" s="104"/>
      <c r="AL383" s="104"/>
      <c r="AM383" s="104"/>
      <c r="AN383" s="104">
        <v>88.70</v>
      </c>
      <c r="AO383" s="104"/>
      <c r="AP383" s="104"/>
      <c r="AQ383" s="104"/>
      <c r="AR383" s="179">
        <f t="shared" si="38"/>
        <v>88.70</v>
      </c>
      <c r="AS383" s="205">
        <f t="shared" si="39"/>
        <v>88.70</v>
      </c>
    </row>
    <row r="384" spans="2:45" ht="11.25" customHeight="1">
      <c r="B384" s="94" t="s">
        <v>90</v>
      </c>
      <c r="C384" s="94" t="s">
        <v>1153</v>
      </c>
      <c r="D384" s="194" t="s">
        <v>79</v>
      </c>
      <c r="E384" s="195" t="s">
        <v>84</v>
      </c>
      <c r="F384" s="178" t="s">
        <v>257</v>
      </c>
      <c r="G384" s="103"/>
      <c r="H384" s="103"/>
      <c r="I384" s="103"/>
      <c r="J384" s="104"/>
      <c r="K384" s="104"/>
      <c r="L384" s="104"/>
      <c r="M384" s="104"/>
      <c r="N384" s="104"/>
      <c r="O384" s="104"/>
      <c r="P384" s="104"/>
      <c r="Q384" s="104"/>
      <c r="R384" s="179">
        <f t="shared" si="40"/>
        <v>0</v>
      </c>
      <c r="S384" s="103"/>
      <c r="T384" s="103"/>
      <c r="U384" s="103"/>
      <c r="V384" s="103"/>
      <c r="W384" s="104"/>
      <c r="X384" s="104"/>
      <c r="Y384" s="104"/>
      <c r="Z384" s="104"/>
      <c r="AA384" s="104"/>
      <c r="AB384" s="104"/>
      <c r="AC384" s="104"/>
      <c r="AD384" s="104"/>
      <c r="AE384" s="179">
        <f t="shared" si="41"/>
        <v>0</v>
      </c>
      <c r="AF384" s="104"/>
      <c r="AG384" s="104"/>
      <c r="AH384" s="104"/>
      <c r="AI384" s="104"/>
      <c r="AJ384" s="104"/>
      <c r="AK384" s="104"/>
      <c r="AL384" s="104"/>
      <c r="AM384" s="104">
        <v>62</v>
      </c>
      <c r="AN384" s="104"/>
      <c r="AO384" s="104"/>
      <c r="AP384" s="104"/>
      <c r="AQ384" s="104"/>
      <c r="AR384" s="179">
        <f t="shared" si="38"/>
        <v>62</v>
      </c>
      <c r="AS384" s="205">
        <f t="shared" si="39"/>
        <v>62</v>
      </c>
    </row>
    <row r="385" spans="2:45" ht="11.25" customHeight="1">
      <c r="B385" s="94" t="s">
        <v>90</v>
      </c>
      <c r="C385" s="94" t="s">
        <v>1154</v>
      </c>
      <c r="D385" s="194" t="s">
        <v>76</v>
      </c>
      <c r="E385" s="195" t="s">
        <v>84</v>
      </c>
      <c r="F385" s="178" t="s">
        <v>257</v>
      </c>
      <c r="G385" s="103"/>
      <c r="H385" s="103"/>
      <c r="I385" s="103"/>
      <c r="J385" s="104"/>
      <c r="K385" s="104"/>
      <c r="L385" s="104"/>
      <c r="M385" s="104"/>
      <c r="N385" s="104"/>
      <c r="O385" s="104"/>
      <c r="P385" s="104"/>
      <c r="Q385" s="104"/>
      <c r="R385" s="179">
        <f t="shared" si="40"/>
        <v>0</v>
      </c>
      <c r="S385" s="103"/>
      <c r="T385" s="103"/>
      <c r="U385" s="103"/>
      <c r="V385" s="103"/>
      <c r="W385" s="104"/>
      <c r="X385" s="104"/>
      <c r="Y385" s="104"/>
      <c r="Z385" s="104"/>
      <c r="AA385" s="104"/>
      <c r="AB385" s="104"/>
      <c r="AC385" s="104"/>
      <c r="AD385" s="104"/>
      <c r="AE385" s="179">
        <f t="shared" si="41"/>
        <v>0</v>
      </c>
      <c r="AF385" s="104"/>
      <c r="AG385" s="104"/>
      <c r="AH385" s="104"/>
      <c r="AI385" s="104"/>
      <c r="AJ385" s="104"/>
      <c r="AK385" s="104"/>
      <c r="AL385" s="104"/>
      <c r="AM385" s="104">
        <v>4.8364500000000001</v>
      </c>
      <c r="AN385" s="104"/>
      <c r="AO385" s="104">
        <v>-1.0922499999999999</v>
      </c>
      <c r="AP385" s="104"/>
      <c r="AQ385" s="104"/>
      <c r="AR385" s="179">
        <f>SUM(AF385:AQ385)</f>
        <v>3.7442000000000002</v>
      </c>
      <c r="AS385" s="205">
        <f>R385+AE385+AR385</f>
        <v>3.7442000000000002</v>
      </c>
    </row>
    <row r="386" spans="2:45" ht="11.25" customHeight="1">
      <c r="B386" s="94" t="s">
        <v>90</v>
      </c>
      <c r="C386" s="94" t="s">
        <v>1155</v>
      </c>
      <c r="D386" s="194" t="s">
        <v>141</v>
      </c>
      <c r="E386" s="195" t="s">
        <v>84</v>
      </c>
      <c r="F386" s="178" t="s">
        <v>257</v>
      </c>
      <c r="G386" s="103"/>
      <c r="H386" s="103"/>
      <c r="I386" s="103"/>
      <c r="J386" s="104"/>
      <c r="K386" s="104"/>
      <c r="L386" s="104"/>
      <c r="M386" s="104"/>
      <c r="N386" s="104"/>
      <c r="O386" s="104"/>
      <c r="P386" s="104"/>
      <c r="Q386" s="104"/>
      <c r="R386" s="179">
        <f t="shared" si="40"/>
        <v>0</v>
      </c>
      <c r="S386" s="103"/>
      <c r="T386" s="103"/>
      <c r="U386" s="103"/>
      <c r="V386" s="103"/>
      <c r="W386" s="104"/>
      <c r="X386" s="104"/>
      <c r="Y386" s="104"/>
      <c r="Z386" s="104"/>
      <c r="AA386" s="104"/>
      <c r="AB386" s="104"/>
      <c r="AC386" s="104"/>
      <c r="AD386" s="104"/>
      <c r="AE386" s="179">
        <f t="shared" si="41"/>
        <v>0</v>
      </c>
      <c r="AF386" s="104"/>
      <c r="AG386" s="104"/>
      <c r="AH386" s="104"/>
      <c r="AI386" s="104"/>
      <c r="AJ386" s="104"/>
      <c r="AK386" s="104"/>
      <c r="AL386" s="104"/>
      <c r="AM386" s="104"/>
      <c r="AN386" s="104">
        <v>36.509180000000001</v>
      </c>
      <c r="AO386" s="104"/>
      <c r="AP386" s="104"/>
      <c r="AQ386" s="104"/>
      <c r="AR386" s="179">
        <f>SUM(AF386:AQ386)</f>
        <v>36.509180000000001</v>
      </c>
      <c r="AS386" s="205">
        <f>R386+AE386+AR386</f>
        <v>36.509180000000001</v>
      </c>
    </row>
    <row r="387" spans="2:45" ht="11.25" customHeight="1">
      <c r="B387" s="94" t="s">
        <v>90</v>
      </c>
      <c r="C387" s="94" t="s">
        <v>1159</v>
      </c>
      <c r="D387" s="194" t="s">
        <v>79</v>
      </c>
      <c r="E387" s="195" t="s">
        <v>84</v>
      </c>
      <c r="F387" s="178" t="s">
        <v>257</v>
      </c>
      <c r="G387" s="103"/>
      <c r="H387" s="103"/>
      <c r="I387" s="103"/>
      <c r="J387" s="104"/>
      <c r="K387" s="104"/>
      <c r="L387" s="104"/>
      <c r="M387" s="104"/>
      <c r="N387" s="104"/>
      <c r="O387" s="104"/>
      <c r="P387" s="104"/>
      <c r="Q387" s="104"/>
      <c r="R387" s="179">
        <f t="shared" si="40"/>
        <v>0</v>
      </c>
      <c r="S387" s="103"/>
      <c r="T387" s="103"/>
      <c r="U387" s="103"/>
      <c r="V387" s="103"/>
      <c r="W387" s="104"/>
      <c r="X387" s="104"/>
      <c r="Y387" s="104"/>
      <c r="Z387" s="104"/>
      <c r="AA387" s="104"/>
      <c r="AB387" s="104"/>
      <c r="AC387" s="104"/>
      <c r="AD387" s="104"/>
      <c r="AE387" s="179">
        <f t="shared" si="41"/>
        <v>0</v>
      </c>
      <c r="AF387" s="104"/>
      <c r="AG387" s="104"/>
      <c r="AH387" s="104"/>
      <c r="AI387" s="104"/>
      <c r="AJ387" s="104"/>
      <c r="AK387" s="104"/>
      <c r="AL387" s="104"/>
      <c r="AM387" s="104"/>
      <c r="AN387" s="104">
        <v>148.27303000000001</v>
      </c>
      <c r="AO387" s="104">
        <v>40.574019999999997</v>
      </c>
      <c r="AP387" s="104"/>
      <c r="AQ387" s="104"/>
      <c r="AR387" s="179">
        <f t="shared" si="42" ref="AR387:AR420">SUM(AF387:AQ387)</f>
        <v>188.84705</v>
      </c>
      <c r="AS387" s="205">
        <f t="shared" si="43" ref="AS387:AS420">R387+AE387+AR387</f>
        <v>188.84705</v>
      </c>
    </row>
    <row r="388" spans="2:45" ht="11.25" customHeight="1">
      <c r="B388" s="94" t="s">
        <v>90</v>
      </c>
      <c r="C388" s="94" t="s">
        <v>1160</v>
      </c>
      <c r="D388" s="194" t="s">
        <v>79</v>
      </c>
      <c r="E388" s="195" t="s">
        <v>84</v>
      </c>
      <c r="F388" s="178" t="s">
        <v>257</v>
      </c>
      <c r="G388" s="103"/>
      <c r="H388" s="103"/>
      <c r="I388" s="103"/>
      <c r="J388" s="104"/>
      <c r="K388" s="104"/>
      <c r="L388" s="104"/>
      <c r="M388" s="104"/>
      <c r="N388" s="104"/>
      <c r="O388" s="104"/>
      <c r="P388" s="104"/>
      <c r="Q388" s="104"/>
      <c r="R388" s="179">
        <f t="shared" si="40"/>
        <v>0</v>
      </c>
      <c r="S388" s="103"/>
      <c r="T388" s="103"/>
      <c r="U388" s="103"/>
      <c r="V388" s="103"/>
      <c r="W388" s="104"/>
      <c r="X388" s="104"/>
      <c r="Y388" s="104"/>
      <c r="Z388" s="104"/>
      <c r="AA388" s="104"/>
      <c r="AB388" s="104"/>
      <c r="AC388" s="104"/>
      <c r="AD388" s="104"/>
      <c r="AE388" s="179">
        <f t="shared" si="41"/>
        <v>0</v>
      </c>
      <c r="AF388" s="104"/>
      <c r="AG388" s="104"/>
      <c r="AH388" s="104"/>
      <c r="AI388" s="104"/>
      <c r="AJ388" s="104"/>
      <c r="AK388" s="104"/>
      <c r="AL388" s="104"/>
      <c r="AM388" s="104"/>
      <c r="AN388" s="104">
        <v>500.90</v>
      </c>
      <c r="AO388" s="104">
        <v>-125.64882</v>
      </c>
      <c r="AP388" s="104"/>
      <c r="AQ388" s="104"/>
      <c r="AR388" s="179">
        <f t="shared" si="42"/>
        <v>375.25117999999998</v>
      </c>
      <c r="AS388" s="205">
        <f t="shared" si="43"/>
        <v>375.25117999999998</v>
      </c>
    </row>
    <row r="389" spans="2:45" ht="11.25" customHeight="1">
      <c r="B389" s="94" t="s">
        <v>90</v>
      </c>
      <c r="C389" s="94" t="s">
        <v>1161</v>
      </c>
      <c r="D389" s="194" t="s">
        <v>76</v>
      </c>
      <c r="E389" s="195" t="s">
        <v>84</v>
      </c>
      <c r="F389" s="178" t="s">
        <v>257</v>
      </c>
      <c r="G389" s="103"/>
      <c r="H389" s="103"/>
      <c r="I389" s="103"/>
      <c r="J389" s="104"/>
      <c r="K389" s="104"/>
      <c r="L389" s="104"/>
      <c r="M389" s="104"/>
      <c r="N389" s="104"/>
      <c r="O389" s="104"/>
      <c r="P389" s="104"/>
      <c r="Q389" s="104"/>
      <c r="R389" s="179">
        <f t="shared" si="40"/>
        <v>0</v>
      </c>
      <c r="S389" s="103"/>
      <c r="T389" s="103"/>
      <c r="U389" s="103"/>
      <c r="V389" s="103"/>
      <c r="W389" s="104"/>
      <c r="X389" s="104"/>
      <c r="Y389" s="104"/>
      <c r="Z389" s="104"/>
      <c r="AA389" s="104"/>
      <c r="AB389" s="104"/>
      <c r="AC389" s="104"/>
      <c r="AD389" s="104"/>
      <c r="AE389" s="179">
        <f t="shared" si="41"/>
        <v>0</v>
      </c>
      <c r="AF389" s="104"/>
      <c r="AG389" s="104"/>
      <c r="AH389" s="104"/>
      <c r="AI389" s="104"/>
      <c r="AJ389" s="104"/>
      <c r="AK389" s="104"/>
      <c r="AL389" s="104"/>
      <c r="AM389" s="104"/>
      <c r="AN389" s="104">
        <v>11.489330000000001</v>
      </c>
      <c r="AO389" s="104"/>
      <c r="AP389" s="104"/>
      <c r="AQ389" s="104"/>
      <c r="AR389" s="179">
        <f t="shared" si="42"/>
        <v>11.489330000000001</v>
      </c>
      <c r="AS389" s="205">
        <f t="shared" si="43"/>
        <v>11.489330000000001</v>
      </c>
    </row>
    <row r="390" spans="2:45" ht="11.25" customHeight="1">
      <c r="B390" s="94" t="s">
        <v>90</v>
      </c>
      <c r="C390" s="94" t="s">
        <v>1162</v>
      </c>
      <c r="D390" s="194" t="s">
        <v>76</v>
      </c>
      <c r="E390" s="195" t="s">
        <v>84</v>
      </c>
      <c r="F390" s="178" t="s">
        <v>257</v>
      </c>
      <c r="G390" s="103"/>
      <c r="H390" s="103"/>
      <c r="I390" s="103"/>
      <c r="J390" s="104"/>
      <c r="K390" s="104"/>
      <c r="L390" s="104"/>
      <c r="M390" s="104"/>
      <c r="N390" s="104"/>
      <c r="O390" s="104"/>
      <c r="P390" s="104"/>
      <c r="Q390" s="104"/>
      <c r="R390" s="179">
        <f t="shared" si="40"/>
        <v>0</v>
      </c>
      <c r="S390" s="103"/>
      <c r="T390" s="103"/>
      <c r="U390" s="103"/>
      <c r="V390" s="103"/>
      <c r="W390" s="104"/>
      <c r="X390" s="104"/>
      <c r="Y390" s="104"/>
      <c r="Z390" s="104"/>
      <c r="AA390" s="104"/>
      <c r="AB390" s="104"/>
      <c r="AC390" s="104"/>
      <c r="AD390" s="104"/>
      <c r="AE390" s="179">
        <f t="shared" si="41"/>
        <v>0</v>
      </c>
      <c r="AF390" s="104"/>
      <c r="AG390" s="104"/>
      <c r="AH390" s="104"/>
      <c r="AI390" s="104"/>
      <c r="AJ390" s="104"/>
      <c r="AK390" s="104"/>
      <c r="AL390" s="104"/>
      <c r="AM390" s="104"/>
      <c r="AN390" s="104">
        <v>37.879019999999997</v>
      </c>
      <c r="AO390" s="104"/>
      <c r="AP390" s="104"/>
      <c r="AQ390" s="104"/>
      <c r="AR390" s="179">
        <f t="shared" si="42"/>
        <v>37.879019999999997</v>
      </c>
      <c r="AS390" s="205">
        <f t="shared" si="43"/>
        <v>37.879019999999997</v>
      </c>
    </row>
    <row r="391" spans="2:45" ht="11.25" customHeight="1">
      <c r="B391" s="94" t="s">
        <v>90</v>
      </c>
      <c r="C391" s="94" t="s">
        <v>1163</v>
      </c>
      <c r="D391" s="194" t="s">
        <v>79</v>
      </c>
      <c r="E391" s="195" t="s">
        <v>84</v>
      </c>
      <c r="F391" s="178" t="s">
        <v>257</v>
      </c>
      <c r="G391" s="103"/>
      <c r="H391" s="103"/>
      <c r="I391" s="103"/>
      <c r="J391" s="104"/>
      <c r="K391" s="104"/>
      <c r="L391" s="104"/>
      <c r="M391" s="104"/>
      <c r="N391" s="104"/>
      <c r="O391" s="104"/>
      <c r="P391" s="104"/>
      <c r="Q391" s="104"/>
      <c r="R391" s="179">
        <f t="shared" si="40"/>
        <v>0</v>
      </c>
      <c r="S391" s="103"/>
      <c r="T391" s="103"/>
      <c r="U391" s="103"/>
      <c r="V391" s="103"/>
      <c r="W391" s="104"/>
      <c r="X391" s="104"/>
      <c r="Y391" s="104"/>
      <c r="Z391" s="104"/>
      <c r="AA391" s="104"/>
      <c r="AB391" s="104"/>
      <c r="AC391" s="104"/>
      <c r="AD391" s="104"/>
      <c r="AE391" s="179">
        <f t="shared" si="41"/>
        <v>0</v>
      </c>
      <c r="AF391" s="104"/>
      <c r="AG391" s="104"/>
      <c r="AH391" s="104"/>
      <c r="AI391" s="104"/>
      <c r="AJ391" s="104"/>
      <c r="AK391" s="104"/>
      <c r="AL391" s="104"/>
      <c r="AM391" s="104"/>
      <c r="AN391" s="104"/>
      <c r="AO391" s="104">
        <v>445.18525</v>
      </c>
      <c r="AP391" s="104"/>
      <c r="AQ391" s="104"/>
      <c r="AR391" s="179">
        <f t="shared" si="42"/>
        <v>445.18525</v>
      </c>
      <c r="AS391" s="205">
        <f t="shared" si="43"/>
        <v>445.18525</v>
      </c>
    </row>
    <row r="392" spans="2:45" ht="11.25" customHeight="1">
      <c r="B392" s="94" t="s">
        <v>90</v>
      </c>
      <c r="C392" s="94" t="s">
        <v>1164</v>
      </c>
      <c r="D392" s="194" t="s">
        <v>79</v>
      </c>
      <c r="E392" s="195" t="s">
        <v>84</v>
      </c>
      <c r="F392" s="178" t="s">
        <v>257</v>
      </c>
      <c r="G392" s="103"/>
      <c r="H392" s="103"/>
      <c r="I392" s="103"/>
      <c r="J392" s="104"/>
      <c r="K392" s="104"/>
      <c r="L392" s="104"/>
      <c r="M392" s="104"/>
      <c r="N392" s="104"/>
      <c r="O392" s="104"/>
      <c r="P392" s="104"/>
      <c r="Q392" s="104"/>
      <c r="R392" s="179">
        <f t="shared" si="40"/>
        <v>0</v>
      </c>
      <c r="S392" s="103"/>
      <c r="T392" s="103"/>
      <c r="U392" s="103"/>
      <c r="V392" s="103"/>
      <c r="W392" s="104"/>
      <c r="X392" s="104"/>
      <c r="Y392" s="104"/>
      <c r="Z392" s="104"/>
      <c r="AA392" s="104"/>
      <c r="AB392" s="104"/>
      <c r="AC392" s="104"/>
      <c r="AD392" s="104"/>
      <c r="AE392" s="179">
        <f t="shared" si="41"/>
        <v>0</v>
      </c>
      <c r="AF392" s="104"/>
      <c r="AG392" s="104"/>
      <c r="AH392" s="104"/>
      <c r="AI392" s="104"/>
      <c r="AJ392" s="104"/>
      <c r="AK392" s="104"/>
      <c r="AL392" s="104"/>
      <c r="AM392" s="104"/>
      <c r="AN392" s="104"/>
      <c r="AO392" s="104">
        <v>5000</v>
      </c>
      <c r="AP392" s="104"/>
      <c r="AQ392" s="104"/>
      <c r="AR392" s="179">
        <f t="shared" si="42"/>
        <v>5000</v>
      </c>
      <c r="AS392" s="205">
        <f t="shared" si="43"/>
        <v>5000</v>
      </c>
    </row>
    <row r="393" spans="2:45" ht="11.25" customHeight="1">
      <c r="B393" s="94" t="s">
        <v>90</v>
      </c>
      <c r="C393" s="94" t="s">
        <v>1165</v>
      </c>
      <c r="D393" s="194" t="s">
        <v>79</v>
      </c>
      <c r="E393" s="195" t="s">
        <v>84</v>
      </c>
      <c r="F393" s="178" t="s">
        <v>257</v>
      </c>
      <c r="G393" s="103"/>
      <c r="H393" s="103"/>
      <c r="I393" s="103"/>
      <c r="J393" s="104"/>
      <c r="K393" s="104"/>
      <c r="L393" s="104"/>
      <c r="M393" s="104"/>
      <c r="N393" s="104"/>
      <c r="O393" s="104"/>
      <c r="P393" s="104"/>
      <c r="Q393" s="104"/>
      <c r="R393" s="179">
        <f t="shared" si="40"/>
        <v>0</v>
      </c>
      <c r="S393" s="103"/>
      <c r="T393" s="103"/>
      <c r="U393" s="103"/>
      <c r="V393" s="103"/>
      <c r="W393" s="104"/>
      <c r="X393" s="104"/>
      <c r="Y393" s="104"/>
      <c r="Z393" s="104"/>
      <c r="AA393" s="104"/>
      <c r="AB393" s="104"/>
      <c r="AC393" s="104"/>
      <c r="AD393" s="104"/>
      <c r="AE393" s="179">
        <f t="shared" si="41"/>
        <v>0</v>
      </c>
      <c r="AF393" s="104"/>
      <c r="AG393" s="104"/>
      <c r="AH393" s="104"/>
      <c r="AI393" s="104"/>
      <c r="AJ393" s="104"/>
      <c r="AK393" s="104"/>
      <c r="AL393" s="104"/>
      <c r="AM393" s="104"/>
      <c r="AN393" s="104"/>
      <c r="AO393" s="104">
        <v>4904.5159999999996</v>
      </c>
      <c r="AP393" s="104"/>
      <c r="AQ393" s="104"/>
      <c r="AR393" s="179">
        <f t="shared" si="42"/>
        <v>4904.5159999999996</v>
      </c>
      <c r="AS393" s="205">
        <f t="shared" si="43"/>
        <v>4904.5159999999996</v>
      </c>
    </row>
    <row r="394" spans="2:45" ht="11.25" customHeight="1">
      <c r="B394" s="94" t="s">
        <v>90</v>
      </c>
      <c r="C394" s="94" t="s">
        <v>1166</v>
      </c>
      <c r="D394" s="194" t="s">
        <v>79</v>
      </c>
      <c r="E394" s="195" t="s">
        <v>84</v>
      </c>
      <c r="F394" s="178" t="s">
        <v>257</v>
      </c>
      <c r="G394" s="103"/>
      <c r="H394" s="103"/>
      <c r="I394" s="103"/>
      <c r="J394" s="104"/>
      <c r="K394" s="104"/>
      <c r="L394" s="104"/>
      <c r="M394" s="104"/>
      <c r="N394" s="104"/>
      <c r="O394" s="104"/>
      <c r="P394" s="104"/>
      <c r="Q394" s="104"/>
      <c r="R394" s="179">
        <f t="shared" si="40"/>
        <v>0</v>
      </c>
      <c r="S394" s="103"/>
      <c r="T394" s="103"/>
      <c r="U394" s="103"/>
      <c r="V394" s="103"/>
      <c r="W394" s="104"/>
      <c r="X394" s="104"/>
      <c r="Y394" s="104"/>
      <c r="Z394" s="104"/>
      <c r="AA394" s="104"/>
      <c r="AB394" s="104"/>
      <c r="AC394" s="104"/>
      <c r="AD394" s="104"/>
      <c r="AE394" s="179">
        <f t="shared" si="41"/>
        <v>0</v>
      </c>
      <c r="AF394" s="104"/>
      <c r="AG394" s="104"/>
      <c r="AH394" s="104"/>
      <c r="AI394" s="104"/>
      <c r="AJ394" s="104"/>
      <c r="AK394" s="104"/>
      <c r="AL394" s="104"/>
      <c r="AM394" s="104"/>
      <c r="AN394" s="104"/>
      <c r="AO394" s="104">
        <v>282.37646999999998</v>
      </c>
      <c r="AP394" s="104"/>
      <c r="AQ394" s="104"/>
      <c r="AR394" s="179">
        <f t="shared" si="42"/>
        <v>282.37646999999998</v>
      </c>
      <c r="AS394" s="205">
        <f t="shared" si="43"/>
        <v>282.37646999999998</v>
      </c>
    </row>
    <row r="395" spans="2:45" ht="11.25" customHeight="1">
      <c r="B395" s="94" t="s">
        <v>90</v>
      </c>
      <c r="C395" s="94" t="s">
        <v>1165</v>
      </c>
      <c r="D395" s="194" t="s">
        <v>79</v>
      </c>
      <c r="E395" s="195" t="s">
        <v>84</v>
      </c>
      <c r="F395" s="178" t="s">
        <v>257</v>
      </c>
      <c r="G395" s="103"/>
      <c r="H395" s="103"/>
      <c r="I395" s="103"/>
      <c r="J395" s="104"/>
      <c r="K395" s="104"/>
      <c r="L395" s="104"/>
      <c r="M395" s="104"/>
      <c r="N395" s="104"/>
      <c r="O395" s="104"/>
      <c r="P395" s="104"/>
      <c r="Q395" s="104"/>
      <c r="R395" s="179">
        <f t="shared" si="40"/>
        <v>0</v>
      </c>
      <c r="S395" s="103"/>
      <c r="T395" s="103"/>
      <c r="U395" s="103"/>
      <c r="V395" s="103"/>
      <c r="W395" s="104"/>
      <c r="X395" s="104"/>
      <c r="Y395" s="104"/>
      <c r="Z395" s="104"/>
      <c r="AA395" s="104"/>
      <c r="AB395" s="104"/>
      <c r="AC395" s="104"/>
      <c r="AD395" s="104"/>
      <c r="AE395" s="179">
        <f t="shared" si="41"/>
        <v>0</v>
      </c>
      <c r="AF395" s="104"/>
      <c r="AG395" s="104"/>
      <c r="AH395" s="104"/>
      <c r="AI395" s="104"/>
      <c r="AJ395" s="104"/>
      <c r="AK395" s="104"/>
      <c r="AL395" s="104"/>
      <c r="AM395" s="104"/>
      <c r="AN395" s="104"/>
      <c r="AO395" s="104">
        <v>168.6893</v>
      </c>
      <c r="AP395" s="104"/>
      <c r="AQ395" s="104"/>
      <c r="AR395" s="179">
        <f t="shared" si="42"/>
        <v>168.6893</v>
      </c>
      <c r="AS395" s="205">
        <f t="shared" si="43"/>
        <v>168.6893</v>
      </c>
    </row>
    <row r="396" spans="2:45" ht="11.25" customHeight="1">
      <c r="B396" s="94" t="s">
        <v>90</v>
      </c>
      <c r="C396" s="94" t="s">
        <v>1167</v>
      </c>
      <c r="D396" s="194" t="s">
        <v>79</v>
      </c>
      <c r="E396" s="195" t="s">
        <v>84</v>
      </c>
      <c r="F396" s="178" t="s">
        <v>257</v>
      </c>
      <c r="G396" s="103"/>
      <c r="H396" s="103"/>
      <c r="I396" s="103"/>
      <c r="J396" s="104"/>
      <c r="K396" s="104"/>
      <c r="L396" s="104"/>
      <c r="M396" s="104"/>
      <c r="N396" s="104"/>
      <c r="O396" s="104"/>
      <c r="P396" s="104"/>
      <c r="Q396" s="104"/>
      <c r="R396" s="179">
        <f t="shared" si="40"/>
        <v>0</v>
      </c>
      <c r="S396" s="103"/>
      <c r="T396" s="103"/>
      <c r="U396" s="103"/>
      <c r="V396" s="103"/>
      <c r="W396" s="104"/>
      <c r="X396" s="104"/>
      <c r="Y396" s="104"/>
      <c r="Z396" s="104"/>
      <c r="AA396" s="104"/>
      <c r="AB396" s="104"/>
      <c r="AC396" s="104"/>
      <c r="AD396" s="104"/>
      <c r="AE396" s="179">
        <f t="shared" si="41"/>
        <v>0</v>
      </c>
      <c r="AF396" s="104"/>
      <c r="AG396" s="104"/>
      <c r="AH396" s="104"/>
      <c r="AI396" s="104"/>
      <c r="AJ396" s="104"/>
      <c r="AK396" s="104"/>
      <c r="AL396" s="104"/>
      <c r="AM396" s="104"/>
      <c r="AN396" s="104"/>
      <c r="AO396" s="104">
        <v>300</v>
      </c>
      <c r="AP396" s="104"/>
      <c r="AQ396" s="104"/>
      <c r="AR396" s="179">
        <f t="shared" si="42"/>
        <v>300</v>
      </c>
      <c r="AS396" s="205">
        <f t="shared" si="43"/>
        <v>300</v>
      </c>
    </row>
    <row r="397" spans="2:45" ht="11.25" customHeight="1">
      <c r="B397" s="94" t="s">
        <v>90</v>
      </c>
      <c r="C397" s="94" t="s">
        <v>1168</v>
      </c>
      <c r="D397" s="194" t="s">
        <v>141</v>
      </c>
      <c r="E397" s="195" t="s">
        <v>84</v>
      </c>
      <c r="F397" s="178" t="s">
        <v>257</v>
      </c>
      <c r="G397" s="103"/>
      <c r="H397" s="103"/>
      <c r="I397" s="103"/>
      <c r="J397" s="104"/>
      <c r="K397" s="104"/>
      <c r="L397" s="104"/>
      <c r="M397" s="104"/>
      <c r="N397" s="104"/>
      <c r="O397" s="104"/>
      <c r="P397" s="104"/>
      <c r="Q397" s="104"/>
      <c r="R397" s="179">
        <f t="shared" si="40"/>
        <v>0</v>
      </c>
      <c r="S397" s="103"/>
      <c r="T397" s="103"/>
      <c r="U397" s="103"/>
      <c r="V397" s="103"/>
      <c r="W397" s="104"/>
      <c r="X397" s="104"/>
      <c r="Y397" s="104"/>
      <c r="Z397" s="104"/>
      <c r="AA397" s="104"/>
      <c r="AB397" s="104"/>
      <c r="AC397" s="104"/>
      <c r="AD397" s="104"/>
      <c r="AE397" s="179">
        <f t="shared" si="41"/>
        <v>0</v>
      </c>
      <c r="AF397" s="104"/>
      <c r="AG397" s="104"/>
      <c r="AH397" s="104"/>
      <c r="AI397" s="104"/>
      <c r="AJ397" s="104"/>
      <c r="AK397" s="104"/>
      <c r="AL397" s="104"/>
      <c r="AM397" s="104"/>
      <c r="AN397" s="104"/>
      <c r="AO397" s="104">
        <v>17.505</v>
      </c>
      <c r="AP397" s="104"/>
      <c r="AQ397" s="104"/>
      <c r="AR397" s="179">
        <f t="shared" si="42"/>
        <v>17.505</v>
      </c>
      <c r="AS397" s="205">
        <f t="shared" si="43"/>
        <v>17.505</v>
      </c>
    </row>
    <row r="398" spans="2:45" ht="11.25" customHeight="1">
      <c r="B398" s="94" t="s">
        <v>90</v>
      </c>
      <c r="C398" s="94" t="s">
        <v>1169</v>
      </c>
      <c r="D398" s="194" t="s">
        <v>141</v>
      </c>
      <c r="E398" s="195" t="s">
        <v>84</v>
      </c>
      <c r="F398" s="178" t="s">
        <v>257</v>
      </c>
      <c r="G398" s="103"/>
      <c r="H398" s="103"/>
      <c r="I398" s="103"/>
      <c r="J398" s="104"/>
      <c r="K398" s="104"/>
      <c r="L398" s="104"/>
      <c r="M398" s="104"/>
      <c r="N398" s="104"/>
      <c r="O398" s="104"/>
      <c r="P398" s="104"/>
      <c r="Q398" s="104"/>
      <c r="R398" s="179">
        <f t="shared" si="40"/>
        <v>0</v>
      </c>
      <c r="S398" s="103"/>
      <c r="T398" s="103"/>
      <c r="U398" s="103"/>
      <c r="V398" s="103"/>
      <c r="W398" s="104"/>
      <c r="X398" s="104"/>
      <c r="Y398" s="104"/>
      <c r="Z398" s="104"/>
      <c r="AA398" s="104"/>
      <c r="AB398" s="104"/>
      <c r="AC398" s="104"/>
      <c r="AD398" s="104"/>
      <c r="AE398" s="179">
        <f t="shared" si="41"/>
        <v>0</v>
      </c>
      <c r="AF398" s="104"/>
      <c r="AG398" s="104"/>
      <c r="AH398" s="104"/>
      <c r="AI398" s="104"/>
      <c r="AJ398" s="104"/>
      <c r="AK398" s="104"/>
      <c r="AL398" s="104"/>
      <c r="AM398" s="104"/>
      <c r="AN398" s="104"/>
      <c r="AO398" s="104">
        <v>14.754</v>
      </c>
      <c r="AP398" s="104"/>
      <c r="AQ398" s="104"/>
      <c r="AR398" s="179">
        <f t="shared" si="42"/>
        <v>14.754</v>
      </c>
      <c r="AS398" s="205">
        <f t="shared" si="43"/>
        <v>14.754</v>
      </c>
    </row>
    <row r="399" spans="2:45" ht="11.25" customHeight="1">
      <c r="B399" s="94" t="s">
        <v>90</v>
      </c>
      <c r="C399" s="94" t="s">
        <v>1170</v>
      </c>
      <c r="D399" s="194" t="s">
        <v>79</v>
      </c>
      <c r="E399" s="195" t="s">
        <v>84</v>
      </c>
      <c r="F399" s="178" t="s">
        <v>257</v>
      </c>
      <c r="G399" s="103"/>
      <c r="H399" s="103"/>
      <c r="I399" s="103"/>
      <c r="J399" s="104"/>
      <c r="K399" s="104"/>
      <c r="L399" s="104"/>
      <c r="M399" s="104"/>
      <c r="N399" s="104"/>
      <c r="O399" s="104"/>
      <c r="P399" s="104"/>
      <c r="Q399" s="104"/>
      <c r="R399" s="179">
        <f t="shared" si="40"/>
        <v>0</v>
      </c>
      <c r="S399" s="103"/>
      <c r="T399" s="103"/>
      <c r="U399" s="103"/>
      <c r="V399" s="103"/>
      <c r="W399" s="104"/>
      <c r="X399" s="104"/>
      <c r="Y399" s="104"/>
      <c r="Z399" s="104"/>
      <c r="AA399" s="104"/>
      <c r="AB399" s="104"/>
      <c r="AC399" s="104"/>
      <c r="AD399" s="104"/>
      <c r="AE399" s="179">
        <f t="shared" si="41"/>
        <v>0</v>
      </c>
      <c r="AF399" s="104"/>
      <c r="AG399" s="104"/>
      <c r="AH399" s="104"/>
      <c r="AI399" s="104"/>
      <c r="AJ399" s="104"/>
      <c r="AK399" s="104"/>
      <c r="AL399" s="104"/>
      <c r="AM399" s="104"/>
      <c r="AN399" s="104"/>
      <c r="AO399" s="104"/>
      <c r="AP399" s="104">
        <v>4992.80</v>
      </c>
      <c r="AQ399" s="104"/>
      <c r="AR399" s="179">
        <f t="shared" si="42"/>
        <v>4992.80</v>
      </c>
      <c r="AS399" s="205">
        <f t="shared" si="43"/>
        <v>4992.80</v>
      </c>
    </row>
    <row r="400" spans="2:45" ht="11.25" customHeight="1">
      <c r="B400" s="94" t="s">
        <v>90</v>
      </c>
      <c r="C400" s="94" t="s">
        <v>1171</v>
      </c>
      <c r="D400" s="194" t="s">
        <v>79</v>
      </c>
      <c r="E400" s="195" t="s">
        <v>84</v>
      </c>
      <c r="F400" s="178" t="s">
        <v>257</v>
      </c>
      <c r="G400" s="103"/>
      <c r="H400" s="103"/>
      <c r="I400" s="103"/>
      <c r="J400" s="104"/>
      <c r="K400" s="104"/>
      <c r="L400" s="104"/>
      <c r="M400" s="104"/>
      <c r="N400" s="104"/>
      <c r="O400" s="104"/>
      <c r="P400" s="104"/>
      <c r="Q400" s="104"/>
      <c r="R400" s="179">
        <f t="shared" si="40"/>
        <v>0</v>
      </c>
      <c r="S400" s="103"/>
      <c r="T400" s="103"/>
      <c r="U400" s="103"/>
      <c r="V400" s="103"/>
      <c r="W400" s="104"/>
      <c r="X400" s="104"/>
      <c r="Y400" s="104"/>
      <c r="Z400" s="104"/>
      <c r="AA400" s="104"/>
      <c r="AB400" s="104"/>
      <c r="AC400" s="104"/>
      <c r="AD400" s="104"/>
      <c r="AE400" s="179">
        <f t="shared" si="41"/>
        <v>0</v>
      </c>
      <c r="AF400" s="104"/>
      <c r="AG400" s="104"/>
      <c r="AH400" s="104"/>
      <c r="AI400" s="104"/>
      <c r="AJ400" s="104"/>
      <c r="AK400" s="104"/>
      <c r="AL400" s="104"/>
      <c r="AM400" s="104"/>
      <c r="AN400" s="104"/>
      <c r="AO400" s="104"/>
      <c r="AP400" s="104">
        <v>5000</v>
      </c>
      <c r="AQ400" s="104"/>
      <c r="AR400" s="179">
        <f t="shared" si="42"/>
        <v>5000</v>
      </c>
      <c r="AS400" s="205">
        <f t="shared" si="43"/>
        <v>5000</v>
      </c>
    </row>
    <row r="401" spans="2:45" ht="11.25" customHeight="1">
      <c r="B401" s="94" t="s">
        <v>90</v>
      </c>
      <c r="C401" s="94" t="s">
        <v>1172</v>
      </c>
      <c r="D401" s="194" t="s">
        <v>79</v>
      </c>
      <c r="E401" s="195" t="s">
        <v>84</v>
      </c>
      <c r="F401" s="178" t="s">
        <v>257</v>
      </c>
      <c r="G401" s="103"/>
      <c r="H401" s="103"/>
      <c r="I401" s="103"/>
      <c r="J401" s="104"/>
      <c r="K401" s="104"/>
      <c r="L401" s="104"/>
      <c r="M401" s="104"/>
      <c r="N401" s="104"/>
      <c r="O401" s="104"/>
      <c r="P401" s="104"/>
      <c r="Q401" s="104"/>
      <c r="R401" s="179">
        <f t="shared" si="40"/>
        <v>0</v>
      </c>
      <c r="S401" s="103"/>
      <c r="T401" s="103"/>
      <c r="U401" s="103"/>
      <c r="V401" s="103"/>
      <c r="W401" s="104"/>
      <c r="X401" s="104"/>
      <c r="Y401" s="104"/>
      <c r="Z401" s="104"/>
      <c r="AA401" s="104"/>
      <c r="AB401" s="104"/>
      <c r="AC401" s="104"/>
      <c r="AD401" s="104"/>
      <c r="AE401" s="179">
        <f t="shared" si="41"/>
        <v>0</v>
      </c>
      <c r="AF401" s="104"/>
      <c r="AG401" s="104"/>
      <c r="AH401" s="104"/>
      <c r="AI401" s="104"/>
      <c r="AJ401" s="104"/>
      <c r="AK401" s="104"/>
      <c r="AL401" s="104"/>
      <c r="AM401" s="104"/>
      <c r="AN401" s="104"/>
      <c r="AO401" s="104"/>
      <c r="AP401" s="104">
        <v>4945</v>
      </c>
      <c r="AQ401" s="104"/>
      <c r="AR401" s="179">
        <f t="shared" si="42"/>
        <v>4945</v>
      </c>
      <c r="AS401" s="205">
        <f t="shared" si="43"/>
        <v>4945</v>
      </c>
    </row>
    <row r="402" spans="2:45" ht="11.25" customHeight="1">
      <c r="B402" s="94" t="s">
        <v>90</v>
      </c>
      <c r="C402" s="94" t="s">
        <v>1173</v>
      </c>
      <c r="D402" s="194" t="s">
        <v>79</v>
      </c>
      <c r="E402" s="195" t="s">
        <v>84</v>
      </c>
      <c r="F402" s="178" t="s">
        <v>257</v>
      </c>
      <c r="G402" s="103"/>
      <c r="H402" s="103"/>
      <c r="I402" s="103"/>
      <c r="J402" s="104"/>
      <c r="K402" s="104"/>
      <c r="L402" s="104"/>
      <c r="M402" s="104"/>
      <c r="N402" s="104"/>
      <c r="O402" s="104"/>
      <c r="P402" s="104"/>
      <c r="Q402" s="104"/>
      <c r="R402" s="179">
        <f t="shared" si="40"/>
        <v>0</v>
      </c>
      <c r="S402" s="103"/>
      <c r="T402" s="103"/>
      <c r="U402" s="103"/>
      <c r="V402" s="103"/>
      <c r="W402" s="104"/>
      <c r="X402" s="104"/>
      <c r="Y402" s="104"/>
      <c r="Z402" s="104"/>
      <c r="AA402" s="104"/>
      <c r="AB402" s="104"/>
      <c r="AC402" s="104"/>
      <c r="AD402" s="104"/>
      <c r="AE402" s="179">
        <f t="shared" si="41"/>
        <v>0</v>
      </c>
      <c r="AF402" s="104"/>
      <c r="AG402" s="104"/>
      <c r="AH402" s="104"/>
      <c r="AI402" s="104"/>
      <c r="AJ402" s="104"/>
      <c r="AK402" s="104"/>
      <c r="AL402" s="104"/>
      <c r="AM402" s="104"/>
      <c r="AN402" s="104"/>
      <c r="AO402" s="104"/>
      <c r="AP402" s="104">
        <v>4900</v>
      </c>
      <c r="AQ402" s="104"/>
      <c r="AR402" s="179">
        <f t="shared" si="42"/>
        <v>4900</v>
      </c>
      <c r="AS402" s="205">
        <f t="shared" si="43"/>
        <v>4900</v>
      </c>
    </row>
    <row r="403" spans="2:45" ht="11.25" customHeight="1">
      <c r="B403" s="94" t="s">
        <v>90</v>
      </c>
      <c r="C403" s="94" t="s">
        <v>1174</v>
      </c>
      <c r="D403" s="194" t="s">
        <v>79</v>
      </c>
      <c r="E403" s="195" t="s">
        <v>84</v>
      </c>
      <c r="F403" s="178" t="s">
        <v>257</v>
      </c>
      <c r="G403" s="103"/>
      <c r="H403" s="103"/>
      <c r="I403" s="103"/>
      <c r="J403" s="104"/>
      <c r="K403" s="104"/>
      <c r="L403" s="104"/>
      <c r="M403" s="104"/>
      <c r="N403" s="104"/>
      <c r="O403" s="104"/>
      <c r="P403" s="104"/>
      <c r="Q403" s="104"/>
      <c r="R403" s="179">
        <f t="shared" si="40"/>
        <v>0</v>
      </c>
      <c r="S403" s="103"/>
      <c r="T403" s="103"/>
      <c r="U403" s="103"/>
      <c r="V403" s="103"/>
      <c r="W403" s="104"/>
      <c r="X403" s="104"/>
      <c r="Y403" s="104"/>
      <c r="Z403" s="104"/>
      <c r="AA403" s="104"/>
      <c r="AB403" s="104"/>
      <c r="AC403" s="104"/>
      <c r="AD403" s="104"/>
      <c r="AE403" s="179">
        <f t="shared" si="41"/>
        <v>0</v>
      </c>
      <c r="AF403" s="104"/>
      <c r="AG403" s="104"/>
      <c r="AH403" s="104"/>
      <c r="AI403" s="104"/>
      <c r="AJ403" s="104"/>
      <c r="AK403" s="104"/>
      <c r="AL403" s="104"/>
      <c r="AM403" s="104"/>
      <c r="AN403" s="104"/>
      <c r="AO403" s="104"/>
      <c r="AP403" s="104">
        <v>8001.058</v>
      </c>
      <c r="AQ403" s="104"/>
      <c r="AR403" s="179">
        <f t="shared" si="42"/>
        <v>8001.058</v>
      </c>
      <c r="AS403" s="205">
        <f t="shared" si="43"/>
        <v>8001.058</v>
      </c>
    </row>
    <row r="404" spans="2:45" ht="11.25" customHeight="1">
      <c r="B404" s="94" t="s">
        <v>90</v>
      </c>
      <c r="C404" s="94" t="s">
        <v>1175</v>
      </c>
      <c r="D404" s="194" t="s">
        <v>141</v>
      </c>
      <c r="E404" s="195" t="s">
        <v>84</v>
      </c>
      <c r="F404" s="178" t="s">
        <v>257</v>
      </c>
      <c r="G404" s="103"/>
      <c r="H404" s="103"/>
      <c r="I404" s="103"/>
      <c r="J404" s="104"/>
      <c r="K404" s="104"/>
      <c r="L404" s="104"/>
      <c r="M404" s="104"/>
      <c r="N404" s="104"/>
      <c r="O404" s="104"/>
      <c r="P404" s="104"/>
      <c r="Q404" s="104"/>
      <c r="R404" s="179">
        <f t="shared" si="40"/>
        <v>0</v>
      </c>
      <c r="S404" s="103"/>
      <c r="T404" s="103"/>
      <c r="U404" s="103"/>
      <c r="V404" s="103"/>
      <c r="W404" s="104"/>
      <c r="X404" s="104"/>
      <c r="Y404" s="104"/>
      <c r="Z404" s="104"/>
      <c r="AA404" s="104"/>
      <c r="AB404" s="104"/>
      <c r="AC404" s="104"/>
      <c r="AD404" s="104"/>
      <c r="AE404" s="179">
        <f t="shared" si="41"/>
        <v>0</v>
      </c>
      <c r="AF404" s="104"/>
      <c r="AG404" s="104"/>
      <c r="AH404" s="104"/>
      <c r="AI404" s="104"/>
      <c r="AJ404" s="104"/>
      <c r="AK404" s="104"/>
      <c r="AL404" s="104"/>
      <c r="AM404" s="104"/>
      <c r="AN404" s="104"/>
      <c r="AO404" s="104"/>
      <c r="AP404" s="104">
        <v>46.42</v>
      </c>
      <c r="AQ404" s="104"/>
      <c r="AR404" s="179">
        <f t="shared" si="42"/>
        <v>46.42</v>
      </c>
      <c r="AS404" s="205">
        <f t="shared" si="43"/>
        <v>46.42</v>
      </c>
    </row>
    <row r="405" spans="2:45" ht="11.25" customHeight="1">
      <c r="B405" s="94" t="s">
        <v>90</v>
      </c>
      <c r="C405" s="94" t="s">
        <v>1176</v>
      </c>
      <c r="D405" s="194" t="s">
        <v>79</v>
      </c>
      <c r="E405" s="195" t="s">
        <v>84</v>
      </c>
      <c r="F405" s="178" t="s">
        <v>257</v>
      </c>
      <c r="G405" s="103"/>
      <c r="H405" s="103"/>
      <c r="I405" s="103"/>
      <c r="J405" s="104"/>
      <c r="K405" s="104"/>
      <c r="L405" s="104"/>
      <c r="M405" s="104"/>
      <c r="N405" s="104"/>
      <c r="O405" s="104"/>
      <c r="P405" s="104"/>
      <c r="Q405" s="104"/>
      <c r="R405" s="179">
        <f t="shared" si="40"/>
        <v>0</v>
      </c>
      <c r="S405" s="103"/>
      <c r="T405" s="103"/>
      <c r="U405" s="103"/>
      <c r="V405" s="103"/>
      <c r="W405" s="104"/>
      <c r="X405" s="104"/>
      <c r="Y405" s="104"/>
      <c r="Z405" s="104"/>
      <c r="AA405" s="104"/>
      <c r="AB405" s="104"/>
      <c r="AC405" s="104"/>
      <c r="AD405" s="104"/>
      <c r="AE405" s="179">
        <f t="shared" si="41"/>
        <v>0</v>
      </c>
      <c r="AF405" s="104"/>
      <c r="AG405" s="104"/>
      <c r="AH405" s="104"/>
      <c r="AI405" s="104"/>
      <c r="AJ405" s="104"/>
      <c r="AK405" s="104"/>
      <c r="AL405" s="104"/>
      <c r="AM405" s="104"/>
      <c r="AN405" s="104"/>
      <c r="AO405" s="104"/>
      <c r="AP405" s="104">
        <v>5000</v>
      </c>
      <c r="AQ405" s="104"/>
      <c r="AR405" s="179">
        <f t="shared" si="42"/>
        <v>5000</v>
      </c>
      <c r="AS405" s="205">
        <f t="shared" si="43"/>
        <v>5000</v>
      </c>
    </row>
    <row r="406" spans="2:45" ht="11.25" customHeight="1">
      <c r="B406" s="94" t="s">
        <v>90</v>
      </c>
      <c r="C406" s="94" t="s">
        <v>1177</v>
      </c>
      <c r="D406" s="194" t="s">
        <v>83</v>
      </c>
      <c r="E406" s="195" t="s">
        <v>84</v>
      </c>
      <c r="F406" s="178" t="s">
        <v>257</v>
      </c>
      <c r="G406" s="103"/>
      <c r="H406" s="103"/>
      <c r="I406" s="103"/>
      <c r="J406" s="104"/>
      <c r="K406" s="104"/>
      <c r="L406" s="104"/>
      <c r="M406" s="104"/>
      <c r="N406" s="104"/>
      <c r="O406" s="104"/>
      <c r="P406" s="104"/>
      <c r="Q406" s="104"/>
      <c r="R406" s="179">
        <f t="shared" si="40"/>
        <v>0</v>
      </c>
      <c r="S406" s="103"/>
      <c r="T406" s="103"/>
      <c r="U406" s="103"/>
      <c r="V406" s="103"/>
      <c r="W406" s="104"/>
      <c r="X406" s="104"/>
      <c r="Y406" s="104"/>
      <c r="Z406" s="104"/>
      <c r="AA406" s="104"/>
      <c r="AB406" s="104"/>
      <c r="AC406" s="104"/>
      <c r="AD406" s="104"/>
      <c r="AE406" s="179">
        <f t="shared" si="41"/>
        <v>0</v>
      </c>
      <c r="AF406" s="104"/>
      <c r="AG406" s="104"/>
      <c r="AH406" s="104"/>
      <c r="AI406" s="104"/>
      <c r="AJ406" s="104"/>
      <c r="AK406" s="104"/>
      <c r="AL406" s="104"/>
      <c r="AM406" s="104"/>
      <c r="AN406" s="104"/>
      <c r="AO406" s="104"/>
      <c r="AP406" s="104"/>
      <c r="AQ406" s="104">
        <v>131.1063</v>
      </c>
      <c r="AR406" s="179">
        <f t="shared" si="42"/>
        <v>131.1063</v>
      </c>
      <c r="AS406" s="205">
        <f t="shared" si="43"/>
        <v>131.1063</v>
      </c>
    </row>
    <row r="407" spans="2:45" ht="11.25" customHeight="1">
      <c r="B407" s="94" t="s">
        <v>90</v>
      </c>
      <c r="C407" s="94" t="s">
        <v>1178</v>
      </c>
      <c r="D407" s="194" t="s">
        <v>79</v>
      </c>
      <c r="E407" s="195" t="s">
        <v>84</v>
      </c>
      <c r="F407" s="178" t="s">
        <v>257</v>
      </c>
      <c r="G407" s="103"/>
      <c r="H407" s="103"/>
      <c r="I407" s="103"/>
      <c r="J407" s="104"/>
      <c r="K407" s="104"/>
      <c r="L407" s="104"/>
      <c r="M407" s="104"/>
      <c r="N407" s="104"/>
      <c r="O407" s="104"/>
      <c r="P407" s="104"/>
      <c r="Q407" s="104"/>
      <c r="R407" s="179">
        <f t="shared" si="40"/>
        <v>0</v>
      </c>
      <c r="S407" s="103"/>
      <c r="T407" s="103"/>
      <c r="U407" s="103"/>
      <c r="V407" s="103"/>
      <c r="W407" s="104"/>
      <c r="X407" s="104"/>
      <c r="Y407" s="104"/>
      <c r="Z407" s="104"/>
      <c r="AA407" s="104"/>
      <c r="AB407" s="104"/>
      <c r="AC407" s="104"/>
      <c r="AD407" s="104"/>
      <c r="AE407" s="179">
        <f t="shared" si="41"/>
        <v>0</v>
      </c>
      <c r="AF407" s="104"/>
      <c r="AG407" s="104"/>
      <c r="AH407" s="104"/>
      <c r="AI407" s="104"/>
      <c r="AJ407" s="104"/>
      <c r="AK407" s="104"/>
      <c r="AL407" s="104"/>
      <c r="AM407" s="104"/>
      <c r="AN407" s="104"/>
      <c r="AO407" s="104"/>
      <c r="AP407" s="104"/>
      <c r="AQ407" s="104">
        <v>20255.472310000001</v>
      </c>
      <c r="AR407" s="179">
        <f t="shared" si="42"/>
        <v>20255.472310000001</v>
      </c>
      <c r="AS407" s="205">
        <f t="shared" si="43"/>
        <v>20255.472310000001</v>
      </c>
    </row>
    <row r="408" spans="2:45" ht="11.25" customHeight="1">
      <c r="B408" s="94" t="s">
        <v>90</v>
      </c>
      <c r="C408" s="94" t="s">
        <v>1179</v>
      </c>
      <c r="D408" s="194" t="s">
        <v>79</v>
      </c>
      <c r="E408" s="195" t="s">
        <v>84</v>
      </c>
      <c r="F408" s="178" t="s">
        <v>257</v>
      </c>
      <c r="G408" s="103"/>
      <c r="H408" s="103"/>
      <c r="I408" s="103"/>
      <c r="J408" s="104"/>
      <c r="K408" s="104"/>
      <c r="L408" s="104"/>
      <c r="M408" s="104"/>
      <c r="N408" s="104"/>
      <c r="O408" s="104"/>
      <c r="P408" s="104"/>
      <c r="Q408" s="104"/>
      <c r="R408" s="179">
        <f t="shared" si="40"/>
        <v>0</v>
      </c>
      <c r="S408" s="103"/>
      <c r="T408" s="103"/>
      <c r="U408" s="103"/>
      <c r="V408" s="103"/>
      <c r="W408" s="104"/>
      <c r="X408" s="104"/>
      <c r="Y408" s="104"/>
      <c r="Z408" s="104"/>
      <c r="AA408" s="104"/>
      <c r="AB408" s="104"/>
      <c r="AC408" s="104"/>
      <c r="AD408" s="104"/>
      <c r="AE408" s="179">
        <f t="shared" si="41"/>
        <v>0</v>
      </c>
      <c r="AF408" s="104"/>
      <c r="AG408" s="104"/>
      <c r="AH408" s="104"/>
      <c r="AI408" s="104"/>
      <c r="AJ408" s="104"/>
      <c r="AK408" s="104"/>
      <c r="AL408" s="104"/>
      <c r="AM408" s="104"/>
      <c r="AN408" s="104"/>
      <c r="AO408" s="104"/>
      <c r="AP408" s="104"/>
      <c r="AQ408" s="104">
        <v>10000</v>
      </c>
      <c r="AR408" s="179">
        <f t="shared" si="42"/>
        <v>10000</v>
      </c>
      <c r="AS408" s="205">
        <f t="shared" si="43"/>
        <v>10000</v>
      </c>
    </row>
    <row r="409" spans="2:45" ht="11.25" customHeight="1">
      <c r="B409" s="94" t="s">
        <v>90</v>
      </c>
      <c r="C409" s="94" t="s">
        <v>1180</v>
      </c>
      <c r="D409" s="194" t="s">
        <v>79</v>
      </c>
      <c r="E409" s="195" t="s">
        <v>84</v>
      </c>
      <c r="F409" s="178" t="s">
        <v>257</v>
      </c>
      <c r="G409" s="103"/>
      <c r="H409" s="103"/>
      <c r="I409" s="103"/>
      <c r="J409" s="104"/>
      <c r="K409" s="104"/>
      <c r="L409" s="104"/>
      <c r="M409" s="104"/>
      <c r="N409" s="104"/>
      <c r="O409" s="104"/>
      <c r="P409" s="104"/>
      <c r="Q409" s="104"/>
      <c r="R409" s="179">
        <f t="shared" si="40"/>
        <v>0</v>
      </c>
      <c r="S409" s="103"/>
      <c r="T409" s="103"/>
      <c r="U409" s="103"/>
      <c r="V409" s="103"/>
      <c r="W409" s="104"/>
      <c r="X409" s="104"/>
      <c r="Y409" s="104"/>
      <c r="Z409" s="104"/>
      <c r="AA409" s="104"/>
      <c r="AB409" s="104"/>
      <c r="AC409" s="104"/>
      <c r="AD409" s="104"/>
      <c r="AE409" s="179">
        <f t="shared" si="41"/>
        <v>0</v>
      </c>
      <c r="AF409" s="104"/>
      <c r="AG409" s="104"/>
      <c r="AH409" s="104"/>
      <c r="AI409" s="104"/>
      <c r="AJ409" s="104"/>
      <c r="AK409" s="104"/>
      <c r="AL409" s="104"/>
      <c r="AM409" s="104"/>
      <c r="AN409" s="104"/>
      <c r="AO409" s="104"/>
      <c r="AP409" s="104"/>
      <c r="AQ409" s="104">
        <v>9991.3140000000003</v>
      </c>
      <c r="AR409" s="179">
        <f t="shared" si="42"/>
        <v>9991.3140000000003</v>
      </c>
      <c r="AS409" s="205">
        <f t="shared" si="43"/>
        <v>9991.3140000000003</v>
      </c>
    </row>
    <row r="410" spans="2:45" ht="11.25" customHeight="1">
      <c r="B410" s="94" t="s">
        <v>90</v>
      </c>
      <c r="C410" s="94" t="s">
        <v>1181</v>
      </c>
      <c r="D410" s="194" t="s">
        <v>79</v>
      </c>
      <c r="E410" s="195" t="s">
        <v>84</v>
      </c>
      <c r="F410" s="178" t="s">
        <v>257</v>
      </c>
      <c r="G410" s="103"/>
      <c r="H410" s="103"/>
      <c r="I410" s="103"/>
      <c r="J410" s="104"/>
      <c r="K410" s="104"/>
      <c r="L410" s="104"/>
      <c r="M410" s="104"/>
      <c r="N410" s="104"/>
      <c r="O410" s="104"/>
      <c r="P410" s="104"/>
      <c r="Q410" s="104"/>
      <c r="R410" s="179">
        <f t="shared" si="40"/>
        <v>0</v>
      </c>
      <c r="S410" s="103"/>
      <c r="T410" s="103"/>
      <c r="U410" s="103"/>
      <c r="V410" s="103"/>
      <c r="W410" s="104"/>
      <c r="X410" s="104"/>
      <c r="Y410" s="104"/>
      <c r="Z410" s="104"/>
      <c r="AA410" s="104"/>
      <c r="AB410" s="104"/>
      <c r="AC410" s="104"/>
      <c r="AD410" s="104"/>
      <c r="AE410" s="179">
        <f t="shared" si="41"/>
        <v>0</v>
      </c>
      <c r="AF410" s="104"/>
      <c r="AG410" s="104"/>
      <c r="AH410" s="104"/>
      <c r="AI410" s="104"/>
      <c r="AJ410" s="104"/>
      <c r="AK410" s="104"/>
      <c r="AL410" s="104"/>
      <c r="AM410" s="104"/>
      <c r="AN410" s="104"/>
      <c r="AO410" s="104"/>
      <c r="AP410" s="104"/>
      <c r="AQ410" s="104">
        <v>12119.80</v>
      </c>
      <c r="AR410" s="179">
        <f t="shared" si="42"/>
        <v>12119.80</v>
      </c>
      <c r="AS410" s="205">
        <f t="shared" si="43"/>
        <v>12119.80</v>
      </c>
    </row>
    <row r="411" spans="2:45" ht="11.25" customHeight="1">
      <c r="B411" s="94" t="s">
        <v>90</v>
      </c>
      <c r="C411" s="94" t="s">
        <v>1182</v>
      </c>
      <c r="D411" s="194" t="s">
        <v>79</v>
      </c>
      <c r="E411" s="195" t="s">
        <v>84</v>
      </c>
      <c r="F411" s="178" t="s">
        <v>257</v>
      </c>
      <c r="G411" s="103"/>
      <c r="H411" s="103"/>
      <c r="I411" s="103"/>
      <c r="J411" s="104"/>
      <c r="K411" s="104"/>
      <c r="L411" s="104"/>
      <c r="M411" s="104"/>
      <c r="N411" s="104"/>
      <c r="O411" s="104"/>
      <c r="P411" s="104"/>
      <c r="Q411" s="104"/>
      <c r="R411" s="179">
        <f t="shared" si="40"/>
        <v>0</v>
      </c>
      <c r="S411" s="103"/>
      <c r="T411" s="103"/>
      <c r="U411" s="103"/>
      <c r="V411" s="103"/>
      <c r="W411" s="104"/>
      <c r="X411" s="104"/>
      <c r="Y411" s="104"/>
      <c r="Z411" s="104"/>
      <c r="AA411" s="104"/>
      <c r="AB411" s="104"/>
      <c r="AC411" s="104"/>
      <c r="AD411" s="104"/>
      <c r="AE411" s="179">
        <f t="shared" si="41"/>
        <v>0</v>
      </c>
      <c r="AF411" s="104"/>
      <c r="AG411" s="104"/>
      <c r="AH411" s="104"/>
      <c r="AI411" s="104"/>
      <c r="AJ411" s="104"/>
      <c r="AK411" s="104"/>
      <c r="AL411" s="104"/>
      <c r="AM411" s="104"/>
      <c r="AN411" s="104"/>
      <c r="AO411" s="104"/>
      <c r="AP411" s="104"/>
      <c r="AQ411" s="104">
        <v>500</v>
      </c>
      <c r="AR411" s="179">
        <f t="shared" si="42"/>
        <v>500</v>
      </c>
      <c r="AS411" s="205">
        <f t="shared" si="43"/>
        <v>500</v>
      </c>
    </row>
    <row r="412" spans="2:45" ht="11.25" customHeight="1">
      <c r="B412" s="94" t="s">
        <v>90</v>
      </c>
      <c r="C412" s="94" t="s">
        <v>1183</v>
      </c>
      <c r="D412" s="194" t="s">
        <v>79</v>
      </c>
      <c r="E412" s="195" t="s">
        <v>84</v>
      </c>
      <c r="F412" s="178" t="s">
        <v>257</v>
      </c>
      <c r="G412" s="103"/>
      <c r="H412" s="103"/>
      <c r="I412" s="103"/>
      <c r="J412" s="104"/>
      <c r="K412" s="104"/>
      <c r="L412" s="104"/>
      <c r="M412" s="104"/>
      <c r="N412" s="104"/>
      <c r="O412" s="104"/>
      <c r="P412" s="104"/>
      <c r="Q412" s="104"/>
      <c r="R412" s="179">
        <f t="shared" si="40"/>
        <v>0</v>
      </c>
      <c r="S412" s="103"/>
      <c r="T412" s="103"/>
      <c r="U412" s="103"/>
      <c r="V412" s="103"/>
      <c r="W412" s="104"/>
      <c r="X412" s="104"/>
      <c r="Y412" s="104"/>
      <c r="Z412" s="104"/>
      <c r="AA412" s="104"/>
      <c r="AB412" s="104"/>
      <c r="AC412" s="104"/>
      <c r="AD412" s="104"/>
      <c r="AE412" s="179">
        <f t="shared" si="41"/>
        <v>0</v>
      </c>
      <c r="AF412" s="104"/>
      <c r="AG412" s="104"/>
      <c r="AH412" s="104"/>
      <c r="AI412" s="104"/>
      <c r="AJ412" s="104"/>
      <c r="AK412" s="104"/>
      <c r="AL412" s="104"/>
      <c r="AM412" s="104"/>
      <c r="AN412" s="104"/>
      <c r="AO412" s="104"/>
      <c r="AP412" s="104"/>
      <c r="AQ412" s="104">
        <v>800</v>
      </c>
      <c r="AR412" s="179">
        <f t="shared" si="42"/>
        <v>800</v>
      </c>
      <c r="AS412" s="205">
        <f t="shared" si="43"/>
        <v>800</v>
      </c>
    </row>
    <row r="413" spans="2:45" ht="11.25" customHeight="1">
      <c r="B413" s="94" t="s">
        <v>90</v>
      </c>
      <c r="C413" s="94" t="s">
        <v>1184</v>
      </c>
      <c r="D413" s="194" t="s">
        <v>79</v>
      </c>
      <c r="E413" s="195" t="s">
        <v>84</v>
      </c>
      <c r="F413" s="178" t="s">
        <v>257</v>
      </c>
      <c r="G413" s="103"/>
      <c r="H413" s="103"/>
      <c r="I413" s="103"/>
      <c r="J413" s="104"/>
      <c r="K413" s="104"/>
      <c r="L413" s="104"/>
      <c r="M413" s="104"/>
      <c r="N413" s="104"/>
      <c r="O413" s="104"/>
      <c r="P413" s="104"/>
      <c r="Q413" s="104"/>
      <c r="R413" s="179">
        <f t="shared" si="44" ref="R413:R420">SUM(G413:Q413)</f>
        <v>0</v>
      </c>
      <c r="S413" s="103"/>
      <c r="T413" s="103"/>
      <c r="U413" s="103"/>
      <c r="V413" s="103"/>
      <c r="W413" s="104"/>
      <c r="X413" s="104"/>
      <c r="Y413" s="104"/>
      <c r="Z413" s="104"/>
      <c r="AA413" s="104"/>
      <c r="AB413" s="104"/>
      <c r="AC413" s="104"/>
      <c r="AD413" s="104"/>
      <c r="AE413" s="179">
        <f t="shared" si="41"/>
        <v>0</v>
      </c>
      <c r="AF413" s="104"/>
      <c r="AG413" s="104"/>
      <c r="AH413" s="104"/>
      <c r="AI413" s="104"/>
      <c r="AJ413" s="104"/>
      <c r="AK413" s="104"/>
      <c r="AL413" s="104"/>
      <c r="AM413" s="104"/>
      <c r="AN413" s="104"/>
      <c r="AO413" s="104"/>
      <c r="AP413" s="104"/>
      <c r="AQ413" s="104">
        <v>5000</v>
      </c>
      <c r="AR413" s="179">
        <f t="shared" si="42"/>
        <v>5000</v>
      </c>
      <c r="AS413" s="205">
        <f t="shared" si="43"/>
        <v>5000</v>
      </c>
    </row>
    <row r="414" spans="2:45" ht="11.25" customHeight="1">
      <c r="B414" s="94" t="s">
        <v>90</v>
      </c>
      <c r="C414" s="94" t="s">
        <v>1185</v>
      </c>
      <c r="D414" s="194" t="s">
        <v>79</v>
      </c>
      <c r="E414" s="195" t="s">
        <v>84</v>
      </c>
      <c r="F414" s="178" t="s">
        <v>257</v>
      </c>
      <c r="G414" s="103"/>
      <c r="H414" s="103"/>
      <c r="I414" s="103"/>
      <c r="J414" s="104"/>
      <c r="K414" s="104"/>
      <c r="L414" s="104"/>
      <c r="M414" s="104"/>
      <c r="N414" s="104"/>
      <c r="O414" s="104"/>
      <c r="P414" s="104"/>
      <c r="Q414" s="104"/>
      <c r="R414" s="179">
        <f t="shared" si="44"/>
        <v>0</v>
      </c>
      <c r="S414" s="103"/>
      <c r="T414" s="103"/>
      <c r="U414" s="103"/>
      <c r="V414" s="103"/>
      <c r="W414" s="104"/>
      <c r="X414" s="104"/>
      <c r="Y414" s="104"/>
      <c r="Z414" s="104"/>
      <c r="AA414" s="104"/>
      <c r="AB414" s="104"/>
      <c r="AC414" s="104"/>
      <c r="AD414" s="104"/>
      <c r="AE414" s="179">
        <f t="shared" si="41"/>
        <v>0</v>
      </c>
      <c r="AF414" s="104"/>
      <c r="AG414" s="104"/>
      <c r="AH414" s="104"/>
      <c r="AI414" s="104"/>
      <c r="AJ414" s="104"/>
      <c r="AK414" s="104"/>
      <c r="AL414" s="104"/>
      <c r="AM414" s="104"/>
      <c r="AN414" s="104"/>
      <c r="AO414" s="104"/>
      <c r="AP414" s="104"/>
      <c r="AQ414" s="104">
        <v>800</v>
      </c>
      <c r="AR414" s="179">
        <f t="shared" si="42"/>
        <v>800</v>
      </c>
      <c r="AS414" s="205">
        <f t="shared" si="43"/>
        <v>800</v>
      </c>
    </row>
    <row r="415" spans="2:45" ht="11.25" customHeight="1">
      <c r="B415" s="94" t="s">
        <v>90</v>
      </c>
      <c r="C415" s="94" t="s">
        <v>1186</v>
      </c>
      <c r="D415" s="194" t="s">
        <v>79</v>
      </c>
      <c r="E415" s="195" t="s">
        <v>84</v>
      </c>
      <c r="F415" s="178" t="s">
        <v>257</v>
      </c>
      <c r="G415" s="103"/>
      <c r="H415" s="103"/>
      <c r="I415" s="103"/>
      <c r="J415" s="104"/>
      <c r="K415" s="104"/>
      <c r="L415" s="104"/>
      <c r="M415" s="104"/>
      <c r="N415" s="104"/>
      <c r="O415" s="104"/>
      <c r="P415" s="104"/>
      <c r="Q415" s="104"/>
      <c r="R415" s="179">
        <f t="shared" si="44"/>
        <v>0</v>
      </c>
      <c r="S415" s="103"/>
      <c r="T415" s="103"/>
      <c r="U415" s="103"/>
      <c r="V415" s="103"/>
      <c r="W415" s="104"/>
      <c r="X415" s="104"/>
      <c r="Y415" s="104"/>
      <c r="Z415" s="104"/>
      <c r="AA415" s="104"/>
      <c r="AB415" s="104"/>
      <c r="AC415" s="104"/>
      <c r="AD415" s="104"/>
      <c r="AE415" s="179">
        <f t="shared" si="41"/>
        <v>0</v>
      </c>
      <c r="AF415" s="104"/>
      <c r="AG415" s="104"/>
      <c r="AH415" s="104"/>
      <c r="AI415" s="104"/>
      <c r="AJ415" s="104"/>
      <c r="AK415" s="104"/>
      <c r="AL415" s="104"/>
      <c r="AM415" s="104"/>
      <c r="AN415" s="104"/>
      <c r="AO415" s="104"/>
      <c r="AP415" s="104"/>
      <c r="AQ415" s="104">
        <v>2998.10</v>
      </c>
      <c r="AR415" s="179">
        <f t="shared" si="42"/>
        <v>2998.10</v>
      </c>
      <c r="AS415" s="205">
        <f t="shared" si="43"/>
        <v>2998.10</v>
      </c>
    </row>
    <row r="416" spans="2:45" ht="11.25" customHeight="1">
      <c r="B416" s="94" t="s">
        <v>90</v>
      </c>
      <c r="C416" s="94" t="s">
        <v>1187</v>
      </c>
      <c r="D416" s="194" t="s">
        <v>79</v>
      </c>
      <c r="E416" s="195" t="s">
        <v>84</v>
      </c>
      <c r="F416" s="178" t="s">
        <v>257</v>
      </c>
      <c r="G416" s="103"/>
      <c r="H416" s="103"/>
      <c r="I416" s="103"/>
      <c r="J416" s="104"/>
      <c r="K416" s="104"/>
      <c r="L416" s="104"/>
      <c r="M416" s="104"/>
      <c r="N416" s="104"/>
      <c r="O416" s="104"/>
      <c r="P416" s="104"/>
      <c r="Q416" s="104"/>
      <c r="R416" s="179">
        <f t="shared" si="44"/>
        <v>0</v>
      </c>
      <c r="S416" s="103"/>
      <c r="T416" s="103"/>
      <c r="U416" s="103"/>
      <c r="V416" s="103"/>
      <c r="W416" s="104"/>
      <c r="X416" s="104"/>
      <c r="Y416" s="104"/>
      <c r="Z416" s="104"/>
      <c r="AA416" s="104"/>
      <c r="AB416" s="104"/>
      <c r="AC416" s="104"/>
      <c r="AD416" s="104"/>
      <c r="AE416" s="179">
        <f t="shared" si="41"/>
        <v>0</v>
      </c>
      <c r="AF416" s="104"/>
      <c r="AG416" s="104"/>
      <c r="AH416" s="104"/>
      <c r="AI416" s="104"/>
      <c r="AJ416" s="104"/>
      <c r="AK416" s="104"/>
      <c r="AL416" s="104"/>
      <c r="AM416" s="104"/>
      <c r="AN416" s="104"/>
      <c r="AO416" s="104"/>
      <c r="AP416" s="104"/>
      <c r="AQ416" s="104">
        <v>4000</v>
      </c>
      <c r="AR416" s="179">
        <f t="shared" si="42"/>
        <v>4000</v>
      </c>
      <c r="AS416" s="205">
        <f t="shared" si="43"/>
        <v>4000</v>
      </c>
    </row>
    <row r="417" spans="2:45" ht="11.25" customHeight="1">
      <c r="B417" s="94" t="s">
        <v>90</v>
      </c>
      <c r="C417" s="94" t="s">
        <v>1188</v>
      </c>
      <c r="D417" s="194" t="s">
        <v>79</v>
      </c>
      <c r="E417" s="195" t="s">
        <v>84</v>
      </c>
      <c r="F417" s="178" t="s">
        <v>257</v>
      </c>
      <c r="G417" s="103"/>
      <c r="H417" s="103"/>
      <c r="I417" s="103"/>
      <c r="J417" s="104"/>
      <c r="K417" s="104"/>
      <c r="L417" s="104"/>
      <c r="M417" s="104"/>
      <c r="N417" s="104"/>
      <c r="O417" s="104"/>
      <c r="P417" s="104"/>
      <c r="Q417" s="104"/>
      <c r="R417" s="179">
        <f t="shared" si="44"/>
        <v>0</v>
      </c>
      <c r="S417" s="103"/>
      <c r="T417" s="103"/>
      <c r="U417" s="103"/>
      <c r="V417" s="103"/>
      <c r="W417" s="104"/>
      <c r="X417" s="104"/>
      <c r="Y417" s="104"/>
      <c r="Z417" s="104"/>
      <c r="AA417" s="104"/>
      <c r="AB417" s="104"/>
      <c r="AC417" s="104"/>
      <c r="AD417" s="104"/>
      <c r="AE417" s="179">
        <f t="shared" si="41"/>
        <v>0</v>
      </c>
      <c r="AF417" s="104"/>
      <c r="AG417" s="104"/>
      <c r="AH417" s="104"/>
      <c r="AI417" s="104"/>
      <c r="AJ417" s="104"/>
      <c r="AK417" s="104"/>
      <c r="AL417" s="104"/>
      <c r="AM417" s="104"/>
      <c r="AN417" s="104"/>
      <c r="AO417" s="104"/>
      <c r="AP417" s="104"/>
      <c r="AQ417" s="104">
        <v>15000</v>
      </c>
      <c r="AR417" s="179">
        <f t="shared" si="42"/>
        <v>15000</v>
      </c>
      <c r="AS417" s="205">
        <f t="shared" si="43"/>
        <v>15000</v>
      </c>
    </row>
    <row r="418" spans="2:45" ht="11.25" customHeight="1">
      <c r="B418" s="94" t="s">
        <v>90</v>
      </c>
      <c r="C418" s="94" t="s">
        <v>1189</v>
      </c>
      <c r="D418" s="194" t="s">
        <v>79</v>
      </c>
      <c r="E418" s="195" t="s">
        <v>84</v>
      </c>
      <c r="F418" s="178" t="s">
        <v>257</v>
      </c>
      <c r="G418" s="103"/>
      <c r="H418" s="103"/>
      <c r="I418" s="103"/>
      <c r="J418" s="104"/>
      <c r="K418" s="104"/>
      <c r="L418" s="104"/>
      <c r="M418" s="104"/>
      <c r="N418" s="104"/>
      <c r="O418" s="104"/>
      <c r="P418" s="104"/>
      <c r="Q418" s="104"/>
      <c r="R418" s="179">
        <f t="shared" si="44"/>
        <v>0</v>
      </c>
      <c r="S418" s="103"/>
      <c r="T418" s="103"/>
      <c r="U418" s="103"/>
      <c r="V418" s="103"/>
      <c r="W418" s="104"/>
      <c r="X418" s="104"/>
      <c r="Y418" s="104"/>
      <c r="Z418" s="104"/>
      <c r="AA418" s="104"/>
      <c r="AB418" s="104"/>
      <c r="AC418" s="104"/>
      <c r="AD418" s="104"/>
      <c r="AE418" s="179">
        <f t="shared" si="41"/>
        <v>0</v>
      </c>
      <c r="AF418" s="104"/>
      <c r="AG418" s="104"/>
      <c r="AH418" s="104"/>
      <c r="AI418" s="104"/>
      <c r="AJ418" s="104"/>
      <c r="AK418" s="104"/>
      <c r="AL418" s="104"/>
      <c r="AM418" s="104"/>
      <c r="AN418" s="104"/>
      <c r="AO418" s="104"/>
      <c r="AP418" s="104"/>
      <c r="AQ418" s="104">
        <v>7776.4160000000002</v>
      </c>
      <c r="AR418" s="179">
        <f t="shared" si="42"/>
        <v>7776.4160000000002</v>
      </c>
      <c r="AS418" s="205">
        <f t="shared" si="43"/>
        <v>7776.4160000000002</v>
      </c>
    </row>
    <row r="419" spans="2:45" ht="11.25" customHeight="1">
      <c r="B419" s="94" t="s">
        <v>90</v>
      </c>
      <c r="C419" s="94" t="s">
        <v>1190</v>
      </c>
      <c r="D419" s="194" t="s">
        <v>79</v>
      </c>
      <c r="E419" s="195" t="s">
        <v>84</v>
      </c>
      <c r="F419" s="178" t="s">
        <v>257</v>
      </c>
      <c r="G419" s="103"/>
      <c r="H419" s="103"/>
      <c r="I419" s="103"/>
      <c r="J419" s="104"/>
      <c r="K419" s="104"/>
      <c r="L419" s="104"/>
      <c r="M419" s="104"/>
      <c r="N419" s="104"/>
      <c r="O419" s="104"/>
      <c r="P419" s="104"/>
      <c r="Q419" s="104"/>
      <c r="R419" s="179">
        <f t="shared" si="44"/>
        <v>0</v>
      </c>
      <c r="S419" s="103"/>
      <c r="T419" s="103"/>
      <c r="U419" s="103"/>
      <c r="V419" s="103"/>
      <c r="W419" s="104"/>
      <c r="X419" s="104"/>
      <c r="Y419" s="104"/>
      <c r="Z419" s="104"/>
      <c r="AA419" s="104"/>
      <c r="AB419" s="104"/>
      <c r="AC419" s="104"/>
      <c r="AD419" s="104"/>
      <c r="AE419" s="179">
        <f t="shared" si="41"/>
        <v>0</v>
      </c>
      <c r="AF419" s="104"/>
      <c r="AG419" s="104"/>
      <c r="AH419" s="104"/>
      <c r="AI419" s="104"/>
      <c r="AJ419" s="104"/>
      <c r="AK419" s="104"/>
      <c r="AL419" s="104"/>
      <c r="AM419" s="104"/>
      <c r="AN419" s="104"/>
      <c r="AO419" s="104"/>
      <c r="AP419" s="104"/>
      <c r="AQ419" s="104">
        <v>1317.6359199999999</v>
      </c>
      <c r="AR419" s="179">
        <f t="shared" si="42"/>
        <v>1317.6359199999999</v>
      </c>
      <c r="AS419" s="205">
        <f t="shared" si="43"/>
        <v>1317.6359199999999</v>
      </c>
    </row>
    <row r="420" spans="2:45" ht="11.25" customHeight="1">
      <c r="B420" s="94" t="s">
        <v>90</v>
      </c>
      <c r="C420" s="94" t="s">
        <v>1191</v>
      </c>
      <c r="D420" s="194" t="s">
        <v>141</v>
      </c>
      <c r="E420" s="195" t="s">
        <v>84</v>
      </c>
      <c r="F420" s="178" t="s">
        <v>257</v>
      </c>
      <c r="G420" s="103"/>
      <c r="H420" s="103"/>
      <c r="I420" s="103"/>
      <c r="J420" s="104"/>
      <c r="K420" s="104"/>
      <c r="L420" s="104"/>
      <c r="M420" s="104"/>
      <c r="N420" s="104"/>
      <c r="O420" s="104"/>
      <c r="P420" s="104"/>
      <c r="Q420" s="104"/>
      <c r="R420" s="179">
        <f t="shared" si="44"/>
        <v>0</v>
      </c>
      <c r="S420" s="103"/>
      <c r="T420" s="103"/>
      <c r="U420" s="103"/>
      <c r="V420" s="103"/>
      <c r="W420" s="104"/>
      <c r="X420" s="104"/>
      <c r="Y420" s="104"/>
      <c r="Z420" s="104"/>
      <c r="AA420" s="104"/>
      <c r="AB420" s="104"/>
      <c r="AC420" s="104"/>
      <c r="AD420" s="104"/>
      <c r="AE420" s="179">
        <f t="shared" si="41"/>
        <v>0</v>
      </c>
      <c r="AF420" s="104"/>
      <c r="AG420" s="104"/>
      <c r="AH420" s="104"/>
      <c r="AI420" s="104"/>
      <c r="AJ420" s="104"/>
      <c r="AK420" s="104"/>
      <c r="AL420" s="104"/>
      <c r="AM420" s="104"/>
      <c r="AN420" s="104"/>
      <c r="AO420" s="104"/>
      <c r="AP420" s="104"/>
      <c r="AQ420" s="104">
        <v>4.9619999999999997</v>
      </c>
      <c r="AR420" s="179">
        <f t="shared" si="42"/>
        <v>4.9619999999999997</v>
      </c>
      <c r="AS420" s="205">
        <f t="shared" si="43"/>
        <v>4.9619999999999997</v>
      </c>
    </row>
    <row r="421" spans="2:47" ht="11.25" customHeight="1">
      <c r="B421" s="112" t="s">
        <v>90</v>
      </c>
      <c r="C421" s="113" t="s">
        <v>49</v>
      </c>
      <c r="D421" s="114"/>
      <c r="E421" s="115"/>
      <c r="F421" s="110"/>
      <c r="G421" s="110">
        <f t="shared" si="45" ref="G421:Q421">SUM(G25:G311)</f>
        <v>860</v>
      </c>
      <c r="H421" s="110">
        <f t="shared" si="45"/>
        <v>26019.80</v>
      </c>
      <c r="I421" s="110">
        <f t="shared" si="45"/>
        <v>15557.10</v>
      </c>
      <c r="J421" s="110">
        <f t="shared" si="45"/>
        <v>3937.70</v>
      </c>
      <c r="K421" s="110">
        <f t="shared" si="45"/>
        <v>50683.6829</v>
      </c>
      <c r="L421" s="110">
        <f t="shared" si="45"/>
        <v>180997.60</v>
      </c>
      <c r="M421" s="110">
        <f t="shared" si="45"/>
        <v>10000</v>
      </c>
      <c r="N421" s="110">
        <f t="shared" si="45"/>
        <v>0</v>
      </c>
      <c r="O421" s="110">
        <f t="shared" si="45"/>
        <v>53789</v>
      </c>
      <c r="P421" s="110">
        <f t="shared" si="45"/>
        <v>512</v>
      </c>
      <c r="Q421" s="110">
        <f t="shared" si="45"/>
        <v>279811.59999999998</v>
      </c>
      <c r="R421" s="110">
        <f>SUM(R25:R386)</f>
        <v>622168.48290000006</v>
      </c>
      <c r="S421" s="110">
        <f t="shared" si="46" ref="S421:AD421">SUM(S25:S311)</f>
        <v>10304.396760000001</v>
      </c>
      <c r="T421" s="110">
        <f t="shared" si="46"/>
        <v>14491.315860000002</v>
      </c>
      <c r="U421" s="110">
        <f t="shared" si="46"/>
        <v>15872.699570000002</v>
      </c>
      <c r="V421" s="110">
        <f t="shared" si="46"/>
        <v>99156.006679999977</v>
      </c>
      <c r="W421" s="110">
        <f t="shared" si="46"/>
        <v>31247.440309999994</v>
      </c>
      <c r="X421" s="110">
        <f t="shared" si="46"/>
        <v>21769.317640000005</v>
      </c>
      <c r="Y421" s="110">
        <f t="shared" si="46"/>
        <v>21709.693849999996</v>
      </c>
      <c r="Z421" s="110">
        <f t="shared" si="46"/>
        <v>27456.605810000001</v>
      </c>
      <c r="AA421" s="110">
        <f t="shared" si="46"/>
        <v>15724.25618</v>
      </c>
      <c r="AB421" s="110">
        <f t="shared" si="46"/>
        <v>32568.236489999996</v>
      </c>
      <c r="AC421" s="110">
        <f t="shared" si="46"/>
        <v>27197.40883</v>
      </c>
      <c r="AD421" s="110">
        <f t="shared" si="46"/>
        <v>232008.89458000002</v>
      </c>
      <c r="AE421" s="110">
        <f>SUM(AE25:AE386)</f>
        <v>549506.27255999995</v>
      </c>
      <c r="AF421" s="110">
        <f t="shared" si="47" ref="AF421:AP421">SUM(AF25:AF420)</f>
        <v>1297.2218999999998</v>
      </c>
      <c r="AG421" s="110">
        <f t="shared" si="47"/>
        <v>10810.18908</v>
      </c>
      <c r="AH421" s="110">
        <f t="shared" si="47"/>
        <v>11900.682870000001</v>
      </c>
      <c r="AI421" s="110">
        <f t="shared" si="47"/>
        <v>127134.01534</v>
      </c>
      <c r="AJ421" s="110">
        <f t="shared" si="47"/>
        <v>10492.35319</v>
      </c>
      <c r="AK421" s="110">
        <f t="shared" si="47"/>
        <v>6320.5832000000009</v>
      </c>
      <c r="AL421" s="110">
        <f t="shared" si="47"/>
        <v>28255.734250000001</v>
      </c>
      <c r="AM421" s="110">
        <f t="shared" si="47"/>
        <v>18083.301530000001</v>
      </c>
      <c r="AN421" s="110">
        <f t="shared" si="47"/>
        <v>8155.0526700000009</v>
      </c>
      <c r="AO421" s="110">
        <f t="shared" si="47"/>
        <v>11732.18203</v>
      </c>
      <c r="AP421" s="110">
        <f t="shared" si="47"/>
        <v>32885.277999999998</v>
      </c>
      <c r="AQ421" s="110">
        <f>SUM(AQ25:AQ420)</f>
        <v>103629.57039000001</v>
      </c>
      <c r="AR421" s="110">
        <f>SUM(AF421:AQ421)</f>
        <v>370696.16444999998</v>
      </c>
      <c r="AS421" s="110">
        <f>R421+AE421+AR421</f>
        <v>1542370.9199100002</v>
      </c>
      <c r="AT421" s="277"/>
      <c r="AU421" s="277"/>
    </row>
    <row r="422" spans="2:45" ht="11.25" customHeight="1">
      <c r="B422" s="167" t="s">
        <v>91</v>
      </c>
      <c r="C422" s="168" t="s">
        <v>532</v>
      </c>
      <c r="D422" s="169" t="s">
        <v>79</v>
      </c>
      <c r="E422" s="170" t="s">
        <v>84</v>
      </c>
      <c r="F422" s="171"/>
      <c r="G422" s="76"/>
      <c r="H422" s="109">
        <v>0</v>
      </c>
      <c r="I422" s="76">
        <v>3.3730000000000002</v>
      </c>
      <c r="J422" s="109">
        <v>15.395</v>
      </c>
      <c r="K422" s="109">
        <v>202.50</v>
      </c>
      <c r="L422" s="109">
        <v>229.99999999999997</v>
      </c>
      <c r="M422" s="109">
        <v>0</v>
      </c>
      <c r="N422" s="109">
        <v>0</v>
      </c>
      <c r="O422" s="109">
        <v>0</v>
      </c>
      <c r="P422" s="109">
        <v>0</v>
      </c>
      <c r="Q422" s="109">
        <v>0</v>
      </c>
      <c r="R422" s="172">
        <f t="shared" si="48" ref="R422:R453">SUM(G422:Q422)</f>
        <v>451.26799999999997</v>
      </c>
      <c r="S422" s="76"/>
      <c r="T422" s="76"/>
      <c r="U422" s="109"/>
      <c r="V422" s="76"/>
      <c r="W422" s="109"/>
      <c r="X422" s="109"/>
      <c r="Y422" s="109"/>
      <c r="Z422" s="109"/>
      <c r="AA422" s="109"/>
      <c r="AB422" s="109"/>
      <c r="AC422" s="109"/>
      <c r="AD422" s="109"/>
      <c r="AE422" s="172">
        <f t="shared" si="49" ref="AE422:AE452">SUM(S422:AD422)</f>
        <v>0</v>
      </c>
      <c r="AF422" s="109"/>
      <c r="AG422" s="109"/>
      <c r="AH422" s="109"/>
      <c r="AI422" s="109"/>
      <c r="AJ422" s="109"/>
      <c r="AK422" s="109"/>
      <c r="AL422" s="109"/>
      <c r="AM422" s="109"/>
      <c r="AN422" s="109"/>
      <c r="AO422" s="109">
        <v>0</v>
      </c>
      <c r="AP422" s="109">
        <v>0</v>
      </c>
      <c r="AQ422" s="109">
        <v>0</v>
      </c>
      <c r="AR422" s="172">
        <f t="shared" si="50" ref="AR422:AR475">SUM(AF422:AQ422)</f>
        <v>0</v>
      </c>
      <c r="AS422" s="204">
        <f t="shared" si="51" ref="AS422:AS475">R422+AE422+AR422</f>
        <v>451.26799999999997</v>
      </c>
    </row>
    <row r="423" spans="2:45" ht="11.25" customHeight="1">
      <c r="B423" s="167" t="s">
        <v>91</v>
      </c>
      <c r="C423" s="94" t="s">
        <v>533</v>
      </c>
      <c r="D423" s="169" t="s">
        <v>79</v>
      </c>
      <c r="E423" s="170" t="s">
        <v>84</v>
      </c>
      <c r="F423" s="173"/>
      <c r="G423" s="73"/>
      <c r="H423" s="75">
        <v>0</v>
      </c>
      <c r="I423" s="73">
        <v>117</v>
      </c>
      <c r="J423" s="75">
        <v>24</v>
      </c>
      <c r="K423" s="75">
        <v>15</v>
      </c>
      <c r="L423" s="75">
        <v>0</v>
      </c>
      <c r="M423" s="75">
        <v>0</v>
      </c>
      <c r="N423" s="75">
        <v>0</v>
      </c>
      <c r="O423" s="75">
        <v>0</v>
      </c>
      <c r="P423" s="75">
        <v>0</v>
      </c>
      <c r="Q423" s="75">
        <v>0</v>
      </c>
      <c r="R423" s="174">
        <f t="shared" si="48"/>
        <v>156</v>
      </c>
      <c r="S423" s="73"/>
      <c r="T423" s="73"/>
      <c r="U423" s="75"/>
      <c r="V423" s="73"/>
      <c r="W423" s="75"/>
      <c r="X423" s="75"/>
      <c r="Y423" s="75"/>
      <c r="Z423" s="75"/>
      <c r="AA423" s="75"/>
      <c r="AB423" s="75"/>
      <c r="AC423" s="75"/>
      <c r="AD423" s="75"/>
      <c r="AE423" s="174">
        <f t="shared" si="49"/>
        <v>0</v>
      </c>
      <c r="AF423" s="75"/>
      <c r="AG423" s="75"/>
      <c r="AH423" s="75"/>
      <c r="AI423" s="75"/>
      <c r="AJ423" s="75"/>
      <c r="AK423" s="75"/>
      <c r="AL423" s="75"/>
      <c r="AM423" s="75"/>
      <c r="AN423" s="75"/>
      <c r="AO423" s="75">
        <v>0</v>
      </c>
      <c r="AP423" s="75">
        <v>0</v>
      </c>
      <c r="AQ423" s="75">
        <v>0</v>
      </c>
      <c r="AR423" s="174">
        <f t="shared" si="50"/>
        <v>0</v>
      </c>
      <c r="AS423" s="198">
        <f t="shared" si="51"/>
        <v>156</v>
      </c>
    </row>
    <row r="424" spans="2:45" ht="11.25" customHeight="1">
      <c r="B424" s="167" t="s">
        <v>91</v>
      </c>
      <c r="C424" s="94" t="s">
        <v>356</v>
      </c>
      <c r="D424" s="169" t="s">
        <v>143</v>
      </c>
      <c r="E424" s="170" t="s">
        <v>84</v>
      </c>
      <c r="F424" s="173"/>
      <c r="G424" s="73"/>
      <c r="H424" s="75"/>
      <c r="I424" s="73"/>
      <c r="J424" s="75"/>
      <c r="K424" s="75"/>
      <c r="L424" s="75"/>
      <c r="M424" s="75"/>
      <c r="N424" s="75"/>
      <c r="O424" s="75"/>
      <c r="P424" s="75"/>
      <c r="Q424" s="75"/>
      <c r="R424" s="174">
        <f t="shared" si="48"/>
        <v>0</v>
      </c>
      <c r="S424" s="73"/>
      <c r="T424" s="73"/>
      <c r="U424" s="75"/>
      <c r="V424" s="73"/>
      <c r="W424" s="75">
        <v>973.35</v>
      </c>
      <c r="X424" s="75">
        <v>1066.50</v>
      </c>
      <c r="Y424" s="75">
        <v>80.20</v>
      </c>
      <c r="Z424" s="75">
        <v>284.89999999999998</v>
      </c>
      <c r="AA424" s="75">
        <v>1377.95</v>
      </c>
      <c r="AB424" s="75">
        <v>59.50</v>
      </c>
      <c r="AC424" s="75">
        <v>700</v>
      </c>
      <c r="AD424" s="75">
        <v>2605.3200000000002</v>
      </c>
      <c r="AE424" s="174">
        <f t="shared" si="49"/>
        <v>7147.7199999999993</v>
      </c>
      <c r="AF424" s="75"/>
      <c r="AG424" s="75"/>
      <c r="AH424" s="75">
        <v>700</v>
      </c>
      <c r="AI424" s="75">
        <v>1328.9770000000001</v>
      </c>
      <c r="AJ424" s="75">
        <v>1485</v>
      </c>
      <c r="AK424" s="75">
        <v>136.66</v>
      </c>
      <c r="AL424" s="75">
        <v>5.60</v>
      </c>
      <c r="AM424" s="75">
        <v>282.64499999999998</v>
      </c>
      <c r="AN424" s="75">
        <v>994.42100000000005</v>
      </c>
      <c r="AO424" s="75">
        <v>886.95100000000002</v>
      </c>
      <c r="AP424" s="75">
        <v>52.063000000000002</v>
      </c>
      <c r="AQ424" s="75">
        <v>1341.53</v>
      </c>
      <c r="AR424" s="174">
        <f t="shared" si="50"/>
        <v>7213.8469999999998</v>
      </c>
      <c r="AS424" s="198">
        <f t="shared" si="51"/>
        <v>14361.566999999999</v>
      </c>
    </row>
    <row r="425" spans="2:45" ht="11.25" customHeight="1">
      <c r="B425" s="167" t="s">
        <v>91</v>
      </c>
      <c r="C425" s="94" t="s">
        <v>534</v>
      </c>
      <c r="D425" s="169" t="s">
        <v>143</v>
      </c>
      <c r="E425" s="170" t="s">
        <v>84</v>
      </c>
      <c r="F425" s="173"/>
      <c r="G425" s="73"/>
      <c r="H425" s="75">
        <v>0</v>
      </c>
      <c r="I425" s="73">
        <v>0</v>
      </c>
      <c r="J425" s="75">
        <v>685</v>
      </c>
      <c r="K425" s="75">
        <v>0</v>
      </c>
      <c r="L425" s="75">
        <v>1023</v>
      </c>
      <c r="M425" s="75">
        <v>25</v>
      </c>
      <c r="N425" s="75">
        <v>0</v>
      </c>
      <c r="O425" s="75">
        <v>0</v>
      </c>
      <c r="P425" s="75">
        <v>0</v>
      </c>
      <c r="Q425" s="75">
        <v>0</v>
      </c>
      <c r="R425" s="174">
        <f t="shared" si="48"/>
        <v>1733</v>
      </c>
      <c r="S425" s="73"/>
      <c r="T425" s="73"/>
      <c r="U425" s="75"/>
      <c r="V425" s="73"/>
      <c r="W425" s="75"/>
      <c r="X425" s="75"/>
      <c r="Y425" s="75"/>
      <c r="Z425" s="75"/>
      <c r="AA425" s="75"/>
      <c r="AB425" s="75"/>
      <c r="AC425" s="75"/>
      <c r="AD425" s="75">
        <v>82</v>
      </c>
      <c r="AE425" s="174">
        <f t="shared" si="49"/>
        <v>82</v>
      </c>
      <c r="AF425" s="75"/>
      <c r="AG425" s="75"/>
      <c r="AH425" s="75"/>
      <c r="AI425" s="75"/>
      <c r="AJ425" s="75"/>
      <c r="AK425" s="75"/>
      <c r="AL425" s="75"/>
      <c r="AM425" s="75"/>
      <c r="AN425" s="75"/>
      <c r="AO425" s="75">
        <v>0</v>
      </c>
      <c r="AP425" s="75">
        <v>0</v>
      </c>
      <c r="AQ425" s="75">
        <v>0</v>
      </c>
      <c r="AR425" s="174">
        <f t="shared" si="50"/>
        <v>0</v>
      </c>
      <c r="AS425" s="198">
        <f t="shared" si="51"/>
        <v>1815</v>
      </c>
    </row>
    <row r="426" spans="2:45" ht="11.25" customHeight="1">
      <c r="B426" s="167" t="s">
        <v>91</v>
      </c>
      <c r="C426" s="94" t="s">
        <v>428</v>
      </c>
      <c r="D426" s="169" t="s">
        <v>143</v>
      </c>
      <c r="E426" s="170" t="s">
        <v>84</v>
      </c>
      <c r="F426" s="173"/>
      <c r="G426" s="73"/>
      <c r="H426" s="75">
        <v>0</v>
      </c>
      <c r="I426" s="73">
        <v>0</v>
      </c>
      <c r="J426" s="75">
        <v>9113.5499999999993</v>
      </c>
      <c r="K426" s="75">
        <v>11310.45</v>
      </c>
      <c r="L426" s="75">
        <v>14502.349999999999</v>
      </c>
      <c r="M426" s="75">
        <v>19565.650000000001</v>
      </c>
      <c r="N426" s="75">
        <v>19759</v>
      </c>
      <c r="O426" s="75">
        <v>19038.850000000006</v>
      </c>
      <c r="P426" s="75">
        <v>19468.699999999997</v>
      </c>
      <c r="Q426" s="75">
        <v>41459.199999999997</v>
      </c>
      <c r="R426" s="174">
        <f t="shared" si="48"/>
        <v>154217.75</v>
      </c>
      <c r="S426" s="73"/>
      <c r="T426" s="73">
        <v>21674.125</v>
      </c>
      <c r="U426" s="75">
        <v>20069</v>
      </c>
      <c r="V426" s="73">
        <v>21873.40</v>
      </c>
      <c r="W426" s="75">
        <v>21218.70</v>
      </c>
      <c r="X426" s="75">
        <v>23003.50</v>
      </c>
      <c r="Y426" s="75">
        <v>23311.50</v>
      </c>
      <c r="Z426" s="75">
        <v>27827.325000000001</v>
      </c>
      <c r="AA426" s="75">
        <v>27926.323</v>
      </c>
      <c r="AB426" s="75">
        <v>26546.25</v>
      </c>
      <c r="AC426" s="75">
        <v>28354.10</v>
      </c>
      <c r="AD426" s="75">
        <v>50421.03</v>
      </c>
      <c r="AE426" s="174">
        <f t="shared" si="49"/>
        <v>292225.25300000003</v>
      </c>
      <c r="AF426" s="75"/>
      <c r="AG426" s="75">
        <v>27913.906999999999</v>
      </c>
      <c r="AH426" s="75">
        <v>27875.90</v>
      </c>
      <c r="AI426" s="75">
        <v>30011.375</v>
      </c>
      <c r="AJ426" s="75">
        <v>28367.95</v>
      </c>
      <c r="AK426" s="75">
        <v>29044.95</v>
      </c>
      <c r="AL426" s="75">
        <v>25643.65</v>
      </c>
      <c r="AM426" s="75">
        <v>13134.975</v>
      </c>
      <c r="AN426" s="75">
        <v>12029.275</v>
      </c>
      <c r="AO426" s="75">
        <v>11661.30</v>
      </c>
      <c r="AP426" s="75">
        <v>12052.225</v>
      </c>
      <c r="AQ426" s="75">
        <v>26244.224999999999</v>
      </c>
      <c r="AR426" s="174">
        <f t="shared" si="50"/>
        <v>243979.73199999999</v>
      </c>
      <c r="AS426" s="198">
        <f t="shared" si="51"/>
        <v>690422.73499999999</v>
      </c>
    </row>
    <row r="427" spans="2:45" ht="11.25" customHeight="1">
      <c r="B427" s="167" t="s">
        <v>91</v>
      </c>
      <c r="C427" s="94" t="s">
        <v>535</v>
      </c>
      <c r="D427" s="169" t="s">
        <v>79</v>
      </c>
      <c r="E427" s="170" t="s">
        <v>84</v>
      </c>
      <c r="F427" s="173"/>
      <c r="G427" s="73"/>
      <c r="H427" s="75">
        <v>0</v>
      </c>
      <c r="I427" s="73">
        <v>29.852520000000002</v>
      </c>
      <c r="J427" s="75">
        <v>9.769959999999994</v>
      </c>
      <c r="K427" s="75">
        <v>42.78</v>
      </c>
      <c r="L427" s="75">
        <v>57.040009999999995</v>
      </c>
      <c r="M427" s="75">
        <v>11.159999999999997</v>
      </c>
      <c r="N427" s="75">
        <v>0</v>
      </c>
      <c r="O427" s="75">
        <v>0</v>
      </c>
      <c r="P427" s="75">
        <v>0</v>
      </c>
      <c r="Q427" s="75">
        <v>0</v>
      </c>
      <c r="R427" s="174">
        <f t="shared" si="48"/>
        <v>150.60248999999999</v>
      </c>
      <c r="S427" s="73"/>
      <c r="T427" s="73"/>
      <c r="U427" s="75"/>
      <c r="V427" s="73"/>
      <c r="W427" s="75">
        <v>235.74879999999999</v>
      </c>
      <c r="X427" s="75">
        <v>261.39999999999998</v>
      </c>
      <c r="Y427" s="75">
        <v>7.30</v>
      </c>
      <c r="Z427" s="75">
        <v>67.877600000000001</v>
      </c>
      <c r="AA427" s="75">
        <v>335.13479999999998</v>
      </c>
      <c r="AB427" s="75">
        <v>4.34</v>
      </c>
      <c r="AC427" s="75">
        <v>164.90</v>
      </c>
      <c r="AD427" s="75">
        <v>646.12</v>
      </c>
      <c r="AE427" s="174">
        <f t="shared" si="49"/>
        <v>1722.8211999999999</v>
      </c>
      <c r="AF427" s="75"/>
      <c r="AG427" s="75"/>
      <c r="AH427" s="75">
        <v>173.60</v>
      </c>
      <c r="AI427" s="75">
        <v>327.43711999999999</v>
      </c>
      <c r="AJ427" s="75">
        <v>366.265</v>
      </c>
      <c r="AK427" s="75">
        <v>31.06</v>
      </c>
      <c r="AL427" s="75">
        <v>1.3888000000000467</v>
      </c>
      <c r="AM427" s="75">
        <v>66.586729999999633</v>
      </c>
      <c r="AN427" s="75">
        <v>245.22542000000132</v>
      </c>
      <c r="AO427" s="75">
        <v>218.50559999999999</v>
      </c>
      <c r="AP427" s="75">
        <v>12.911619999999999</v>
      </c>
      <c r="AQ427" s="75">
        <v>331.48424</v>
      </c>
      <c r="AR427" s="174">
        <f t="shared" si="50"/>
        <v>1774.4645300000009</v>
      </c>
      <c r="AS427" s="198">
        <f t="shared" si="51"/>
        <v>3647.8882200000007</v>
      </c>
    </row>
    <row r="428" spans="2:45" ht="11.25" customHeight="1">
      <c r="B428" s="167" t="s">
        <v>91</v>
      </c>
      <c r="C428" s="94" t="s">
        <v>358</v>
      </c>
      <c r="D428" s="169" t="s">
        <v>143</v>
      </c>
      <c r="E428" s="170" t="s">
        <v>84</v>
      </c>
      <c r="F428" s="173"/>
      <c r="G428" s="73"/>
      <c r="H428" s="75">
        <v>0</v>
      </c>
      <c r="I428" s="73">
        <v>10.833550000000001</v>
      </c>
      <c r="J428" s="75">
        <v>3.5449199999999994</v>
      </c>
      <c r="K428" s="75">
        <v>15.524709999999999</v>
      </c>
      <c r="L428" s="75">
        <v>20.699880000000007</v>
      </c>
      <c r="M428" s="75">
        <v>4.0499999999999972</v>
      </c>
      <c r="N428" s="75">
        <v>0</v>
      </c>
      <c r="O428" s="75">
        <v>0</v>
      </c>
      <c r="P428" s="75">
        <v>0</v>
      </c>
      <c r="Q428" s="75">
        <v>0</v>
      </c>
      <c r="R428" s="174">
        <f t="shared" si="48"/>
        <v>54.653060000000004</v>
      </c>
      <c r="S428" s="73"/>
      <c r="T428" s="73"/>
      <c r="U428" s="75"/>
      <c r="V428" s="73"/>
      <c r="W428" s="75">
        <v>85.554000000000002</v>
      </c>
      <c r="X428" s="75">
        <v>94.80</v>
      </c>
      <c r="Y428" s="75">
        <v>2.60</v>
      </c>
      <c r="Z428" s="75">
        <v>24.634</v>
      </c>
      <c r="AA428" s="75">
        <v>121.619</v>
      </c>
      <c r="AB428" s="75">
        <v>-0.63</v>
      </c>
      <c r="AC428" s="75">
        <v>61.70</v>
      </c>
      <c r="AD428" s="75">
        <v>234.48</v>
      </c>
      <c r="AE428" s="174">
        <f t="shared" si="49"/>
        <v>624.75699999999995</v>
      </c>
      <c r="AF428" s="75"/>
      <c r="AG428" s="75"/>
      <c r="AH428" s="75">
        <v>63</v>
      </c>
      <c r="AI428" s="75">
        <v>118.82899999999999</v>
      </c>
      <c r="AJ428" s="75">
        <v>132.91800000000001</v>
      </c>
      <c r="AK428" s="75">
        <v>11.27</v>
      </c>
      <c r="AL428" s="75">
        <v>0.504</v>
      </c>
      <c r="AM428" s="75">
        <v>24.167999999999999</v>
      </c>
      <c r="AN428" s="75">
        <v>89</v>
      </c>
      <c r="AO428" s="75">
        <v>79.298000000000002</v>
      </c>
      <c r="AP428" s="75">
        <v>4.6859999999999999</v>
      </c>
      <c r="AQ428" s="75">
        <v>120.297</v>
      </c>
      <c r="AR428" s="174">
        <f t="shared" si="50"/>
        <v>643.97000000000014</v>
      </c>
      <c r="AS428" s="198">
        <f t="shared" si="51"/>
        <v>1323.38006</v>
      </c>
    </row>
    <row r="429" spans="2:45" ht="11.25" customHeight="1">
      <c r="B429" s="167" t="s">
        <v>91</v>
      </c>
      <c r="C429" s="94" t="s">
        <v>361</v>
      </c>
      <c r="D429" s="169" t="s">
        <v>140</v>
      </c>
      <c r="E429" s="170" t="s">
        <v>84</v>
      </c>
      <c r="F429" s="173"/>
      <c r="G429" s="73"/>
      <c r="H429" s="75">
        <v>0</v>
      </c>
      <c r="I429" s="73">
        <v>29.021830000000001</v>
      </c>
      <c r="J429" s="75">
        <v>1.9995099999999972</v>
      </c>
      <c r="K429" s="75">
        <v>0.53870000000000218</v>
      </c>
      <c r="L429" s="75">
        <v>0</v>
      </c>
      <c r="M429" s="75">
        <v>13.858069999999998</v>
      </c>
      <c r="N429" s="75">
        <v>0</v>
      </c>
      <c r="O429" s="75">
        <v>139.72224</v>
      </c>
      <c r="P429" s="75">
        <v>0</v>
      </c>
      <c r="Q429" s="75">
        <v>0.92400000000000659</v>
      </c>
      <c r="R429" s="174">
        <f t="shared" si="48"/>
        <v>186.06435000000002</v>
      </c>
      <c r="S429" s="73"/>
      <c r="T429" s="73"/>
      <c r="U429" s="75">
        <v>1.90</v>
      </c>
      <c r="V429" s="73">
        <v>0.47</v>
      </c>
      <c r="W429" s="75">
        <v>0</v>
      </c>
      <c r="X429" s="75">
        <v>98.50</v>
      </c>
      <c r="Y429" s="75"/>
      <c r="Z429" s="75">
        <v>147.13570000000001</v>
      </c>
      <c r="AA429" s="75"/>
      <c r="AB429" s="75">
        <v>83.752200000000002</v>
      </c>
      <c r="AC429" s="75"/>
      <c r="AD429" s="75"/>
      <c r="AE429" s="174">
        <f t="shared" si="49"/>
        <v>331.75790000000001</v>
      </c>
      <c r="AF429" s="75"/>
      <c r="AG429" s="75"/>
      <c r="AH429" s="75"/>
      <c r="AI429" s="75"/>
      <c r="AJ429" s="75"/>
      <c r="AK429" s="75"/>
      <c r="AL429" s="75"/>
      <c r="AM429" s="75">
        <v>45.091000000000001</v>
      </c>
      <c r="AN429" s="75"/>
      <c r="AO429" s="75">
        <v>0</v>
      </c>
      <c r="AP429" s="75">
        <v>0</v>
      </c>
      <c r="AQ429" s="75">
        <v>0</v>
      </c>
      <c r="AR429" s="174">
        <f t="shared" si="50"/>
        <v>45.091000000000001</v>
      </c>
      <c r="AS429" s="198">
        <f t="shared" si="51"/>
        <v>562.91325000000006</v>
      </c>
    </row>
    <row r="430" spans="2:45" ht="11.25" customHeight="1">
      <c r="B430" s="167" t="s">
        <v>91</v>
      </c>
      <c r="C430" s="94" t="s">
        <v>362</v>
      </c>
      <c r="D430" s="169" t="s">
        <v>84</v>
      </c>
      <c r="E430" s="170" t="s">
        <v>84</v>
      </c>
      <c r="F430" s="173"/>
      <c r="G430" s="73"/>
      <c r="H430" s="75">
        <v>0</v>
      </c>
      <c r="I430" s="73">
        <v>0</v>
      </c>
      <c r="J430" s="75">
        <v>0</v>
      </c>
      <c r="K430" s="75">
        <v>8.1540800000000004</v>
      </c>
      <c r="L430" s="75">
        <v>0</v>
      </c>
      <c r="M430" s="75">
        <v>10.527000000000001</v>
      </c>
      <c r="N430" s="75">
        <v>0</v>
      </c>
      <c r="O430" s="75">
        <v>0</v>
      </c>
      <c r="P430" s="75">
        <v>0</v>
      </c>
      <c r="Q430" s="75">
        <v>0</v>
      </c>
      <c r="R430" s="174">
        <f t="shared" si="48"/>
        <v>18.681080000000001</v>
      </c>
      <c r="S430" s="73"/>
      <c r="T430" s="73">
        <v>4.1236699999999997</v>
      </c>
      <c r="U430" s="75">
        <v>23.40</v>
      </c>
      <c r="V430" s="73"/>
      <c r="W430" s="75">
        <v>0.92842999999999998</v>
      </c>
      <c r="X430" s="75"/>
      <c r="Y430" s="75">
        <v>4.70</v>
      </c>
      <c r="Z430" s="75">
        <v>0.90</v>
      </c>
      <c r="AA430" s="75"/>
      <c r="AB430" s="75">
        <v>1.81586</v>
      </c>
      <c r="AC430" s="75">
        <v>0.20</v>
      </c>
      <c r="AD430" s="75">
        <v>0.63</v>
      </c>
      <c r="AE430" s="174">
        <f t="shared" si="49"/>
        <v>36.697960000000002</v>
      </c>
      <c r="AF430" s="75"/>
      <c r="AG430" s="75"/>
      <c r="AH430" s="75"/>
      <c r="AI430" s="75"/>
      <c r="AJ430" s="75">
        <v>5.9934500000000002</v>
      </c>
      <c r="AK430" s="75"/>
      <c r="AL430" s="75"/>
      <c r="AM430" s="75"/>
      <c r="AN430" s="75"/>
      <c r="AO430" s="75">
        <v>0</v>
      </c>
      <c r="AP430" s="75">
        <v>0</v>
      </c>
      <c r="AQ430" s="75">
        <v>0</v>
      </c>
      <c r="AR430" s="174">
        <f t="shared" si="50"/>
        <v>5.9934500000000002</v>
      </c>
      <c r="AS430" s="198">
        <f t="shared" si="51"/>
        <v>61.372490000000006</v>
      </c>
    </row>
    <row r="431" spans="2:45" ht="11.25" customHeight="1">
      <c r="B431" s="167" t="s">
        <v>91</v>
      </c>
      <c r="C431" s="94" t="s">
        <v>363</v>
      </c>
      <c r="D431" s="169" t="s">
        <v>84</v>
      </c>
      <c r="E431" s="170" t="s">
        <v>84</v>
      </c>
      <c r="F431" s="173"/>
      <c r="G431" s="73"/>
      <c r="H431" s="75">
        <v>0</v>
      </c>
      <c r="I431" s="73">
        <v>265.23358000000002</v>
      </c>
      <c r="J431" s="75">
        <v>0</v>
      </c>
      <c r="K431" s="75">
        <v>14.045150000000035</v>
      </c>
      <c r="L431" s="75">
        <v>54.496849999999938</v>
      </c>
      <c r="M431" s="75">
        <v>139.05599000000001</v>
      </c>
      <c r="N431" s="75">
        <v>0.13549000000000433</v>
      </c>
      <c r="O431" s="75">
        <v>4.1170599999999808</v>
      </c>
      <c r="P431" s="75">
        <v>1466.77477</v>
      </c>
      <c r="Q431" s="75">
        <v>28.274749999999813</v>
      </c>
      <c r="R431" s="174">
        <f t="shared" si="48"/>
        <v>1972.1336399999998</v>
      </c>
      <c r="S431" s="73"/>
      <c r="T431" s="73"/>
      <c r="U431" s="75">
        <v>122.80</v>
      </c>
      <c r="V431" s="73">
        <v>49.51</v>
      </c>
      <c r="W431" s="75">
        <v>83.528000000000006</v>
      </c>
      <c r="X431" s="75">
        <v>754.40</v>
      </c>
      <c r="Y431" s="75">
        <v>202.50</v>
      </c>
      <c r="Z431" s="75">
        <v>1695.29096</v>
      </c>
      <c r="AA431" s="75">
        <v>174.85012</v>
      </c>
      <c r="AB431" s="75">
        <v>59.221359999999997</v>
      </c>
      <c r="AC431" s="75">
        <v>156.40</v>
      </c>
      <c r="AD431" s="75">
        <v>27.38</v>
      </c>
      <c r="AE431" s="174">
        <f t="shared" si="49"/>
        <v>3325.8804400000004</v>
      </c>
      <c r="AF431" s="75"/>
      <c r="AG431" s="75">
        <v>0.93883000000000005</v>
      </c>
      <c r="AH431" s="75">
        <v>54.93</v>
      </c>
      <c r="AI431" s="75"/>
      <c r="AJ431" s="75">
        <v>660.85995000000003</v>
      </c>
      <c r="AK431" s="75">
        <v>71.20</v>
      </c>
      <c r="AL431" s="75">
        <v>647.45554999999979</v>
      </c>
      <c r="AM431" s="75">
        <v>593.27868000000012</v>
      </c>
      <c r="AN431" s="75">
        <v>147.79519999999997</v>
      </c>
      <c r="AO431" s="75">
        <v>720.62310000000002</v>
      </c>
      <c r="AP431" s="75">
        <v>143.65379999999999</v>
      </c>
      <c r="AQ431" s="75">
        <v>0</v>
      </c>
      <c r="AR431" s="174">
        <f t="shared" si="50"/>
        <v>3040.7351099999996</v>
      </c>
      <c r="AS431" s="198">
        <f t="shared" si="51"/>
        <v>8338.7491899999986</v>
      </c>
    </row>
    <row r="432" spans="2:45" ht="11.25" customHeight="1">
      <c r="B432" s="167" t="s">
        <v>91</v>
      </c>
      <c r="C432" s="94" t="s">
        <v>1070</v>
      </c>
      <c r="D432" s="169" t="s">
        <v>84</v>
      </c>
      <c r="E432" s="170" t="s">
        <v>84</v>
      </c>
      <c r="F432" s="173"/>
      <c r="G432" s="73"/>
      <c r="H432" s="75"/>
      <c r="I432" s="73"/>
      <c r="J432" s="75"/>
      <c r="K432" s="75"/>
      <c r="L432" s="75"/>
      <c r="M432" s="75"/>
      <c r="N432" s="75"/>
      <c r="O432" s="75"/>
      <c r="P432" s="75"/>
      <c r="Q432" s="75"/>
      <c r="R432" s="174">
        <f t="shared" si="48"/>
        <v>0</v>
      </c>
      <c r="S432" s="73"/>
      <c r="T432" s="73"/>
      <c r="U432" s="75"/>
      <c r="V432" s="73"/>
      <c r="W432" s="75"/>
      <c r="X432" s="75"/>
      <c r="Y432" s="75"/>
      <c r="Z432" s="75"/>
      <c r="AA432" s="75"/>
      <c r="AB432" s="75"/>
      <c r="AC432" s="75"/>
      <c r="AD432" s="75"/>
      <c r="AE432" s="174">
        <f t="shared" si="49"/>
        <v>0</v>
      </c>
      <c r="AF432" s="75"/>
      <c r="AG432" s="75"/>
      <c r="AH432" s="75"/>
      <c r="AI432" s="75"/>
      <c r="AJ432" s="75">
        <v>14.483700000000001</v>
      </c>
      <c r="AK432" s="75"/>
      <c r="AL432" s="75"/>
      <c r="AM432" s="75"/>
      <c r="AN432" s="75"/>
      <c r="AO432" s="75">
        <v>0</v>
      </c>
      <c r="AP432" s="75">
        <v>0</v>
      </c>
      <c r="AQ432" s="75">
        <v>0</v>
      </c>
      <c r="AR432" s="174">
        <f t="shared" si="52" ref="AR432">SUM(AF432:AQ432)</f>
        <v>14.483700000000001</v>
      </c>
      <c r="AS432" s="198">
        <f t="shared" si="53" ref="AS432">R432+AE432+AR432</f>
        <v>14.483700000000001</v>
      </c>
    </row>
    <row r="433" spans="2:45" ht="11.25" customHeight="1">
      <c r="B433" s="167" t="s">
        <v>91</v>
      </c>
      <c r="C433" s="94" t="s">
        <v>366</v>
      </c>
      <c r="D433" s="169" t="s">
        <v>84</v>
      </c>
      <c r="E433" s="170" t="s">
        <v>84</v>
      </c>
      <c r="F433" s="173"/>
      <c r="G433" s="73"/>
      <c r="H433" s="75">
        <v>0</v>
      </c>
      <c r="I433" s="73">
        <v>1.20322</v>
      </c>
      <c r="J433" s="75">
        <v>99.449090000000012</v>
      </c>
      <c r="K433" s="75">
        <v>567.35936999999979</v>
      </c>
      <c r="L433" s="75">
        <v>262.68348000000003</v>
      </c>
      <c r="M433" s="75">
        <v>351.75158999999996</v>
      </c>
      <c r="N433" s="75">
        <v>1459.8879200000003</v>
      </c>
      <c r="O433" s="75">
        <v>352.06963000000042</v>
      </c>
      <c r="P433" s="75">
        <v>1133.0773300000005</v>
      </c>
      <c r="Q433" s="75">
        <v>992.62388999999894</v>
      </c>
      <c r="R433" s="174">
        <f t="shared" si="48"/>
        <v>5220.1055200000001</v>
      </c>
      <c r="S433" s="73">
        <v>0.53004999999999991</v>
      </c>
      <c r="T433" s="73">
        <v>55.000540000000001</v>
      </c>
      <c r="U433" s="75">
        <v>453.10</v>
      </c>
      <c r="V433" s="73">
        <v>635.20000000000005</v>
      </c>
      <c r="W433" s="75">
        <v>1348.47145</v>
      </c>
      <c r="X433" s="75">
        <v>2004.40</v>
      </c>
      <c r="Y433" s="75">
        <v>579.60</v>
      </c>
      <c r="Z433" s="75">
        <v>321.09350999999998</v>
      </c>
      <c r="AA433" s="75">
        <v>584.87870999999996</v>
      </c>
      <c r="AB433" s="75">
        <v>94.948359999999994</v>
      </c>
      <c r="AC433" s="75">
        <v>-1317.90</v>
      </c>
      <c r="AD433" s="75">
        <v>174.84</v>
      </c>
      <c r="AE433" s="174">
        <f t="shared" si="49"/>
        <v>4934.162620000001</v>
      </c>
      <c r="AF433" s="75"/>
      <c r="AG433" s="75">
        <v>0.72567999999999999</v>
      </c>
      <c r="AH433" s="75">
        <v>232.82419999999999</v>
      </c>
      <c r="AI433" s="75">
        <v>71.055409999999995</v>
      </c>
      <c r="AJ433" s="75">
        <v>275.65611999999999</v>
      </c>
      <c r="AK433" s="75">
        <v>25.26</v>
      </c>
      <c r="AL433" s="75">
        <v>457.94092000000006</v>
      </c>
      <c r="AM433" s="75">
        <v>303.86133000000007</v>
      </c>
      <c r="AN433" s="75"/>
      <c r="AO433" s="75">
        <v>110.18300000000001</v>
      </c>
      <c r="AP433" s="75">
        <v>4.0675499999999998</v>
      </c>
      <c r="AQ433" s="75">
        <v>0</v>
      </c>
      <c r="AR433" s="174">
        <f t="shared" si="50"/>
        <v>1481.57421</v>
      </c>
      <c r="AS433" s="198">
        <f t="shared" si="51"/>
        <v>11635.842350000001</v>
      </c>
    </row>
    <row r="434" spans="2:45" ht="11.25" customHeight="1">
      <c r="B434" s="167" t="s">
        <v>91</v>
      </c>
      <c r="C434" s="94" t="s">
        <v>367</v>
      </c>
      <c r="D434" s="169" t="s">
        <v>84</v>
      </c>
      <c r="E434" s="170" t="s">
        <v>84</v>
      </c>
      <c r="F434" s="173"/>
      <c r="G434" s="73"/>
      <c r="H434" s="75">
        <v>0</v>
      </c>
      <c r="I434" s="73">
        <v>315.72756999999996</v>
      </c>
      <c r="J434" s="75">
        <v>18.904740000000004</v>
      </c>
      <c r="K434" s="75">
        <v>278.19087000000013</v>
      </c>
      <c r="L434" s="75">
        <v>639.58963999999946</v>
      </c>
      <c r="M434" s="75">
        <v>258.33641000000011</v>
      </c>
      <c r="N434" s="75">
        <v>380.95118000000048</v>
      </c>
      <c r="O434" s="75">
        <v>158.15612999999962</v>
      </c>
      <c r="P434" s="75">
        <v>588.29051000000027</v>
      </c>
      <c r="Q434" s="75">
        <v>1662.7522500000009</v>
      </c>
      <c r="R434" s="174">
        <f t="shared" si="48"/>
        <v>4300.8993000000009</v>
      </c>
      <c r="S434" s="73">
        <v>2.6964200000000003</v>
      </c>
      <c r="T434" s="73">
        <v>530.04270999999994</v>
      </c>
      <c r="U434" s="75">
        <v>2251.3000000000002</v>
      </c>
      <c r="V434" s="73">
        <v>729.35</v>
      </c>
      <c r="W434" s="75">
        <v>1727.6405400000001</v>
      </c>
      <c r="X434" s="75">
        <v>1728.20</v>
      </c>
      <c r="Y434" s="75">
        <v>596.10</v>
      </c>
      <c r="Z434" s="75">
        <v>971.65277000000003</v>
      </c>
      <c r="AA434" s="75">
        <v>211.46196</v>
      </c>
      <c r="AB434" s="75">
        <v>877.90890000000002</v>
      </c>
      <c r="AC434" s="75">
        <v>1252.30</v>
      </c>
      <c r="AD434" s="75">
        <v>1172.33</v>
      </c>
      <c r="AE434" s="174">
        <f t="shared" si="49"/>
        <v>12050.9833</v>
      </c>
      <c r="AF434" s="75">
        <v>2.5348000000000002</v>
      </c>
      <c r="AG434" s="75">
        <v>296.12220000000002</v>
      </c>
      <c r="AH434" s="75">
        <v>810.17066999999975</v>
      </c>
      <c r="AI434" s="75">
        <v>1088.44462</v>
      </c>
      <c r="AJ434" s="75">
        <v>820.42411000000004</v>
      </c>
      <c r="AK434" s="75">
        <v>217.40</v>
      </c>
      <c r="AL434" s="75">
        <v>117.4488099999996</v>
      </c>
      <c r="AM434" s="75">
        <v>459.09351999999956</v>
      </c>
      <c r="AN434" s="75">
        <v>971.09570999999903</v>
      </c>
      <c r="AO434" s="75">
        <v>30.343630000000001</v>
      </c>
      <c r="AP434" s="75">
        <v>1280.35933</v>
      </c>
      <c r="AQ434" s="75">
        <v>3477.5236100000002</v>
      </c>
      <c r="AR434" s="174">
        <f t="shared" si="50"/>
        <v>9570.9610099999991</v>
      </c>
      <c r="AS434" s="198">
        <f t="shared" si="51"/>
        <v>25922.84361</v>
      </c>
    </row>
    <row r="435" spans="2:45" ht="11.25" customHeight="1">
      <c r="B435" s="167" t="s">
        <v>91</v>
      </c>
      <c r="C435" s="94" t="s">
        <v>374</v>
      </c>
      <c r="D435" s="169" t="s">
        <v>84</v>
      </c>
      <c r="E435" s="170" t="s">
        <v>84</v>
      </c>
      <c r="F435" s="173"/>
      <c r="G435" s="73"/>
      <c r="H435" s="75">
        <v>4.9720000000000004</v>
      </c>
      <c r="I435" s="73">
        <v>16.457569999999997</v>
      </c>
      <c r="J435" s="75">
        <v>-4.7731199999999987</v>
      </c>
      <c r="K435" s="75">
        <v>41.075189999999999</v>
      </c>
      <c r="L435" s="75">
        <v>28.966620000000006</v>
      </c>
      <c r="M435" s="75">
        <v>2.3176299999999941</v>
      </c>
      <c r="N435" s="75">
        <v>994.18844000000001</v>
      </c>
      <c r="O435" s="75">
        <v>3084.5802800000006</v>
      </c>
      <c r="P435" s="75">
        <v>222.06440000000021</v>
      </c>
      <c r="Q435" s="75">
        <v>1929.7259000000004</v>
      </c>
      <c r="R435" s="174">
        <f t="shared" si="48"/>
        <v>6319.5749100000012</v>
      </c>
      <c r="S435" s="73">
        <v>67.912660000000002</v>
      </c>
      <c r="T435" s="73">
        <v>1848.9273900000001</v>
      </c>
      <c r="U435" s="75">
        <v>877.60</v>
      </c>
      <c r="V435" s="73">
        <v>999.52</v>
      </c>
      <c r="W435" s="75">
        <v>979.19897000000003</v>
      </c>
      <c r="X435" s="75">
        <v>709.80</v>
      </c>
      <c r="Y435" s="75">
        <v>582.70000000000005</v>
      </c>
      <c r="Z435" s="75">
        <v>831.14363000000003</v>
      </c>
      <c r="AA435" s="75">
        <v>92.650490000000005</v>
      </c>
      <c r="AB435" s="75">
        <v>712.25229999999999</v>
      </c>
      <c r="AC435" s="75">
        <v>1267.30</v>
      </c>
      <c r="AD435" s="75">
        <v>544.34</v>
      </c>
      <c r="AE435" s="174">
        <f t="shared" si="49"/>
        <v>9513.3454399999991</v>
      </c>
      <c r="AF435" s="75">
        <v>132.21797000000001</v>
      </c>
      <c r="AG435" s="75">
        <v>1229.3998300000001</v>
      </c>
      <c r="AH435" s="75">
        <v>1105.1238899999998</v>
      </c>
      <c r="AI435" s="75">
        <v>670.97811999999999</v>
      </c>
      <c r="AJ435" s="75">
        <v>741.19196999999997</v>
      </c>
      <c r="AK435" s="75">
        <v>795.33</v>
      </c>
      <c r="AL435" s="75">
        <v>569.89600999999789</v>
      </c>
      <c r="AM435" s="75">
        <v>202.6472399999993</v>
      </c>
      <c r="AN435" s="75">
        <v>483.37457000000126</v>
      </c>
      <c r="AO435" s="75">
        <v>205.38433000000001</v>
      </c>
      <c r="AP435" s="75">
        <v>501.44986999999998</v>
      </c>
      <c r="AQ435" s="75">
        <v>340.06286</v>
      </c>
      <c r="AR435" s="174">
        <f t="shared" si="50"/>
        <v>6977.0566599999975</v>
      </c>
      <c r="AS435" s="198">
        <f t="shared" si="51"/>
        <v>22809.977009999999</v>
      </c>
    </row>
    <row r="436" spans="2:45" ht="11.25" customHeight="1">
      <c r="B436" s="167" t="s">
        <v>91</v>
      </c>
      <c r="C436" s="94" t="s">
        <v>376</v>
      </c>
      <c r="D436" s="169" t="s">
        <v>84</v>
      </c>
      <c r="E436" s="170" t="s">
        <v>84</v>
      </c>
      <c r="F436" s="173"/>
      <c r="G436" s="73"/>
      <c r="H436" s="75">
        <v>0</v>
      </c>
      <c r="I436" s="73">
        <v>0</v>
      </c>
      <c r="J436" s="75">
        <v>0</v>
      </c>
      <c r="K436" s="75">
        <v>47.731199999999994</v>
      </c>
      <c r="L436" s="75">
        <v>0</v>
      </c>
      <c r="M436" s="75">
        <v>49.496260000000014</v>
      </c>
      <c r="N436" s="75">
        <v>0</v>
      </c>
      <c r="O436" s="75">
        <v>99.44</v>
      </c>
      <c r="P436" s="75">
        <v>99.44</v>
      </c>
      <c r="Q436" s="75">
        <v>0</v>
      </c>
      <c r="R436" s="174">
        <f t="shared" si="48"/>
        <v>296.10746</v>
      </c>
      <c r="S436" s="73"/>
      <c r="T436" s="73"/>
      <c r="U436" s="75">
        <v>12</v>
      </c>
      <c r="V436" s="73">
        <v>122.64</v>
      </c>
      <c r="W436" s="75"/>
      <c r="X436" s="75">
        <v>2.10</v>
      </c>
      <c r="Y436" s="75"/>
      <c r="Z436" s="75"/>
      <c r="AA436" s="75">
        <v>93.180359999999993</v>
      </c>
      <c r="AB436" s="75">
        <v>0.69266000000000005</v>
      </c>
      <c r="AC436" s="75">
        <v>0.50</v>
      </c>
      <c r="AD436" s="75"/>
      <c r="AE436" s="174">
        <f t="shared" si="49"/>
        <v>231.11301999999995</v>
      </c>
      <c r="AF436" s="75"/>
      <c r="AG436" s="75">
        <v>143.30610000000001</v>
      </c>
      <c r="AH436" s="75">
        <v>23.884350000000005</v>
      </c>
      <c r="AI436" s="75">
        <v>23.884350000000001</v>
      </c>
      <c r="AJ436" s="75">
        <v>47.768700000000003</v>
      </c>
      <c r="AK436" s="75"/>
      <c r="AL436" s="75">
        <v>23.884349999999976</v>
      </c>
      <c r="AM436" s="75">
        <v>23.884350000000033</v>
      </c>
      <c r="AN436" s="75"/>
      <c r="AO436" s="75">
        <v>0</v>
      </c>
      <c r="AP436" s="75">
        <v>0</v>
      </c>
      <c r="AQ436" s="75">
        <v>23.884350000000001</v>
      </c>
      <c r="AR436" s="174">
        <f t="shared" si="50"/>
        <v>310.49655000000001</v>
      </c>
      <c r="AS436" s="198">
        <f t="shared" si="51"/>
        <v>837.71703000000002</v>
      </c>
    </row>
    <row r="437" spans="2:45" ht="11.25" customHeight="1">
      <c r="B437" s="167" t="s">
        <v>91</v>
      </c>
      <c r="C437" s="94" t="s">
        <v>377</v>
      </c>
      <c r="D437" s="169" t="s">
        <v>84</v>
      </c>
      <c r="E437" s="170" t="s">
        <v>84</v>
      </c>
      <c r="F437" s="173"/>
      <c r="G437" s="73"/>
      <c r="H437" s="75">
        <v>0</v>
      </c>
      <c r="I437" s="73">
        <v>0.50</v>
      </c>
      <c r="J437" s="75">
        <v>0</v>
      </c>
      <c r="K437" s="75">
        <v>0</v>
      </c>
      <c r="L437" s="75">
        <v>0</v>
      </c>
      <c r="M437" s="75">
        <v>0.21628000000000003</v>
      </c>
      <c r="N437" s="75">
        <v>0.26102999999999987</v>
      </c>
      <c r="O437" s="75">
        <v>0.20684000000000013</v>
      </c>
      <c r="P437" s="75">
        <v>0.19638999999999984</v>
      </c>
      <c r="Q437" s="75">
        <v>0.18148000000000009</v>
      </c>
      <c r="R437" s="174">
        <f t="shared" si="48"/>
        <v>1.56202</v>
      </c>
      <c r="S437" s="73"/>
      <c r="T437" s="73">
        <v>0.13746</v>
      </c>
      <c r="U437" s="75">
        <v>0.30</v>
      </c>
      <c r="V437" s="73">
        <v>0.28000000000000003</v>
      </c>
      <c r="W437" s="75">
        <v>0.44372</v>
      </c>
      <c r="X437" s="75">
        <v>0.70</v>
      </c>
      <c r="Y437" s="75">
        <v>0.20</v>
      </c>
      <c r="Z437" s="75">
        <v>0.32073000000000002</v>
      </c>
      <c r="AA437" s="75">
        <v>0.44372</v>
      </c>
      <c r="AB437" s="75">
        <v>0.42925000000000002</v>
      </c>
      <c r="AC437" s="75">
        <v>0.70</v>
      </c>
      <c r="AD437" s="75">
        <v>0.53</v>
      </c>
      <c r="AE437" s="174">
        <f t="shared" si="49"/>
        <v>4.4848800000000004</v>
      </c>
      <c r="AF437" s="75"/>
      <c r="AG437" s="75">
        <v>0.27939999999999998</v>
      </c>
      <c r="AH437" s="75">
        <v>0.21759000000000003</v>
      </c>
      <c r="AI437" s="75">
        <v>0.22747999999999999</v>
      </c>
      <c r="AJ437" s="75">
        <v>0.27199000000000001</v>
      </c>
      <c r="AK437" s="75">
        <v>0.30</v>
      </c>
      <c r="AL437" s="75">
        <v>0.28682000000000019</v>
      </c>
      <c r="AM437" s="75">
        <v>0.25962000000000013</v>
      </c>
      <c r="AN437" s="75">
        <v>0.18792000000000006</v>
      </c>
      <c r="AO437" s="75">
        <v>0.21759000000000001</v>
      </c>
      <c r="AP437" s="75">
        <v>0.21264</v>
      </c>
      <c r="AQ437" s="75">
        <v>0.72155999999999998</v>
      </c>
      <c r="AR437" s="174">
        <f t="shared" si="50"/>
        <v>3.1826100000000004</v>
      </c>
      <c r="AS437" s="198">
        <f t="shared" si="51"/>
        <v>9.2295100000000012</v>
      </c>
    </row>
    <row r="438" spans="2:45" ht="11.25" customHeight="1">
      <c r="B438" s="167" t="s">
        <v>91</v>
      </c>
      <c r="C438" s="94" t="s">
        <v>378</v>
      </c>
      <c r="D438" s="169" t="s">
        <v>84</v>
      </c>
      <c r="E438" s="170" t="s">
        <v>84</v>
      </c>
      <c r="F438" s="173"/>
      <c r="G438" s="73"/>
      <c r="H438" s="75">
        <v>0</v>
      </c>
      <c r="I438" s="73">
        <v>0</v>
      </c>
      <c r="J438" s="75">
        <v>0</v>
      </c>
      <c r="K438" s="75">
        <v>1648.9638</v>
      </c>
      <c r="L438" s="75">
        <v>0</v>
      </c>
      <c r="M438" s="75">
        <v>1295.0071199999998</v>
      </c>
      <c r="N438" s="75">
        <v>1994.7166799999995</v>
      </c>
      <c r="O438" s="75">
        <v>3407.7093600000007</v>
      </c>
      <c r="P438" s="75">
        <v>2566.2978000000003</v>
      </c>
      <c r="Q438" s="75">
        <v>0</v>
      </c>
      <c r="R438" s="174">
        <f t="shared" si="48"/>
        <v>10912.69476</v>
      </c>
      <c r="S438" s="73"/>
      <c r="T438" s="73">
        <v>5818.1295899999996</v>
      </c>
      <c r="U438" s="75">
        <v>2059</v>
      </c>
      <c r="V438" s="73">
        <v>1948.46</v>
      </c>
      <c r="W438" s="75">
        <v>2162.3999699999999</v>
      </c>
      <c r="X438" s="75">
        <v>4168.20</v>
      </c>
      <c r="Y438" s="75">
        <v>41.60</v>
      </c>
      <c r="Z438" s="75">
        <v>182.19762</v>
      </c>
      <c r="AA438" s="75">
        <v>2248.9767200000001</v>
      </c>
      <c r="AB438" s="75">
        <v>4435.9822899999999</v>
      </c>
      <c r="AC438" s="75">
        <v>2314.1999999999998</v>
      </c>
      <c r="AD438" s="75">
        <v>2284.56</v>
      </c>
      <c r="AE438" s="174">
        <f>SUM(S438:AD438)</f>
        <v>27663.706190000001</v>
      </c>
      <c r="AF438" s="75">
        <v>119.67885</v>
      </c>
      <c r="AG438" s="75">
        <v>3900.5665799999997</v>
      </c>
      <c r="AH438" s="75">
        <v>2431.0507500000008</v>
      </c>
      <c r="AI438" s="75">
        <v>2310.1380199999999</v>
      </c>
      <c r="AJ438" s="75">
        <v>4839.9862899999998</v>
      </c>
      <c r="AK438" s="75">
        <v>133.15</v>
      </c>
      <c r="AL438" s="75">
        <v>2461.5684200000001</v>
      </c>
      <c r="AM438" s="75">
        <v>1930.6086499999967</v>
      </c>
      <c r="AN438" s="75">
        <v>2520.2211400000006</v>
      </c>
      <c r="AO438" s="75">
        <v>67.703500000000005</v>
      </c>
      <c r="AP438" s="75">
        <v>1312.7896699999999</v>
      </c>
      <c r="AQ438" s="75">
        <v>1369.45775</v>
      </c>
      <c r="AR438" s="174">
        <f t="shared" si="50"/>
        <v>23396.919619999997</v>
      </c>
      <c r="AS438" s="198">
        <f t="shared" si="51"/>
        <v>61973.320569999996</v>
      </c>
    </row>
    <row r="439" spans="2:45" ht="11.25" customHeight="1">
      <c r="B439" s="167" t="s">
        <v>91</v>
      </c>
      <c r="C439" s="94" t="s">
        <v>430</v>
      </c>
      <c r="D439" s="169" t="s">
        <v>83</v>
      </c>
      <c r="E439" s="170" t="s">
        <v>84</v>
      </c>
      <c r="F439" s="173"/>
      <c r="G439" s="73"/>
      <c r="H439" s="75"/>
      <c r="I439" s="73"/>
      <c r="J439" s="75"/>
      <c r="K439" s="75"/>
      <c r="L439" s="75"/>
      <c r="M439" s="75"/>
      <c r="N439" s="75"/>
      <c r="O439" s="75"/>
      <c r="P439" s="75"/>
      <c r="Q439" s="75"/>
      <c r="R439" s="174">
        <f t="shared" si="48"/>
        <v>0</v>
      </c>
      <c r="S439" s="73"/>
      <c r="T439" s="73"/>
      <c r="U439" s="75"/>
      <c r="V439" s="73"/>
      <c r="W439" s="75"/>
      <c r="X439" s="75"/>
      <c r="Y439" s="75"/>
      <c r="Z439" s="75"/>
      <c r="AA439" s="75"/>
      <c r="AB439" s="75"/>
      <c r="AC439" s="75"/>
      <c r="AD439" s="75"/>
      <c r="AE439" s="174">
        <f>SUM(S439:AD439)</f>
        <v>0</v>
      </c>
      <c r="AF439" s="75"/>
      <c r="AG439" s="75">
        <v>956.47143000000005</v>
      </c>
      <c r="AH439" s="75"/>
      <c r="AI439" s="75"/>
      <c r="AJ439" s="75">
        <v>0.066680000000000003</v>
      </c>
      <c r="AK439" s="75"/>
      <c r="AL439" s="75"/>
      <c r="AM439" s="75"/>
      <c r="AN439" s="75"/>
      <c r="AO439" s="75">
        <v>0</v>
      </c>
      <c r="AP439" s="75">
        <v>283.47260999999997</v>
      </c>
      <c r="AQ439" s="75">
        <v>0</v>
      </c>
      <c r="AR439" s="174">
        <f t="shared" si="54" ref="AR439">SUM(AF439:AQ439)</f>
        <v>1240.01072</v>
      </c>
      <c r="AS439" s="198">
        <f t="shared" si="55" ref="AS439">R439+AE439+AR439</f>
        <v>1240.01072</v>
      </c>
    </row>
    <row r="440" spans="2:45" ht="11.25" customHeight="1">
      <c r="B440" s="167" t="s">
        <v>91</v>
      </c>
      <c r="C440" s="94" t="s">
        <v>431</v>
      </c>
      <c r="D440" s="169" t="s">
        <v>141</v>
      </c>
      <c r="E440" s="170" t="s">
        <v>84</v>
      </c>
      <c r="F440" s="173"/>
      <c r="G440" s="73"/>
      <c r="H440" s="75">
        <v>0</v>
      </c>
      <c r="I440" s="73">
        <v>0</v>
      </c>
      <c r="J440" s="75">
        <v>0</v>
      </c>
      <c r="K440" s="75">
        <v>0</v>
      </c>
      <c r="L440" s="75">
        <v>0</v>
      </c>
      <c r="M440" s="75">
        <v>50</v>
      </c>
      <c r="N440" s="75">
        <v>0</v>
      </c>
      <c r="O440" s="75">
        <v>0</v>
      </c>
      <c r="P440" s="75">
        <v>0</v>
      </c>
      <c r="Q440" s="75">
        <v>0</v>
      </c>
      <c r="R440" s="174">
        <f t="shared" si="48"/>
        <v>50</v>
      </c>
      <c r="S440" s="73"/>
      <c r="T440" s="73"/>
      <c r="U440" s="75"/>
      <c r="V440" s="73"/>
      <c r="W440" s="75">
        <v>21</v>
      </c>
      <c r="X440" s="75"/>
      <c r="Y440" s="75"/>
      <c r="Z440" s="75"/>
      <c r="AA440" s="75">
        <v>15.75</v>
      </c>
      <c r="AB440" s="75"/>
      <c r="AC440" s="75"/>
      <c r="AD440" s="75"/>
      <c r="AE440" s="174">
        <f t="shared" si="49"/>
        <v>36.75</v>
      </c>
      <c r="AF440" s="75"/>
      <c r="AG440" s="75"/>
      <c r="AH440" s="75"/>
      <c r="AI440" s="75"/>
      <c r="AJ440" s="75"/>
      <c r="AK440" s="75"/>
      <c r="AL440" s="75"/>
      <c r="AM440" s="75"/>
      <c r="AN440" s="75">
        <v>14.35</v>
      </c>
      <c r="AO440" s="75">
        <v>0</v>
      </c>
      <c r="AP440" s="75">
        <v>0</v>
      </c>
      <c r="AQ440" s="75">
        <v>17.50</v>
      </c>
      <c r="AR440" s="174">
        <f t="shared" si="50"/>
        <v>31.85</v>
      </c>
      <c r="AS440" s="198">
        <f t="shared" si="51"/>
        <v>118.60</v>
      </c>
    </row>
    <row r="441" spans="2:45" ht="11.25" customHeight="1">
      <c r="B441" s="167" t="s">
        <v>91</v>
      </c>
      <c r="C441" s="94" t="s">
        <v>930</v>
      </c>
      <c r="D441" s="169" t="s">
        <v>83</v>
      </c>
      <c r="E441" s="170" t="s">
        <v>84</v>
      </c>
      <c r="F441" s="173"/>
      <c r="G441" s="73"/>
      <c r="H441" s="75"/>
      <c r="I441" s="73"/>
      <c r="J441" s="75"/>
      <c r="K441" s="75"/>
      <c r="L441" s="75"/>
      <c r="M441" s="75"/>
      <c r="N441" s="75"/>
      <c r="O441" s="75"/>
      <c r="P441" s="75"/>
      <c r="Q441" s="75"/>
      <c r="R441" s="174">
        <f t="shared" si="48"/>
        <v>0</v>
      </c>
      <c r="S441" s="73"/>
      <c r="T441" s="73"/>
      <c r="U441" s="75"/>
      <c r="V441" s="73"/>
      <c r="W441" s="75"/>
      <c r="X441" s="75"/>
      <c r="Y441" s="75"/>
      <c r="Z441" s="75"/>
      <c r="AA441" s="75"/>
      <c r="AB441" s="75"/>
      <c r="AC441" s="75">
        <v>5.0999999999999996</v>
      </c>
      <c r="AD441" s="75"/>
      <c r="AE441" s="174">
        <f t="shared" si="56" ref="AE441">SUM(S441:AD441)</f>
        <v>5.0999999999999996</v>
      </c>
      <c r="AF441" s="75"/>
      <c r="AG441" s="75"/>
      <c r="AH441" s="75"/>
      <c r="AI441" s="75"/>
      <c r="AJ441" s="75"/>
      <c r="AK441" s="75"/>
      <c r="AL441" s="75"/>
      <c r="AM441" s="75"/>
      <c r="AN441" s="75"/>
      <c r="AO441" s="75">
        <v>169.24511999999999</v>
      </c>
      <c r="AP441" s="75">
        <v>0</v>
      </c>
      <c r="AQ441" s="75">
        <v>0</v>
      </c>
      <c r="AR441" s="174">
        <f t="shared" si="50"/>
        <v>169.24511999999999</v>
      </c>
      <c r="AS441" s="198">
        <f t="shared" si="51"/>
        <v>174.34511999999998</v>
      </c>
    </row>
    <row r="442" spans="2:45" ht="11.25" customHeight="1">
      <c r="B442" s="167" t="s">
        <v>91</v>
      </c>
      <c r="C442" s="94" t="s">
        <v>566</v>
      </c>
      <c r="D442" s="169" t="s">
        <v>79</v>
      </c>
      <c r="E442" s="170" t="s">
        <v>84</v>
      </c>
      <c r="F442" s="173"/>
      <c r="G442" s="73"/>
      <c r="H442" s="73">
        <v>2480.50</v>
      </c>
      <c r="I442" s="73">
        <v>13527.73969</v>
      </c>
      <c r="J442" s="75">
        <v>25397.057819999995</v>
      </c>
      <c r="K442" s="75">
        <v>5555.776380000003</v>
      </c>
      <c r="L442" s="75">
        <v>12531.299300000006</v>
      </c>
      <c r="M442" s="75">
        <v>1995.6613599999982</v>
      </c>
      <c r="N442" s="75">
        <v>6715.7254999999932</v>
      </c>
      <c r="O442" s="75">
        <v>6304.4844699999958</v>
      </c>
      <c r="P442" s="75">
        <v>7709.8208199999935</v>
      </c>
      <c r="Q442" s="75">
        <v>11461.507410000006</v>
      </c>
      <c r="R442" s="174">
        <f t="shared" si="48"/>
        <v>93679.572749999992</v>
      </c>
      <c r="S442" s="73">
        <v>2989.4978200000005</v>
      </c>
      <c r="T442" s="73">
        <v>18711.949630000003</v>
      </c>
      <c r="U442" s="73">
        <v>29349.40</v>
      </c>
      <c r="V442" s="73">
        <v>19117.88</v>
      </c>
      <c r="W442" s="75">
        <v>12573.970660000001</v>
      </c>
      <c r="X442" s="75">
        <v>29674.60</v>
      </c>
      <c r="Y442" s="75">
        <v>2080.90</v>
      </c>
      <c r="Z442" s="75">
        <v>8090.7699899999998</v>
      </c>
      <c r="AA442" s="75">
        <v>7023.5756499999998</v>
      </c>
      <c r="AB442" s="75">
        <v>14301.78421</v>
      </c>
      <c r="AC442" s="75">
        <v>11712.50</v>
      </c>
      <c r="AD442" s="75">
        <v>9292.76</v>
      </c>
      <c r="AE442" s="174">
        <f t="shared" si="49"/>
        <v>164919.58796</v>
      </c>
      <c r="AF442" s="75">
        <v>2170.4380299999998</v>
      </c>
      <c r="AG442" s="75"/>
      <c r="AH442" s="75"/>
      <c r="AI442" s="75">
        <v>11355.527050000001</v>
      </c>
      <c r="AJ442" s="75">
        <v>23922.646550000001</v>
      </c>
      <c r="AK442" s="75">
        <v>6809.53</v>
      </c>
      <c r="AL442" s="75">
        <v>15647.788960000009</v>
      </c>
      <c r="AM442" s="75">
        <v>12680.12126000002</v>
      </c>
      <c r="AN442" s="75">
        <v>16081.174549999967</v>
      </c>
      <c r="AO442" s="75">
        <v>1985.86509</v>
      </c>
      <c r="AP442" s="75">
        <v>21091.35727</v>
      </c>
      <c r="AQ442" s="75">
        <v>2850.5194000000001</v>
      </c>
      <c r="AR442" s="174">
        <f t="shared" si="50"/>
        <v>114594.96816</v>
      </c>
      <c r="AS442" s="198">
        <f t="shared" si="51"/>
        <v>373194.12887000002</v>
      </c>
    </row>
    <row r="443" spans="2:45" ht="11.25" customHeight="1">
      <c r="B443" s="167" t="s">
        <v>91</v>
      </c>
      <c r="C443" s="94" t="s">
        <v>380</v>
      </c>
      <c r="D443" s="169" t="s">
        <v>84</v>
      </c>
      <c r="E443" s="170" t="s">
        <v>84</v>
      </c>
      <c r="F443" s="173"/>
      <c r="G443" s="73"/>
      <c r="H443" s="73">
        <v>0</v>
      </c>
      <c r="I443" s="73">
        <v>0</v>
      </c>
      <c r="J443" s="75">
        <v>0</v>
      </c>
      <c r="K443" s="75">
        <v>26.883779999999998</v>
      </c>
      <c r="L443" s="75">
        <v>27.516610000000004</v>
      </c>
      <c r="M443" s="75">
        <v>14.255719999999997</v>
      </c>
      <c r="N443" s="75">
        <v>151.00734999999997</v>
      </c>
      <c r="O443" s="75">
        <v>124.40490000000005</v>
      </c>
      <c r="P443" s="75">
        <v>115.56461999999993</v>
      </c>
      <c r="Q443" s="75">
        <v>96.424239999999941</v>
      </c>
      <c r="R443" s="174">
        <f t="shared" si="48"/>
        <v>556.05721999999992</v>
      </c>
      <c r="S443" s="73"/>
      <c r="T443" s="73">
        <v>57.843690000000002</v>
      </c>
      <c r="U443" s="73">
        <v>71.50</v>
      </c>
      <c r="V443" s="73">
        <v>118.31</v>
      </c>
      <c r="W443" s="75">
        <v>490.70530000000002</v>
      </c>
      <c r="X443" s="75">
        <v>57.30</v>
      </c>
      <c r="Y443" s="75">
        <v>62.90</v>
      </c>
      <c r="Z443" s="75">
        <v>314.17329000000001</v>
      </c>
      <c r="AA443" s="75">
        <v>188.83198999999999</v>
      </c>
      <c r="AB443" s="75">
        <v>107.18191</v>
      </c>
      <c r="AC443" s="75">
        <v>280.80</v>
      </c>
      <c r="AD443" s="75">
        <v>374.04</v>
      </c>
      <c r="AE443" s="174">
        <f t="shared" si="49"/>
        <v>2123.5861799999998</v>
      </c>
      <c r="AF443" s="75">
        <v>106.84166999999999</v>
      </c>
      <c r="AG443" s="75">
        <v>18207.918579999998</v>
      </c>
      <c r="AH443" s="75">
        <v>13113.479959999997</v>
      </c>
      <c r="AI443" s="75">
        <v>306.99137999999999</v>
      </c>
      <c r="AJ443" s="75">
        <v>174.37531000000001</v>
      </c>
      <c r="AK443" s="75">
        <v>84.49</v>
      </c>
      <c r="AL443" s="75">
        <v>148.26321999999996</v>
      </c>
      <c r="AM443" s="75">
        <v>82.07340999999991</v>
      </c>
      <c r="AN443" s="75">
        <v>244.18222000000031</v>
      </c>
      <c r="AO443" s="75">
        <v>154.90855999999999</v>
      </c>
      <c r="AP443" s="75">
        <v>164.20400000000001</v>
      </c>
      <c r="AQ443" s="75">
        <v>349.54852</v>
      </c>
      <c r="AR443" s="174">
        <f t="shared" si="50"/>
        <v>33137.276829999995</v>
      </c>
      <c r="AS443" s="198">
        <f t="shared" si="51"/>
        <v>35816.920229999996</v>
      </c>
    </row>
    <row r="444" spans="2:45" ht="11.25" customHeight="1">
      <c r="B444" s="167" t="s">
        <v>91</v>
      </c>
      <c r="C444" s="94" t="s">
        <v>381</v>
      </c>
      <c r="D444" s="169" t="s">
        <v>84</v>
      </c>
      <c r="E444" s="170" t="s">
        <v>84</v>
      </c>
      <c r="F444" s="173"/>
      <c r="G444" s="73"/>
      <c r="H444" s="73"/>
      <c r="I444" s="73"/>
      <c r="J444" s="75"/>
      <c r="K444" s="75"/>
      <c r="L444" s="75"/>
      <c r="M444" s="75"/>
      <c r="N444" s="75"/>
      <c r="O444" s="75"/>
      <c r="P444" s="75"/>
      <c r="Q444" s="75"/>
      <c r="R444" s="174">
        <f t="shared" si="57" ref="R444">SUM(G444:Q444)</f>
        <v>0</v>
      </c>
      <c r="S444" s="73"/>
      <c r="T444" s="73"/>
      <c r="U444" s="73"/>
      <c r="V444" s="73"/>
      <c r="W444" s="75"/>
      <c r="X444" s="75"/>
      <c r="Y444" s="75"/>
      <c r="Z444" s="75"/>
      <c r="AA444" s="75"/>
      <c r="AB444" s="75"/>
      <c r="AC444" s="75"/>
      <c r="AD444" s="75"/>
      <c r="AE444" s="174">
        <f t="shared" si="49"/>
        <v>0</v>
      </c>
      <c r="AF444" s="75"/>
      <c r="AG444" s="75"/>
      <c r="AH444" s="75"/>
      <c r="AI444" s="75"/>
      <c r="AJ444" s="75"/>
      <c r="AK444" s="75"/>
      <c r="AL444" s="75"/>
      <c r="AM444" s="75"/>
      <c r="AN444" s="75"/>
      <c r="AO444" s="75">
        <v>1.80</v>
      </c>
      <c r="AP444" s="75">
        <v>0</v>
      </c>
      <c r="AQ444" s="75">
        <v>0</v>
      </c>
      <c r="AR444" s="174">
        <f t="shared" si="58" ref="AR444">SUM(AF444:AQ444)</f>
        <v>1.80</v>
      </c>
      <c r="AS444" s="198">
        <f t="shared" si="59" ref="AS444">R444+AE444+AR444</f>
        <v>1.80</v>
      </c>
    </row>
    <row r="445" spans="2:45" ht="11.25" customHeight="1">
      <c r="B445" s="167" t="s">
        <v>91</v>
      </c>
      <c r="C445" s="94" t="s">
        <v>567</v>
      </c>
      <c r="D445" s="169" t="s">
        <v>84</v>
      </c>
      <c r="E445" s="170" t="s">
        <v>84</v>
      </c>
      <c r="F445" s="173"/>
      <c r="G445" s="73"/>
      <c r="H445" s="73">
        <v>241.80399</v>
      </c>
      <c r="I445" s="73">
        <v>312.52363000000003</v>
      </c>
      <c r="J445" s="75">
        <v>513.55561000000012</v>
      </c>
      <c r="K445" s="75">
        <v>978.64561999999978</v>
      </c>
      <c r="L445" s="75">
        <v>389.38514000000009</v>
      </c>
      <c r="M445" s="75">
        <v>622.05173000000059</v>
      </c>
      <c r="N445" s="75">
        <v>632.27936000000091</v>
      </c>
      <c r="O445" s="75">
        <v>505.61787999999979</v>
      </c>
      <c r="P445" s="75">
        <v>696.18053999999938</v>
      </c>
      <c r="Q445" s="75">
        <v>5222.6876399999937</v>
      </c>
      <c r="R445" s="174">
        <f t="shared" si="48"/>
        <v>10114.731139999994</v>
      </c>
      <c r="S445" s="73">
        <v>329.99384999999995</v>
      </c>
      <c r="T445" s="73">
        <v>5977.3222900000001</v>
      </c>
      <c r="U445" s="73">
        <v>3118.10</v>
      </c>
      <c r="V445" s="73">
        <v>6418.88</v>
      </c>
      <c r="W445" s="75">
        <v>2840.9052999999999</v>
      </c>
      <c r="X445" s="75">
        <v>1028.9000000000001</v>
      </c>
      <c r="Y445" s="75">
        <v>375.50</v>
      </c>
      <c r="Z445" s="75">
        <v>1144.99666</v>
      </c>
      <c r="AA445" s="75">
        <v>2654.1446000000001</v>
      </c>
      <c r="AB445" s="75">
        <v>1834.4322199999999</v>
      </c>
      <c r="AC445" s="75">
        <v>6569.40</v>
      </c>
      <c r="AD445" s="75">
        <v>6438.69</v>
      </c>
      <c r="AE445" s="174">
        <f t="shared" si="49"/>
        <v>38731.264920000001</v>
      </c>
      <c r="AF445" s="75">
        <v>1419.28251</v>
      </c>
      <c r="AG445" s="75">
        <v>2.1184400000000023</v>
      </c>
      <c r="AH445" s="75">
        <v>39.421359999999986</v>
      </c>
      <c r="AI445" s="75">
        <v>4149.46191</v>
      </c>
      <c r="AJ445" s="75">
        <v>2235.0945099999999</v>
      </c>
      <c r="AK445" s="75">
        <v>833.64</v>
      </c>
      <c r="AL445" s="75">
        <v>646.49787999999523</v>
      </c>
      <c r="AM445" s="75">
        <v>402.5305700000003</v>
      </c>
      <c r="AN445" s="75">
        <v>1157.3908299999946</v>
      </c>
      <c r="AO445" s="75">
        <v>619.35793000000001</v>
      </c>
      <c r="AP445" s="75">
        <v>242.84067999999999</v>
      </c>
      <c r="AQ445" s="75">
        <v>1206.6434999999999</v>
      </c>
      <c r="AR445" s="174">
        <f t="shared" si="50"/>
        <v>12954.28011999999</v>
      </c>
      <c r="AS445" s="198">
        <f t="shared" si="51"/>
        <v>61800.276179999986</v>
      </c>
    </row>
    <row r="446" spans="2:45" ht="11.25" customHeight="1">
      <c r="B446" s="167" t="s">
        <v>91</v>
      </c>
      <c r="C446" s="94" t="s">
        <v>807</v>
      </c>
      <c r="D446" s="169" t="s">
        <v>84</v>
      </c>
      <c r="E446" s="170" t="s">
        <v>84</v>
      </c>
      <c r="F446" s="173"/>
      <c r="G446" s="73"/>
      <c r="H446" s="73"/>
      <c r="I446" s="73"/>
      <c r="J446" s="75"/>
      <c r="K446" s="75"/>
      <c r="L446" s="75"/>
      <c r="M446" s="75"/>
      <c r="N446" s="75"/>
      <c r="O446" s="75"/>
      <c r="P446" s="75"/>
      <c r="Q446" s="75"/>
      <c r="R446" s="174">
        <f t="shared" si="48"/>
        <v>0</v>
      </c>
      <c r="S446" s="73"/>
      <c r="T446" s="73"/>
      <c r="U446" s="73"/>
      <c r="V446" s="73"/>
      <c r="W446" s="75"/>
      <c r="X446" s="75">
        <v>1.60</v>
      </c>
      <c r="Y446" s="75"/>
      <c r="Z446" s="75"/>
      <c r="AA446" s="75"/>
      <c r="AB446" s="75">
        <v>3.6172499999999999</v>
      </c>
      <c r="AC446" s="75"/>
      <c r="AD446" s="75"/>
      <c r="AE446" s="174">
        <f t="shared" si="60" ref="AE446">SUM(S446:AD446)</f>
        <v>5.2172499999999999</v>
      </c>
      <c r="AF446" s="75">
        <v>2.9243999999999999</v>
      </c>
      <c r="AG446" s="75">
        <v>1477.4882400000004</v>
      </c>
      <c r="AH446" s="75">
        <v>6767.8907100000006</v>
      </c>
      <c r="AI446" s="75"/>
      <c r="AJ446" s="75">
        <v>0.38501999999999997</v>
      </c>
      <c r="AK446" s="75">
        <v>0.39</v>
      </c>
      <c r="AL446" s="75"/>
      <c r="AM446" s="75"/>
      <c r="AN446" s="75">
        <v>0.3955999999999999</v>
      </c>
      <c r="AO446" s="75">
        <v>0</v>
      </c>
      <c r="AP446" s="75">
        <v>0</v>
      </c>
      <c r="AQ446" s="75">
        <v>0.39560000000000001</v>
      </c>
      <c r="AR446" s="174">
        <f t="shared" si="50"/>
        <v>8249.8695700000007</v>
      </c>
      <c r="AS446" s="198">
        <f t="shared" si="51"/>
        <v>8255.0868200000004</v>
      </c>
    </row>
    <row r="447" spans="2:45" ht="11.25" customHeight="1">
      <c r="B447" s="167" t="s">
        <v>91</v>
      </c>
      <c r="C447" s="94" t="s">
        <v>383</v>
      </c>
      <c r="D447" s="169" t="s">
        <v>84</v>
      </c>
      <c r="E447" s="170" t="s">
        <v>84</v>
      </c>
      <c r="F447" s="173"/>
      <c r="G447" s="73"/>
      <c r="H447" s="73">
        <v>0</v>
      </c>
      <c r="I447" s="73">
        <v>7.8180399999999999</v>
      </c>
      <c r="J447" s="75">
        <v>1.1826299999999996</v>
      </c>
      <c r="K447" s="75">
        <v>0.68790000000000262</v>
      </c>
      <c r="L447" s="75">
        <v>1.3992799999999974</v>
      </c>
      <c r="M447" s="75">
        <v>0</v>
      </c>
      <c r="N447" s="75">
        <v>2.2037000000000013</v>
      </c>
      <c r="O447" s="75">
        <v>5.5888799999999996</v>
      </c>
      <c r="P447" s="75">
        <v>9.2868199999999987</v>
      </c>
      <c r="Q447" s="75">
        <v>2.6642200000000003</v>
      </c>
      <c r="R447" s="174">
        <f t="shared" si="48"/>
        <v>30.831469999999999</v>
      </c>
      <c r="S447" s="73">
        <v>4.5543699999999996</v>
      </c>
      <c r="T447" s="73">
        <v>21.75478</v>
      </c>
      <c r="U447" s="73">
        <v>31.80</v>
      </c>
      <c r="V447" s="73">
        <v>37.979999999999997</v>
      </c>
      <c r="W447" s="75">
        <v>55.820819999999998</v>
      </c>
      <c r="X447" s="75">
        <v>53</v>
      </c>
      <c r="Y447" s="75">
        <v>72</v>
      </c>
      <c r="Z447" s="75">
        <v>29.776</v>
      </c>
      <c r="AA447" s="75">
        <v>39.461379999999998</v>
      </c>
      <c r="AB447" s="75">
        <v>10.679690000000001</v>
      </c>
      <c r="AC447" s="75">
        <v>85.90</v>
      </c>
      <c r="AD447" s="75">
        <v>77.09</v>
      </c>
      <c r="AE447" s="174">
        <f t="shared" si="49"/>
        <v>519.81704000000002</v>
      </c>
      <c r="AF447" s="75">
        <v>9.9869000000000003</v>
      </c>
      <c r="AG447" s="75"/>
      <c r="AH447" s="75"/>
      <c r="AI447" s="75">
        <v>64.397009999999995</v>
      </c>
      <c r="AJ447" s="75">
        <v>81.686179999999993</v>
      </c>
      <c r="AK447" s="75">
        <v>37.229999999999997</v>
      </c>
      <c r="AL447" s="75">
        <v>93.389330000000015</v>
      </c>
      <c r="AM447" s="75">
        <v>19.365320000000008</v>
      </c>
      <c r="AN447" s="75">
        <v>86.141810000000049</v>
      </c>
      <c r="AO447" s="75">
        <v>58.481110000000001</v>
      </c>
      <c r="AP447" s="75">
        <v>78.380189999999999</v>
      </c>
      <c r="AQ447" s="75">
        <v>311.50573000000003</v>
      </c>
      <c r="AR447" s="174">
        <f t="shared" si="50"/>
        <v>840.56358</v>
      </c>
      <c r="AS447" s="198">
        <f t="shared" si="51"/>
        <v>1391.21209</v>
      </c>
    </row>
    <row r="448" spans="2:45" ht="11.25" customHeight="1">
      <c r="B448" s="167" t="s">
        <v>91</v>
      </c>
      <c r="C448" s="94" t="s">
        <v>732</v>
      </c>
      <c r="D448" s="169" t="s">
        <v>84</v>
      </c>
      <c r="E448" s="170" t="s">
        <v>84</v>
      </c>
      <c r="F448" s="173"/>
      <c r="G448" s="73"/>
      <c r="H448" s="73">
        <v>0</v>
      </c>
      <c r="I448" s="73">
        <v>0</v>
      </c>
      <c r="J448" s="75">
        <v>0</v>
      </c>
      <c r="K448" s="75">
        <v>0</v>
      </c>
      <c r="L448" s="75">
        <v>0</v>
      </c>
      <c r="M448" s="75">
        <v>0</v>
      </c>
      <c r="N448" s="75">
        <v>0</v>
      </c>
      <c r="O448" s="75">
        <v>0</v>
      </c>
      <c r="P448" s="75">
        <v>0</v>
      </c>
      <c r="Q448" s="75">
        <v>0</v>
      </c>
      <c r="R448" s="174">
        <f t="shared" si="48"/>
        <v>0</v>
      </c>
      <c r="S448" s="73"/>
      <c r="T448" s="73"/>
      <c r="U448" s="73">
        <v>18.032</v>
      </c>
      <c r="V448" s="73"/>
      <c r="W448" s="75"/>
      <c r="X448" s="75"/>
      <c r="Y448" s="75"/>
      <c r="Z448" s="75"/>
      <c r="AA448" s="75"/>
      <c r="AB448" s="75"/>
      <c r="AC448" s="75"/>
      <c r="AD448" s="75"/>
      <c r="AE448" s="174">
        <f t="shared" si="49"/>
        <v>18.032</v>
      </c>
      <c r="AF448" s="75"/>
      <c r="AG448" s="75">
        <v>106.6221</v>
      </c>
      <c r="AH448" s="75">
        <v>99.438810000000004</v>
      </c>
      <c r="AI448" s="75"/>
      <c r="AJ448" s="75"/>
      <c r="AK448" s="75"/>
      <c r="AL448" s="75"/>
      <c r="AM448" s="75"/>
      <c r="AN448" s="75"/>
      <c r="AO448" s="75">
        <v>0</v>
      </c>
      <c r="AP448" s="75">
        <v>0</v>
      </c>
      <c r="AQ448" s="75">
        <v>0</v>
      </c>
      <c r="AR448" s="174">
        <f t="shared" si="50"/>
        <v>206.06091000000001</v>
      </c>
      <c r="AS448" s="198">
        <f t="shared" si="51"/>
        <v>224.09291000000002</v>
      </c>
    </row>
    <row r="449" spans="2:45" ht="11.25" customHeight="1">
      <c r="B449" s="167" t="s">
        <v>91</v>
      </c>
      <c r="C449" s="94" t="s">
        <v>433</v>
      </c>
      <c r="D449" s="169" t="s">
        <v>141</v>
      </c>
      <c r="E449" s="170" t="s">
        <v>84</v>
      </c>
      <c r="F449" s="173"/>
      <c r="G449" s="73"/>
      <c r="H449" s="73">
        <v>0</v>
      </c>
      <c r="I449" s="73">
        <v>0</v>
      </c>
      <c r="J449" s="75">
        <v>0</v>
      </c>
      <c r="K449" s="75">
        <v>0</v>
      </c>
      <c r="L449" s="75">
        <v>0</v>
      </c>
      <c r="M449" s="75">
        <v>0</v>
      </c>
      <c r="N449" s="75">
        <v>0</v>
      </c>
      <c r="O449" s="75">
        <v>0</v>
      </c>
      <c r="P449" s="75">
        <v>0</v>
      </c>
      <c r="Q449" s="75">
        <v>16.40</v>
      </c>
      <c r="R449" s="174">
        <f t="shared" si="48"/>
        <v>16.40</v>
      </c>
      <c r="S449" s="73"/>
      <c r="T449" s="73">
        <v>71.011690000000002</v>
      </c>
      <c r="U449" s="73">
        <v>34.60</v>
      </c>
      <c r="V449" s="73">
        <v>33.89</v>
      </c>
      <c r="W449" s="75">
        <v>5.2039799999999996</v>
      </c>
      <c r="X449" s="75">
        <v>111</v>
      </c>
      <c r="Y449" s="75">
        <v>89.10</v>
      </c>
      <c r="Z449" s="75">
        <v>10.50</v>
      </c>
      <c r="AA449" s="75">
        <v>11.70575</v>
      </c>
      <c r="AB449" s="75">
        <v>40.957059999999998</v>
      </c>
      <c r="AC449" s="75">
        <v>48.50</v>
      </c>
      <c r="AD449" s="75">
        <v>194.07</v>
      </c>
      <c r="AE449" s="174">
        <f t="shared" si="49"/>
        <v>650.53847999999994</v>
      </c>
      <c r="AF449" s="75">
        <v>80.212209999999999</v>
      </c>
      <c r="AG449" s="75"/>
      <c r="AH449" s="75"/>
      <c r="AI449" s="75">
        <v>78.167619999999999</v>
      </c>
      <c r="AJ449" s="75">
        <v>0.90</v>
      </c>
      <c r="AK449" s="75">
        <v>97.32</v>
      </c>
      <c r="AL449" s="75">
        <v>134.06932000000006</v>
      </c>
      <c r="AM449" s="75"/>
      <c r="AN449" s="75">
        <v>35.007849999999863</v>
      </c>
      <c r="AO449" s="75">
        <v>30.5473</v>
      </c>
      <c r="AP449" s="75">
        <v>109.01403999999999</v>
      </c>
      <c r="AQ449" s="75">
        <v>43.308950000000003</v>
      </c>
      <c r="AR449" s="174">
        <f t="shared" si="50"/>
        <v>608.54728999999986</v>
      </c>
      <c r="AS449" s="198">
        <f t="shared" si="51"/>
        <v>1275.4857699999998</v>
      </c>
    </row>
    <row r="450" spans="2:45" ht="11.25" customHeight="1">
      <c r="B450" s="167" t="s">
        <v>91</v>
      </c>
      <c r="C450" s="94" t="s">
        <v>384</v>
      </c>
      <c r="D450" s="169" t="s">
        <v>84</v>
      </c>
      <c r="E450" s="170" t="s">
        <v>84</v>
      </c>
      <c r="F450" s="173"/>
      <c r="G450" s="73"/>
      <c r="H450" s="73">
        <v>0</v>
      </c>
      <c r="I450" s="73">
        <v>0</v>
      </c>
      <c r="J450" s="75">
        <v>0</v>
      </c>
      <c r="K450" s="75">
        <v>1.98855</v>
      </c>
      <c r="L450" s="75">
        <v>5.9664000000000001</v>
      </c>
      <c r="M450" s="75">
        <v>0</v>
      </c>
      <c r="N450" s="75">
        <v>0</v>
      </c>
      <c r="O450" s="75">
        <v>0</v>
      </c>
      <c r="P450" s="75">
        <v>0</v>
      </c>
      <c r="Q450" s="75">
        <v>16.245049999999999</v>
      </c>
      <c r="R450" s="174">
        <f t="shared" si="48"/>
        <v>24.20</v>
      </c>
      <c r="S450" s="73"/>
      <c r="T450" s="73"/>
      <c r="U450" s="73"/>
      <c r="V450" s="73"/>
      <c r="W450" s="75">
        <v>6.0277900000000004</v>
      </c>
      <c r="X450" s="75">
        <v>12.10</v>
      </c>
      <c r="Y450" s="75">
        <v>507.60</v>
      </c>
      <c r="Z450" s="75">
        <v>20.399319999999999</v>
      </c>
      <c r="AA450" s="75"/>
      <c r="AB450" s="75">
        <v>3.8559899999999998</v>
      </c>
      <c r="AC450" s="75">
        <v>20</v>
      </c>
      <c r="AD450" s="75"/>
      <c r="AE450" s="174">
        <f t="shared" si="49"/>
        <v>569.98310000000004</v>
      </c>
      <c r="AF450" s="75"/>
      <c r="AG450" s="75">
        <v>222.59390000000002</v>
      </c>
      <c r="AH450" s="75">
        <v>18.84470000000001</v>
      </c>
      <c r="AI450" s="75"/>
      <c r="AJ450" s="75"/>
      <c r="AK450" s="75">
        <v>8.40</v>
      </c>
      <c r="AL450" s="75"/>
      <c r="AM450" s="75"/>
      <c r="AN450" s="75">
        <v>497.50359999999995</v>
      </c>
      <c r="AO450" s="75">
        <v>9.9394500000000008</v>
      </c>
      <c r="AP450" s="75">
        <v>0</v>
      </c>
      <c r="AQ450" s="75">
        <v>88.984549999999999</v>
      </c>
      <c r="AR450" s="174">
        <f t="shared" si="50"/>
        <v>846.26620000000003</v>
      </c>
      <c r="AS450" s="198">
        <f t="shared" si="51"/>
        <v>1440.4493000000002</v>
      </c>
    </row>
    <row r="451" spans="2:45" ht="11.25" customHeight="1">
      <c r="B451" s="167" t="s">
        <v>91</v>
      </c>
      <c r="C451" s="94" t="s">
        <v>405</v>
      </c>
      <c r="D451" s="169" t="s">
        <v>141</v>
      </c>
      <c r="E451" s="170" t="s">
        <v>84</v>
      </c>
      <c r="F451" s="173"/>
      <c r="G451" s="73"/>
      <c r="H451" s="73">
        <v>0</v>
      </c>
      <c r="I451" s="73">
        <v>0</v>
      </c>
      <c r="J451" s="75">
        <v>0</v>
      </c>
      <c r="K451" s="75">
        <v>0</v>
      </c>
      <c r="L451" s="75">
        <v>0</v>
      </c>
      <c r="M451" s="75">
        <v>0</v>
      </c>
      <c r="N451" s="75">
        <v>0</v>
      </c>
      <c r="O451" s="75">
        <v>0</v>
      </c>
      <c r="P451" s="75">
        <v>53.40898</v>
      </c>
      <c r="Q451" s="75">
        <v>0</v>
      </c>
      <c r="R451" s="174">
        <f t="shared" si="48"/>
        <v>53.40898</v>
      </c>
      <c r="S451" s="73"/>
      <c r="T451" s="73"/>
      <c r="U451" s="73"/>
      <c r="V451" s="73"/>
      <c r="W451" s="75"/>
      <c r="X451" s="75"/>
      <c r="Y451" s="75"/>
      <c r="Z451" s="75"/>
      <c r="AA451" s="75"/>
      <c r="AB451" s="75"/>
      <c r="AC451" s="75"/>
      <c r="AD451" s="75"/>
      <c r="AE451" s="174">
        <f t="shared" si="49"/>
        <v>0</v>
      </c>
      <c r="AF451" s="75"/>
      <c r="AG451" s="75"/>
      <c r="AH451" s="75"/>
      <c r="AI451" s="75"/>
      <c r="AJ451" s="75"/>
      <c r="AK451" s="75"/>
      <c r="AL451" s="75"/>
      <c r="AM451" s="75"/>
      <c r="AN451" s="75"/>
      <c r="AO451" s="75">
        <v>0</v>
      </c>
      <c r="AP451" s="75">
        <v>0</v>
      </c>
      <c r="AQ451" s="75">
        <v>0</v>
      </c>
      <c r="AR451" s="174">
        <f t="shared" si="50"/>
        <v>0</v>
      </c>
      <c r="AS451" s="198">
        <f t="shared" si="51"/>
        <v>53.40898</v>
      </c>
    </row>
    <row r="452" spans="2:45" ht="11.25" customHeight="1">
      <c r="B452" s="167" t="s">
        <v>91</v>
      </c>
      <c r="C452" s="94" t="s">
        <v>393</v>
      </c>
      <c r="D452" s="169" t="s">
        <v>84</v>
      </c>
      <c r="E452" s="170" t="s">
        <v>84</v>
      </c>
      <c r="F452" s="173"/>
      <c r="G452" s="73"/>
      <c r="H452" s="73">
        <v>0</v>
      </c>
      <c r="I452" s="73">
        <v>0</v>
      </c>
      <c r="J452" s="75">
        <v>0</v>
      </c>
      <c r="K452" s="75">
        <v>144.42468</v>
      </c>
      <c r="L452" s="75">
        <v>0</v>
      </c>
      <c r="M452" s="75">
        <v>0</v>
      </c>
      <c r="N452" s="75">
        <v>28755.328000000001</v>
      </c>
      <c r="O452" s="75">
        <v>2000</v>
      </c>
      <c r="P452" s="75">
        <v>1999.9999999999964</v>
      </c>
      <c r="Q452" s="75">
        <v>2033.5772700000016</v>
      </c>
      <c r="R452" s="174">
        <f t="shared" si="48"/>
        <v>34933.329949999999</v>
      </c>
      <c r="S452" s="73">
        <v>139.91382999999999</v>
      </c>
      <c r="T452" s="73"/>
      <c r="U452" s="73">
        <v>287.60000000000002</v>
      </c>
      <c r="V452" s="73">
        <v>5212.4399999999996</v>
      </c>
      <c r="W452" s="75">
        <v>2972.5313500000002</v>
      </c>
      <c r="X452" s="75">
        <v>223.80</v>
      </c>
      <c r="Y452" s="75">
        <v>2106.8000000000002</v>
      </c>
      <c r="Z452" s="75">
        <v>2289.3235800000002</v>
      </c>
      <c r="AA452" s="75">
        <v>455.40922999999998</v>
      </c>
      <c r="AB452" s="75">
        <v>6.05</v>
      </c>
      <c r="AC452" s="75">
        <v>126.20</v>
      </c>
      <c r="AD452" s="75">
        <v>1218.1099999999999</v>
      </c>
      <c r="AE452" s="174">
        <f t="shared" si="49"/>
        <v>15038.177989999998</v>
      </c>
      <c r="AF452" s="75">
        <v>132.55525</v>
      </c>
      <c r="AG452" s="75"/>
      <c r="AH452" s="75"/>
      <c r="AI452" s="75">
        <v>402.67442999999997</v>
      </c>
      <c r="AJ452" s="75">
        <v>561.70641000000001</v>
      </c>
      <c r="AK452" s="75">
        <v>4245.8100000000004</v>
      </c>
      <c r="AL452" s="75">
        <v>195.63956999999937</v>
      </c>
      <c r="AM452" s="75">
        <v>126.15591999999992</v>
      </c>
      <c r="AN452" s="75">
        <v>2093.0663399999999</v>
      </c>
      <c r="AO452" s="75">
        <v>106.03968</v>
      </c>
      <c r="AP452" s="75">
        <v>885.00630000000001</v>
      </c>
      <c r="AQ452" s="75">
        <v>49.020119999999999</v>
      </c>
      <c r="AR452" s="174">
        <f t="shared" si="50"/>
        <v>8797.6740200000004</v>
      </c>
      <c r="AS452" s="198">
        <f t="shared" si="51"/>
        <v>58769.181959999994</v>
      </c>
    </row>
    <row r="453" spans="2:45" ht="11.25" customHeight="1">
      <c r="B453" s="167" t="s">
        <v>91</v>
      </c>
      <c r="C453" s="94" t="s">
        <v>396</v>
      </c>
      <c r="D453" s="169" t="s">
        <v>141</v>
      </c>
      <c r="E453" s="170" t="s">
        <v>84</v>
      </c>
      <c r="F453" s="173"/>
      <c r="G453" s="73"/>
      <c r="H453" s="73"/>
      <c r="I453" s="73"/>
      <c r="J453" s="75"/>
      <c r="K453" s="75"/>
      <c r="L453" s="75"/>
      <c r="M453" s="75"/>
      <c r="N453" s="75"/>
      <c r="O453" s="75"/>
      <c r="P453" s="75"/>
      <c r="Q453" s="75"/>
      <c r="R453" s="174">
        <f t="shared" si="48"/>
        <v>0</v>
      </c>
      <c r="S453" s="73"/>
      <c r="T453" s="73"/>
      <c r="U453" s="73">
        <v>0.60</v>
      </c>
      <c r="V453" s="73"/>
      <c r="W453" s="75"/>
      <c r="X453" s="75"/>
      <c r="Y453" s="75"/>
      <c r="Z453" s="75"/>
      <c r="AA453" s="75"/>
      <c r="AB453" s="75"/>
      <c r="AC453" s="75"/>
      <c r="AD453" s="75"/>
      <c r="AE453" s="174">
        <f t="shared" si="61" ref="AE453">SUM(S453:AD453)</f>
        <v>0.60</v>
      </c>
      <c r="AF453" s="75"/>
      <c r="AG453" s="75">
        <v>30.815279999999998</v>
      </c>
      <c r="AH453" s="75">
        <v>248.99363999999997</v>
      </c>
      <c r="AI453" s="75"/>
      <c r="AJ453" s="75"/>
      <c r="AK453" s="75"/>
      <c r="AL453" s="75"/>
      <c r="AM453" s="75"/>
      <c r="AN453" s="75"/>
      <c r="AO453" s="75">
        <v>0</v>
      </c>
      <c r="AP453" s="75">
        <v>0</v>
      </c>
      <c r="AQ453" s="75">
        <v>0</v>
      </c>
      <c r="AR453" s="174">
        <f t="shared" si="50"/>
        <v>279.80891999999994</v>
      </c>
      <c r="AS453" s="198">
        <f t="shared" si="51"/>
        <v>280.40891999999997</v>
      </c>
    </row>
    <row r="454" spans="2:45" ht="11.25" customHeight="1">
      <c r="B454" s="112" t="s">
        <v>91</v>
      </c>
      <c r="C454" s="113" t="s">
        <v>49</v>
      </c>
      <c r="D454" s="114"/>
      <c r="E454" s="115"/>
      <c r="F454" s="116"/>
      <c r="G454" s="110">
        <f t="shared" si="62" ref="G454:Q454">SUM(G422:G452)</f>
        <v>0</v>
      </c>
      <c r="H454" s="110">
        <f t="shared" si="62"/>
        <v>2727.2759900000001</v>
      </c>
      <c r="I454" s="110">
        <f t="shared" si="62"/>
        <v>14637.2842</v>
      </c>
      <c r="J454" s="110">
        <f t="shared" si="62"/>
        <v>35878.636160000002</v>
      </c>
      <c r="K454" s="110">
        <f t="shared" si="62"/>
        <v>20900.719980000002</v>
      </c>
      <c r="L454" s="110">
        <f t="shared" si="62"/>
        <v>29774.393210000002</v>
      </c>
      <c r="M454" s="110">
        <f t="shared" si="62"/>
        <v>24408.395159999996</v>
      </c>
      <c r="N454" s="110">
        <f t="shared" si="62"/>
        <v>60845.684649999996</v>
      </c>
      <c r="O454" s="110">
        <f>SUM(O422:O452)</f>
        <v>35224.947670000009</v>
      </c>
      <c r="P454" s="110">
        <f>SUM(P422:P452)</f>
        <v>36129.102979999981</v>
      </c>
      <c r="Q454" s="110">
        <f t="shared" si="62"/>
        <v>64923.188099999992</v>
      </c>
      <c r="R454" s="110">
        <f>SUM(R422:R453)</f>
        <v>325449.62810000003</v>
      </c>
      <c r="S454" s="110">
        <f>SUM(S422:S453)</f>
        <v>3535.0990000000002</v>
      </c>
      <c r="T454" s="110">
        <f>SUM(T422:T453)</f>
        <v>54770.36844000002</v>
      </c>
      <c r="U454" s="110">
        <f t="shared" si="63" ref="U454:AD454">SUM(U422:U453)</f>
        <v>58782.031999999999</v>
      </c>
      <c r="V454" s="110">
        <f t="shared" si="63"/>
        <v>57298.21</v>
      </c>
      <c r="W454" s="110">
        <f t="shared" si="63"/>
        <v>47782.129079999999</v>
      </c>
      <c r="X454" s="110">
        <f t="shared" si="63"/>
        <v>65054.80</v>
      </c>
      <c r="Y454" s="110">
        <f t="shared" si="63"/>
        <v>30703.799999999996</v>
      </c>
      <c r="Z454" s="110">
        <f t="shared" si="63"/>
        <v>44254.41035999998</v>
      </c>
      <c r="AA454" s="110">
        <f t="shared" si="63"/>
        <v>43556.347479999997</v>
      </c>
      <c r="AB454" s="110">
        <f t="shared" si="63"/>
        <v>49185.021509999991</v>
      </c>
      <c r="AC454" s="110">
        <f t="shared" si="63"/>
        <v>51802.80</v>
      </c>
      <c r="AD454" s="110">
        <f t="shared" si="63"/>
        <v>75788.319999999992</v>
      </c>
      <c r="AE454" s="110">
        <f>SUM(AE422:AE453)</f>
        <v>582513.33786999993</v>
      </c>
      <c r="AF454" s="110">
        <f t="shared" si="64" ref="AF454:AQ454">SUM(AF422:AF453)</f>
        <v>4176.6725899999992</v>
      </c>
      <c r="AG454" s="110">
        <f t="shared" si="64"/>
        <v>54489.273589999997</v>
      </c>
      <c r="AH454" s="110">
        <f t="shared" si="64"/>
        <v>53758.770629999999</v>
      </c>
      <c r="AI454" s="110">
        <f t="shared" si="64"/>
        <v>52308.565520000004</v>
      </c>
      <c r="AJ454" s="110">
        <f t="shared" si="64"/>
        <v>64735.629940000021</v>
      </c>
      <c r="AK454" s="110">
        <f t="shared" si="64"/>
        <v>42583.390000000007</v>
      </c>
      <c r="AL454" s="110">
        <f t="shared" si="64"/>
        <v>46795.271960000005</v>
      </c>
      <c r="AM454" s="110">
        <f t="shared" si="64"/>
        <v>30377.345600000015</v>
      </c>
      <c r="AN454" s="110">
        <f t="shared" si="64"/>
        <v>37689.808759999964</v>
      </c>
      <c r="AO454" s="110">
        <f t="shared" si="64"/>
        <v>17116.693990000003</v>
      </c>
      <c r="AP454" s="110">
        <f t="shared" si="64"/>
        <v>38218.693570000003</v>
      </c>
      <c r="AQ454" s="110">
        <f t="shared" si="64"/>
        <v>38166.61273999999</v>
      </c>
      <c r="AR454" s="110">
        <f>SUM(AF454:AQ454)</f>
        <v>480416.72889000003</v>
      </c>
      <c r="AS454" s="110">
        <f t="shared" si="51"/>
        <v>1388379.6948600002</v>
      </c>
    </row>
    <row r="455" spans="2:45" ht="11.25" customHeight="1">
      <c r="B455" s="167" t="s">
        <v>94</v>
      </c>
      <c r="C455" s="168" t="s">
        <v>452</v>
      </c>
      <c r="D455" s="167" t="s">
        <v>76</v>
      </c>
      <c r="E455" s="170" t="s">
        <v>84</v>
      </c>
      <c r="F455" s="180" t="s">
        <v>602</v>
      </c>
      <c r="G455" s="76">
        <v>0</v>
      </c>
      <c r="H455" s="76">
        <v>139.70699999999999</v>
      </c>
      <c r="I455" s="76">
        <v>330.54200999999995</v>
      </c>
      <c r="J455" s="76">
        <v>705.80</v>
      </c>
      <c r="K455" s="76">
        <v>740.60</v>
      </c>
      <c r="L455" s="76">
        <v>470.80</v>
      </c>
      <c r="M455" s="76">
        <v>541.25</v>
      </c>
      <c r="N455" s="76">
        <v>470.90</v>
      </c>
      <c r="O455" s="76">
        <v>489</v>
      </c>
      <c r="P455" s="76">
        <v>524.10</v>
      </c>
      <c r="Q455" s="76">
        <v>1681.60</v>
      </c>
      <c r="R455" s="172">
        <f t="shared" si="65" ref="R455:R462">SUM(G455:Q455)</f>
        <v>6094.2990100000006</v>
      </c>
      <c r="S455" s="76">
        <v>393.58199999999999</v>
      </c>
      <c r="T455" s="76">
        <v>704.04227000000014</v>
      </c>
      <c r="U455" s="76">
        <v>396.595</v>
      </c>
      <c r="V455" s="76">
        <v>300.70</v>
      </c>
      <c r="W455" s="76">
        <v>112.30</v>
      </c>
      <c r="X455" s="76">
        <v>351.50</v>
      </c>
      <c r="Y455" s="76">
        <v>75.099999999999994</v>
      </c>
      <c r="Z455" s="76">
        <v>-25.50</v>
      </c>
      <c r="AA455" s="76">
        <v>2.2000000000000002</v>
      </c>
      <c r="AB455" s="76">
        <v>278.13400000000001</v>
      </c>
      <c r="AC455" s="76">
        <v>9.10</v>
      </c>
      <c r="AD455" s="76">
        <v>21.010999999999999</v>
      </c>
      <c r="AE455" s="172">
        <f t="shared" si="66" ref="AE455:AE462">SUM(S455:AD455)</f>
        <v>2618.7642700000001</v>
      </c>
      <c r="AF455" s="109">
        <v>38.962000000000003</v>
      </c>
      <c r="AG455" s="109">
        <v>73.096000000000004</v>
      </c>
      <c r="AH455" s="109">
        <v>33.805999999999997</v>
      </c>
      <c r="AI455" s="109">
        <v>40.126000000000005</v>
      </c>
      <c r="AJ455" s="109">
        <v>16.655999999999999</v>
      </c>
      <c r="AK455" s="109">
        <v>-43.892000000000003</v>
      </c>
      <c r="AL455" s="109">
        <v>9.2129999999999992</v>
      </c>
      <c r="AM455" s="109">
        <v>-17.755</v>
      </c>
      <c r="AN455" s="109"/>
      <c r="AO455" s="109"/>
      <c r="AP455" s="109"/>
      <c r="AQ455" s="109"/>
      <c r="AR455" s="172">
        <f t="shared" si="50"/>
        <v>150.21200000000002</v>
      </c>
      <c r="AS455" s="204">
        <f t="shared" si="51"/>
        <v>8863.2752799999998</v>
      </c>
    </row>
    <row r="456" spans="2:45" ht="11.25" customHeight="1">
      <c r="B456" s="167" t="s">
        <v>94</v>
      </c>
      <c r="C456" s="94" t="s">
        <v>453</v>
      </c>
      <c r="D456" s="167" t="s">
        <v>143</v>
      </c>
      <c r="E456" s="170" t="s">
        <v>84</v>
      </c>
      <c r="F456" s="181" t="s">
        <v>602</v>
      </c>
      <c r="G456" s="73">
        <v>0</v>
      </c>
      <c r="H456" s="73">
        <v>0</v>
      </c>
      <c r="I456" s="73">
        <v>621.08799999999997</v>
      </c>
      <c r="J456" s="73">
        <v>3035.40</v>
      </c>
      <c r="K456" s="73">
        <v>3483.80</v>
      </c>
      <c r="L456" s="73">
        <v>2856.80</v>
      </c>
      <c r="M456" s="73">
        <v>3094</v>
      </c>
      <c r="N456" s="73">
        <v>2779.20</v>
      </c>
      <c r="O456" s="73">
        <v>2993.80</v>
      </c>
      <c r="P456" s="73">
        <v>3011</v>
      </c>
      <c r="Q456" s="73">
        <v>7387.70</v>
      </c>
      <c r="R456" s="174">
        <f t="shared" si="65"/>
        <v>29262.788</v>
      </c>
      <c r="S456" s="73"/>
      <c r="T456" s="73">
        <v>1860.10</v>
      </c>
      <c r="U456" s="73">
        <v>1845.40</v>
      </c>
      <c r="V456" s="73">
        <v>1661.50</v>
      </c>
      <c r="W456" s="73">
        <v>1715.40</v>
      </c>
      <c r="X456" s="73">
        <v>372</v>
      </c>
      <c r="Y456" s="73">
        <v>391.30</v>
      </c>
      <c r="Z456" s="73">
        <v>28.033999999999999</v>
      </c>
      <c r="AA456" s="73">
        <v>32.299999999999997</v>
      </c>
      <c r="AB456" s="73">
        <v>26.417000000000002</v>
      </c>
      <c r="AC456" s="73">
        <v>42</v>
      </c>
      <c r="AD456" s="73">
        <v>58.187899999999999</v>
      </c>
      <c r="AE456" s="174">
        <f t="shared" si="66"/>
        <v>8032.6388999999999</v>
      </c>
      <c r="AF456" s="75"/>
      <c r="AG456" s="75">
        <v>31.213999999999999</v>
      </c>
      <c r="AH456" s="75">
        <v>30.154</v>
      </c>
      <c r="AI456" s="75">
        <v>29.09432</v>
      </c>
      <c r="AJ456" s="75">
        <v>30.153739999999999</v>
      </c>
      <c r="AK456" s="75">
        <v>30.15474</v>
      </c>
      <c r="AL456" s="75">
        <v>29.09432</v>
      </c>
      <c r="AM456" s="75"/>
      <c r="AN456" s="75"/>
      <c r="AO456" s="75"/>
      <c r="AP456" s="75"/>
      <c r="AQ456" s="75"/>
      <c r="AR456" s="174">
        <f t="shared" si="50"/>
        <v>179.86511999999999</v>
      </c>
      <c r="AS456" s="198">
        <f t="shared" si="51"/>
        <v>37475.292020000001</v>
      </c>
    </row>
    <row r="457" spans="2:45" ht="11.25" customHeight="1">
      <c r="B457" s="167" t="s">
        <v>94</v>
      </c>
      <c r="C457" s="94" t="s">
        <v>454</v>
      </c>
      <c r="D457" s="167" t="s">
        <v>140</v>
      </c>
      <c r="E457" s="170" t="s">
        <v>84</v>
      </c>
      <c r="F457" s="181" t="s">
        <v>602</v>
      </c>
      <c r="G457" s="73">
        <v>0</v>
      </c>
      <c r="H457" s="73">
        <v>274.04806000000002</v>
      </c>
      <c r="I457" s="73">
        <v>470.60899999999998</v>
      </c>
      <c r="J457" s="73">
        <v>343.54903000000002</v>
      </c>
      <c r="K457" s="73">
        <v>125.69623</v>
      </c>
      <c r="L457" s="73">
        <v>103.06304</v>
      </c>
      <c r="M457" s="73">
        <v>110.80</v>
      </c>
      <c r="N457" s="73">
        <v>89.86</v>
      </c>
      <c r="O457" s="73">
        <v>96</v>
      </c>
      <c r="P457" s="73">
        <v>23.20</v>
      </c>
      <c r="Q457" s="73">
        <v>3.20</v>
      </c>
      <c r="R457" s="174">
        <f t="shared" si="65"/>
        <v>1640.0253600000001</v>
      </c>
      <c r="S457" s="73"/>
      <c r="T457" s="73"/>
      <c r="U457" s="73"/>
      <c r="V457" s="73"/>
      <c r="W457" s="73"/>
      <c r="X457" s="73"/>
      <c r="Y457" s="73"/>
      <c r="Z457" s="73"/>
      <c r="AA457" s="73"/>
      <c r="AB457" s="73"/>
      <c r="AC457" s="73"/>
      <c r="AD457" s="73"/>
      <c r="AE457" s="174">
        <f t="shared" si="66"/>
        <v>0</v>
      </c>
      <c r="AF457" s="75"/>
      <c r="AG457" s="75"/>
      <c r="AH457" s="75"/>
      <c r="AI457" s="75"/>
      <c r="AJ457" s="75"/>
      <c r="AK457" s="75"/>
      <c r="AL457" s="75"/>
      <c r="AM457" s="75"/>
      <c r="AN457" s="75"/>
      <c r="AO457" s="75"/>
      <c r="AP457" s="75"/>
      <c r="AQ457" s="75"/>
      <c r="AR457" s="174">
        <f t="shared" si="50"/>
        <v>0</v>
      </c>
      <c r="AS457" s="198">
        <f t="shared" si="51"/>
        <v>1640.0253600000001</v>
      </c>
    </row>
    <row r="458" spans="2:45" ht="11.25" customHeight="1">
      <c r="B458" s="167" t="s">
        <v>94</v>
      </c>
      <c r="C458" s="94" t="s">
        <v>455</v>
      </c>
      <c r="D458" s="167" t="s">
        <v>141</v>
      </c>
      <c r="E458" s="170" t="s">
        <v>84</v>
      </c>
      <c r="F458" s="181" t="s">
        <v>602</v>
      </c>
      <c r="G458" s="73">
        <v>0</v>
      </c>
      <c r="H458" s="73">
        <v>62.995600000000003</v>
      </c>
      <c r="I458" s="73">
        <v>0</v>
      </c>
      <c r="J458" s="73">
        <v>0</v>
      </c>
      <c r="K458" s="73">
        <v>0</v>
      </c>
      <c r="L458" s="73">
        <v>0</v>
      </c>
      <c r="M458" s="73">
        <v>59.330640000000002</v>
      </c>
      <c r="N458" s="73">
        <v>0</v>
      </c>
      <c r="O458" s="73">
        <v>0</v>
      </c>
      <c r="P458" s="73">
        <v>0</v>
      </c>
      <c r="Q458" s="73">
        <v>0</v>
      </c>
      <c r="R458" s="174">
        <f t="shared" si="65"/>
        <v>122.32624000000001</v>
      </c>
      <c r="S458" s="73"/>
      <c r="T458" s="73"/>
      <c r="U458" s="73">
        <v>189.10</v>
      </c>
      <c r="V458" s="73"/>
      <c r="W458" s="73"/>
      <c r="X458" s="73"/>
      <c r="Y458" s="73"/>
      <c r="Z458" s="73"/>
      <c r="AA458" s="73"/>
      <c r="AB458" s="73"/>
      <c r="AC458" s="73"/>
      <c r="AD458" s="73"/>
      <c r="AE458" s="174">
        <f t="shared" si="66"/>
        <v>189.10</v>
      </c>
      <c r="AF458" s="75"/>
      <c r="AG458" s="75"/>
      <c r="AH458" s="75"/>
      <c r="AI458" s="75"/>
      <c r="AJ458" s="75"/>
      <c r="AK458" s="75"/>
      <c r="AL458" s="75"/>
      <c r="AM458" s="75"/>
      <c r="AN458" s="75"/>
      <c r="AO458" s="75"/>
      <c r="AP458" s="75"/>
      <c r="AQ458" s="75"/>
      <c r="AR458" s="174">
        <f t="shared" si="50"/>
        <v>0</v>
      </c>
      <c r="AS458" s="198">
        <f t="shared" si="51"/>
        <v>311.42624000000001</v>
      </c>
    </row>
    <row r="459" spans="2:45" ht="11.25" customHeight="1">
      <c r="B459" s="167" t="s">
        <v>94</v>
      </c>
      <c r="C459" s="94" t="s">
        <v>456</v>
      </c>
      <c r="D459" s="167" t="s">
        <v>81</v>
      </c>
      <c r="E459" s="170" t="s">
        <v>84</v>
      </c>
      <c r="F459" s="181" t="s">
        <v>602</v>
      </c>
      <c r="G459" s="73">
        <v>0</v>
      </c>
      <c r="H459" s="73">
        <v>15.95215</v>
      </c>
      <c r="I459" s="73">
        <v>0</v>
      </c>
      <c r="J459" s="73">
        <v>7.9615900000000002</v>
      </c>
      <c r="K459" s="73">
        <v>0</v>
      </c>
      <c r="L459" s="73">
        <v>0</v>
      </c>
      <c r="M459" s="73">
        <v>0</v>
      </c>
      <c r="N459" s="73">
        <v>0</v>
      </c>
      <c r="O459" s="73">
        <v>0</v>
      </c>
      <c r="P459" s="73">
        <v>0</v>
      </c>
      <c r="Q459" s="73">
        <v>0</v>
      </c>
      <c r="R459" s="174">
        <f t="shared" si="65"/>
        <v>23.913740000000001</v>
      </c>
      <c r="S459" s="73"/>
      <c r="T459" s="73"/>
      <c r="U459" s="73"/>
      <c r="V459" s="73"/>
      <c r="W459" s="73"/>
      <c r="X459" s="73"/>
      <c r="Y459" s="73"/>
      <c r="Z459" s="73"/>
      <c r="AA459" s="73"/>
      <c r="AB459" s="73"/>
      <c r="AC459" s="73"/>
      <c r="AD459" s="73"/>
      <c r="AE459" s="174">
        <f t="shared" si="66"/>
        <v>0</v>
      </c>
      <c r="AF459" s="75"/>
      <c r="AG459" s="75"/>
      <c r="AH459" s="75"/>
      <c r="AI459" s="75"/>
      <c r="AJ459" s="75"/>
      <c r="AK459" s="75"/>
      <c r="AL459" s="75"/>
      <c r="AM459" s="75"/>
      <c r="AN459" s="75"/>
      <c r="AO459" s="75"/>
      <c r="AP459" s="75"/>
      <c r="AQ459" s="75"/>
      <c r="AR459" s="174">
        <f t="shared" si="50"/>
        <v>0</v>
      </c>
      <c r="AS459" s="198">
        <f t="shared" si="51"/>
        <v>23.913740000000001</v>
      </c>
    </row>
    <row r="460" spans="2:45" ht="11.25" customHeight="1">
      <c r="B460" s="167" t="s">
        <v>94</v>
      </c>
      <c r="C460" s="94" t="s">
        <v>457</v>
      </c>
      <c r="D460" s="167" t="s">
        <v>82</v>
      </c>
      <c r="E460" s="170" t="s">
        <v>84</v>
      </c>
      <c r="F460" s="181" t="s">
        <v>602</v>
      </c>
      <c r="G460" s="73">
        <v>0</v>
      </c>
      <c r="H460" s="73">
        <v>14.644</v>
      </c>
      <c r="I460" s="73">
        <v>12.807</v>
      </c>
      <c r="J460" s="73">
        <v>53.80</v>
      </c>
      <c r="K460" s="73">
        <v>0</v>
      </c>
      <c r="L460" s="73">
        <v>1.715</v>
      </c>
      <c r="M460" s="73">
        <v>0</v>
      </c>
      <c r="N460" s="73">
        <v>0</v>
      </c>
      <c r="O460" s="73">
        <v>0</v>
      </c>
      <c r="P460" s="73">
        <v>0</v>
      </c>
      <c r="Q460" s="73">
        <v>0</v>
      </c>
      <c r="R460" s="174">
        <f t="shared" si="65"/>
        <v>82.966000000000008</v>
      </c>
      <c r="S460" s="73"/>
      <c r="T460" s="73"/>
      <c r="U460" s="73"/>
      <c r="V460" s="73"/>
      <c r="W460" s="73"/>
      <c r="X460" s="73"/>
      <c r="Y460" s="73"/>
      <c r="Z460" s="73"/>
      <c r="AA460" s="73"/>
      <c r="AB460" s="73"/>
      <c r="AC460" s="73"/>
      <c r="AD460" s="73"/>
      <c r="AE460" s="174">
        <f t="shared" si="66"/>
        <v>0</v>
      </c>
      <c r="AF460" s="75"/>
      <c r="AG460" s="75"/>
      <c r="AH460" s="75"/>
      <c r="AI460" s="75"/>
      <c r="AJ460" s="75"/>
      <c r="AK460" s="75"/>
      <c r="AL460" s="75"/>
      <c r="AM460" s="75"/>
      <c r="AN460" s="75"/>
      <c r="AO460" s="75"/>
      <c r="AP460" s="75"/>
      <c r="AQ460" s="75"/>
      <c r="AR460" s="174">
        <f t="shared" si="50"/>
        <v>0</v>
      </c>
      <c r="AS460" s="198">
        <f t="shared" si="51"/>
        <v>82.966000000000008</v>
      </c>
    </row>
    <row r="461" spans="2:45" ht="11.25" customHeight="1">
      <c r="B461" s="167" t="s">
        <v>94</v>
      </c>
      <c r="C461" s="182" t="s">
        <v>458</v>
      </c>
      <c r="D461" s="167" t="s">
        <v>83</v>
      </c>
      <c r="E461" s="170" t="s">
        <v>84</v>
      </c>
      <c r="F461" s="181" t="s">
        <v>602</v>
      </c>
      <c r="G461" s="73">
        <v>0</v>
      </c>
      <c r="H461" s="73">
        <v>27.823</v>
      </c>
      <c r="I461" s="73">
        <v>98.022630000000007</v>
      </c>
      <c r="J461" s="73">
        <v>61.865400000000008</v>
      </c>
      <c r="K461" s="73">
        <v>70.393140000000002</v>
      </c>
      <c r="L461" s="73">
        <v>-0.15460999999999991</v>
      </c>
      <c r="M461" s="73">
        <v>-35.598939999999999</v>
      </c>
      <c r="N461" s="73">
        <v>11.75</v>
      </c>
      <c r="O461" s="73">
        <v>27.70</v>
      </c>
      <c r="P461" s="73">
        <v>51.70</v>
      </c>
      <c r="Q461" s="73">
        <v>73.599999999999994</v>
      </c>
      <c r="R461" s="174">
        <f t="shared" si="65"/>
        <v>387.10062000000005</v>
      </c>
      <c r="S461" s="73">
        <v>44.90</v>
      </c>
      <c r="T461" s="73">
        <v>208.60</v>
      </c>
      <c r="U461" s="73">
        <v>17</v>
      </c>
      <c r="V461" s="73">
        <v>71.30</v>
      </c>
      <c r="W461" s="73">
        <v>35.50</v>
      </c>
      <c r="X461" s="73">
        <v>-84</v>
      </c>
      <c r="Y461" s="73">
        <v>-13.50</v>
      </c>
      <c r="Z461" s="73">
        <v>-35.10</v>
      </c>
      <c r="AA461" s="73">
        <v>-24.90</v>
      </c>
      <c r="AB461" s="73">
        <v>3.40</v>
      </c>
      <c r="AC461" s="73">
        <v>28</v>
      </c>
      <c r="AD461" s="73">
        <v>1.40</v>
      </c>
      <c r="AE461" s="174">
        <f t="shared" si="66"/>
        <v>252.60000000000002</v>
      </c>
      <c r="AF461" s="75">
        <v>474.10</v>
      </c>
      <c r="AG461" s="75">
        <v>-16.80</v>
      </c>
      <c r="AH461" s="75">
        <v>-445.60</v>
      </c>
      <c r="AI461" s="75"/>
      <c r="AJ461" s="75"/>
      <c r="AK461" s="75"/>
      <c r="AL461" s="75"/>
      <c r="AM461" s="75">
        <v>-1.0295300000000001</v>
      </c>
      <c r="AN461" s="75">
        <v>10.28496</v>
      </c>
      <c r="AO461" s="75"/>
      <c r="AP461" s="75"/>
      <c r="AQ461" s="75"/>
      <c r="AR461" s="174">
        <f t="shared" si="50"/>
        <v>20.955429999999989</v>
      </c>
      <c r="AS461" s="198">
        <f t="shared" si="51"/>
        <v>660.65605000000005</v>
      </c>
    </row>
    <row r="462" spans="2:45" ht="11.25" customHeight="1">
      <c r="B462" s="167" t="s">
        <v>94</v>
      </c>
      <c r="C462" s="182" t="s">
        <v>459</v>
      </c>
      <c r="D462" s="169" t="s">
        <v>84</v>
      </c>
      <c r="E462" s="170" t="s">
        <v>84</v>
      </c>
      <c r="F462" s="181" t="s">
        <v>602</v>
      </c>
      <c r="G462" s="73">
        <v>0</v>
      </c>
      <c r="H462" s="73">
        <v>0</v>
      </c>
      <c r="I462" s="73">
        <v>21.10</v>
      </c>
      <c r="J462" s="73">
        <v>7.9269999999999996</v>
      </c>
      <c r="K462" s="73">
        <v>1.80</v>
      </c>
      <c r="L462" s="73">
        <v>0.41599999999999998</v>
      </c>
      <c r="M462" s="73">
        <v>6.1355499999999994</v>
      </c>
      <c r="N462" s="73">
        <v>131</v>
      </c>
      <c r="O462" s="73">
        <v>5.40</v>
      </c>
      <c r="P462" s="73">
        <v>4.5999999999999996</v>
      </c>
      <c r="Q462" s="73">
        <v>10.30</v>
      </c>
      <c r="R462" s="174">
        <f t="shared" si="65"/>
        <v>188.67855000000003</v>
      </c>
      <c r="S462" s="73">
        <v>0.60</v>
      </c>
      <c r="T462" s="73"/>
      <c r="U462" s="73"/>
      <c r="V462" s="73">
        <v>1015.40</v>
      </c>
      <c r="W462" s="73"/>
      <c r="X462" s="73"/>
      <c r="Y462" s="73"/>
      <c r="Z462" s="73"/>
      <c r="AA462" s="73"/>
      <c r="AB462" s="73"/>
      <c r="AC462" s="73"/>
      <c r="AD462" s="73"/>
      <c r="AE462" s="174">
        <f t="shared" si="66"/>
        <v>1016</v>
      </c>
      <c r="AF462" s="75"/>
      <c r="AG462" s="75"/>
      <c r="AH462" s="75"/>
      <c r="AI462" s="75"/>
      <c r="AJ462" s="75"/>
      <c r="AK462" s="75"/>
      <c r="AL462" s="75"/>
      <c r="AM462" s="75"/>
      <c r="AN462" s="75"/>
      <c r="AO462" s="75"/>
      <c r="AP462" s="75"/>
      <c r="AQ462" s="75"/>
      <c r="AR462" s="174">
        <f t="shared" si="50"/>
        <v>0</v>
      </c>
      <c r="AS462" s="198">
        <f t="shared" si="51"/>
        <v>1204.6785500000001</v>
      </c>
    </row>
    <row r="463" spans="2:45" ht="11.25" customHeight="1">
      <c r="B463" s="112" t="s">
        <v>94</v>
      </c>
      <c r="C463" s="113" t="s">
        <v>49</v>
      </c>
      <c r="D463" s="114"/>
      <c r="E463" s="115"/>
      <c r="F463" s="116"/>
      <c r="G463" s="110">
        <f t="shared" si="67" ref="G463:AD463">SUM(G455:G462)</f>
        <v>0</v>
      </c>
      <c r="H463" s="110">
        <f t="shared" si="67"/>
        <v>535.1698100000001</v>
      </c>
      <c r="I463" s="110">
        <f t="shared" si="67"/>
        <v>1554.1686399999996</v>
      </c>
      <c r="J463" s="110">
        <f t="shared" si="67"/>
        <v>4216.3030199999994</v>
      </c>
      <c r="K463" s="110">
        <f t="shared" si="67"/>
        <v>4422.2893700000004</v>
      </c>
      <c r="L463" s="110">
        <f t="shared" si="67"/>
        <v>3432.6394300000006</v>
      </c>
      <c r="M463" s="110">
        <f t="shared" si="67"/>
        <v>3775.9172500000004</v>
      </c>
      <c r="N463" s="110">
        <f t="shared" si="67"/>
        <v>3482.71</v>
      </c>
      <c r="O463" s="110">
        <f>SUM(O455:O462)</f>
        <v>3611.90</v>
      </c>
      <c r="P463" s="110">
        <f>SUM(P455:P462)</f>
        <v>3614.5999999999995</v>
      </c>
      <c r="Q463" s="110">
        <f t="shared" si="67"/>
        <v>9156.40</v>
      </c>
      <c r="R463" s="110">
        <f>SUM(R455:R462)</f>
        <v>37802.097520000003</v>
      </c>
      <c r="S463" s="110">
        <f>SUM(S455:S462)</f>
        <v>439.08199999999999</v>
      </c>
      <c r="T463" s="110">
        <f t="shared" si="67"/>
        <v>2772.7422700000002</v>
      </c>
      <c r="U463" s="110">
        <f t="shared" si="67"/>
        <v>2448.0949999999998</v>
      </c>
      <c r="V463" s="110">
        <f t="shared" si="67"/>
        <v>3048.90</v>
      </c>
      <c r="W463" s="110">
        <f t="shared" si="67"/>
        <v>1863.20</v>
      </c>
      <c r="X463" s="110">
        <f t="shared" si="67"/>
        <v>639.50</v>
      </c>
      <c r="Y463" s="110">
        <f t="shared" si="67"/>
        <v>452.90</v>
      </c>
      <c r="Z463" s="110">
        <f t="shared" si="67"/>
        <v>-32.566000000000003</v>
      </c>
      <c r="AA463" s="110">
        <f t="shared" si="67"/>
        <v>9.6000000000000014</v>
      </c>
      <c r="AB463" s="110">
        <f>SUM(AB455:AB462)</f>
        <v>307.95100000000002</v>
      </c>
      <c r="AC463" s="110">
        <f t="shared" si="67"/>
        <v>79.099999999999994</v>
      </c>
      <c r="AD463" s="110">
        <f t="shared" si="67"/>
        <v>80.5989</v>
      </c>
      <c r="AE463" s="110">
        <f>SUM(AE455:AE462)</f>
        <v>12109.10317</v>
      </c>
      <c r="AF463" s="110">
        <f t="shared" si="68" ref="AF463:AQ463">SUM(AF455:AF462)</f>
        <v>513.06200000000001</v>
      </c>
      <c r="AG463" s="110">
        <f t="shared" si="68"/>
        <v>87.51</v>
      </c>
      <c r="AH463" s="110">
        <f t="shared" si="68"/>
        <v>-381.64000000000004</v>
      </c>
      <c r="AI463" s="110">
        <f t="shared" si="68"/>
        <v>69.220320000000001</v>
      </c>
      <c r="AJ463" s="110">
        <f t="shared" si="68"/>
        <v>46.809739999999998</v>
      </c>
      <c r="AK463" s="110">
        <f t="shared" si="68"/>
        <v>-13.737260000000003</v>
      </c>
      <c r="AL463" s="110">
        <f t="shared" si="68"/>
        <v>38.307319999999997</v>
      </c>
      <c r="AM463" s="110">
        <f t="shared" si="68"/>
        <v>-18.78453</v>
      </c>
      <c r="AN463" s="110">
        <f t="shared" si="68"/>
        <v>10.28496</v>
      </c>
      <c r="AO463" s="110">
        <f t="shared" si="68"/>
        <v>0</v>
      </c>
      <c r="AP463" s="110">
        <f t="shared" si="68"/>
        <v>0</v>
      </c>
      <c r="AQ463" s="110">
        <f t="shared" si="68"/>
        <v>0</v>
      </c>
      <c r="AR463" s="110">
        <f t="shared" si="50"/>
        <v>351.03254999999996</v>
      </c>
      <c r="AS463" s="110">
        <f t="shared" si="51"/>
        <v>50262.233240000009</v>
      </c>
    </row>
    <row r="464" spans="2:45" ht="11.25" customHeight="1">
      <c r="B464" s="167" t="s">
        <v>95</v>
      </c>
      <c r="C464" s="168" t="s">
        <v>460</v>
      </c>
      <c r="D464" s="169" t="s">
        <v>80</v>
      </c>
      <c r="E464" s="170" t="s">
        <v>84</v>
      </c>
      <c r="F464" s="171" t="s">
        <v>461</v>
      </c>
      <c r="G464" s="76">
        <v>0</v>
      </c>
      <c r="H464" s="76">
        <v>269170.68900000007</v>
      </c>
      <c r="I464" s="76">
        <v>0</v>
      </c>
      <c r="J464" s="109">
        <v>0</v>
      </c>
      <c r="K464" s="109">
        <v>0</v>
      </c>
      <c r="L464" s="109">
        <v>0</v>
      </c>
      <c r="M464" s="109">
        <v>0</v>
      </c>
      <c r="N464" s="109">
        <v>0</v>
      </c>
      <c r="O464" s="109">
        <v>0</v>
      </c>
      <c r="P464" s="109">
        <v>0</v>
      </c>
      <c r="Q464" s="109">
        <v>0</v>
      </c>
      <c r="R464" s="172">
        <f t="shared" si="69" ref="R464:R497">SUM(G464:Q464)</f>
        <v>269170.68900000007</v>
      </c>
      <c r="S464" s="76"/>
      <c r="T464" s="76"/>
      <c r="U464" s="76"/>
      <c r="V464" s="76"/>
      <c r="W464" s="109"/>
      <c r="X464" s="109"/>
      <c r="Y464" s="109"/>
      <c r="Z464" s="109"/>
      <c r="AA464" s="109"/>
      <c r="AB464" s="109"/>
      <c r="AC464" s="109"/>
      <c r="AD464" s="109"/>
      <c r="AE464" s="172">
        <f t="shared" si="70" ref="AE464:AE524">SUM(S464:AD464)</f>
        <v>0</v>
      </c>
      <c r="AF464" s="109"/>
      <c r="AG464" s="109"/>
      <c r="AH464" s="109"/>
      <c r="AI464" s="109"/>
      <c r="AJ464" s="109"/>
      <c r="AK464" s="109"/>
      <c r="AL464" s="109"/>
      <c r="AM464" s="109"/>
      <c r="AN464" s="109"/>
      <c r="AO464" s="109"/>
      <c r="AP464" s="109"/>
      <c r="AQ464" s="109"/>
      <c r="AR464" s="172">
        <f t="shared" si="50"/>
        <v>0</v>
      </c>
      <c r="AS464" s="204">
        <f t="shared" si="51"/>
        <v>269170.68900000007</v>
      </c>
    </row>
    <row r="465" spans="2:45" ht="11.25" customHeight="1">
      <c r="B465" s="167" t="s">
        <v>95</v>
      </c>
      <c r="C465" s="94" t="s">
        <v>825</v>
      </c>
      <c r="D465" s="169" t="s">
        <v>80</v>
      </c>
      <c r="E465" s="170" t="s">
        <v>84</v>
      </c>
      <c r="F465" s="173" t="s">
        <v>461</v>
      </c>
      <c r="G465" s="73">
        <v>0</v>
      </c>
      <c r="H465" s="73">
        <v>493142.53</v>
      </c>
      <c r="I465" s="73">
        <v>1328820</v>
      </c>
      <c r="J465" s="75">
        <v>1419700</v>
      </c>
      <c r="K465" s="75">
        <v>1097610</v>
      </c>
      <c r="L465" s="75">
        <v>884900</v>
      </c>
      <c r="M465" s="75">
        <v>864233.92</v>
      </c>
      <c r="N465" s="75">
        <v>663920.30000000005</v>
      </c>
      <c r="O465" s="75">
        <v>739290.30</v>
      </c>
      <c r="P465" s="75">
        <v>550000</v>
      </c>
      <c r="Q465" s="75">
        <v>655000</v>
      </c>
      <c r="R465" s="174">
        <f t="shared" si="69"/>
        <v>8696617.0500000007</v>
      </c>
      <c r="S465" s="73">
        <v>713652.04567999998</v>
      </c>
      <c r="T465" s="73">
        <v>717068.94400000002</v>
      </c>
      <c r="U465" s="73">
        <v>717219.19217000005</v>
      </c>
      <c r="V465" s="73">
        <v>634124.42000000004</v>
      </c>
      <c r="W465" s="75">
        <v>500487.10</v>
      </c>
      <c r="X465" s="75">
        <v>797877.29883999994</v>
      </c>
      <c r="Y465" s="75">
        <v>22226.646949999998</v>
      </c>
      <c r="Z465" s="75">
        <v>1477.356</v>
      </c>
      <c r="AA465" s="75">
        <v>458.62</v>
      </c>
      <c r="AB465" s="75">
        <v>70.239999999999995</v>
      </c>
      <c r="AC465" s="75">
        <v>98.60</v>
      </c>
      <c r="AD465" s="75">
        <v>43.353999999999999</v>
      </c>
      <c r="AE465" s="174">
        <f t="shared" si="70"/>
        <v>4104803.8176400005</v>
      </c>
      <c r="AF465" s="75">
        <v>62.30</v>
      </c>
      <c r="AG465" s="75">
        <v>3.50</v>
      </c>
      <c r="AH465" s="75">
        <v>9.48</v>
      </c>
      <c r="AI465" s="75">
        <v>26.83</v>
      </c>
      <c r="AJ465" s="75">
        <v>88.79</v>
      </c>
      <c r="AK465" s="75">
        <v>109.40</v>
      </c>
      <c r="AL465" s="75">
        <v>14.58</v>
      </c>
      <c r="AM465" s="75"/>
      <c r="AN465" s="75"/>
      <c r="AO465" s="75">
        <v>36.28</v>
      </c>
      <c r="AP465" s="75">
        <v>62.88</v>
      </c>
      <c r="AQ465" s="75">
        <v>11.84</v>
      </c>
      <c r="AR465" s="174">
        <f t="shared" si="50"/>
        <v>425.87999999999994</v>
      </c>
      <c r="AS465" s="198">
        <f t="shared" si="51"/>
        <v>12801846.747640003</v>
      </c>
    </row>
    <row r="466" spans="2:45" ht="11.25" customHeight="1">
      <c r="B466" s="167" t="s">
        <v>95</v>
      </c>
      <c r="C466" s="94" t="s">
        <v>826</v>
      </c>
      <c r="D466" s="169" t="s">
        <v>80</v>
      </c>
      <c r="E466" s="170" t="s">
        <v>84</v>
      </c>
      <c r="F466" s="173" t="s">
        <v>461</v>
      </c>
      <c r="G466" s="73"/>
      <c r="H466" s="73"/>
      <c r="I466" s="73"/>
      <c r="J466" s="75"/>
      <c r="K466" s="75"/>
      <c r="L466" s="75"/>
      <c r="M466" s="75"/>
      <c r="N466" s="75"/>
      <c r="O466" s="75"/>
      <c r="P466" s="75"/>
      <c r="Q466" s="75"/>
      <c r="R466" s="174">
        <f t="shared" si="69"/>
        <v>0</v>
      </c>
      <c r="S466" s="73"/>
      <c r="T466" s="73"/>
      <c r="U466" s="73"/>
      <c r="V466" s="73"/>
      <c r="W466" s="75"/>
      <c r="X466" s="75"/>
      <c r="Y466" s="75">
        <v>14943.541999999999</v>
      </c>
      <c r="Z466" s="75">
        <v>821447.43299999996</v>
      </c>
      <c r="AA466" s="75">
        <v>425258.78</v>
      </c>
      <c r="AB466" s="75">
        <v>600411.31599999999</v>
      </c>
      <c r="AC466" s="75">
        <v>495855.52299999999</v>
      </c>
      <c r="AD466" s="75">
        <v>488623.42148000002</v>
      </c>
      <c r="AE466" s="174">
        <f t="shared" si="70"/>
        <v>2846540.0154800001</v>
      </c>
      <c r="AF466" s="75">
        <v>594298.50800000003</v>
      </c>
      <c r="AG466" s="75">
        <v>621667.32499999995</v>
      </c>
      <c r="AH466" s="75">
        <v>645304.31999999995</v>
      </c>
      <c r="AI466" s="75">
        <v>485734.054</v>
      </c>
      <c r="AJ466" s="75">
        <v>736935.50</v>
      </c>
      <c r="AK466" s="75">
        <v>604949.87300000002</v>
      </c>
      <c r="AL466" s="75">
        <v>611448.07499999995</v>
      </c>
      <c r="AM466" s="75">
        <v>693149.63899999997</v>
      </c>
      <c r="AN466" s="75">
        <v>722246.85933000001</v>
      </c>
      <c r="AO466" s="75">
        <v>752769.33400000003</v>
      </c>
      <c r="AP466" s="75">
        <v>776902.99</v>
      </c>
      <c r="AQ466" s="75">
        <v>758506.45600000001</v>
      </c>
      <c r="AR466" s="174">
        <f t="shared" si="50"/>
        <v>8003912.9333300004</v>
      </c>
      <c r="AS466" s="198">
        <f t="shared" si="51"/>
        <v>10850452.94881</v>
      </c>
    </row>
    <row r="467" spans="2:45" ht="11.25" customHeight="1">
      <c r="B467" s="167" t="s">
        <v>95</v>
      </c>
      <c r="C467" s="94" t="s">
        <v>541</v>
      </c>
      <c r="D467" s="169" t="s">
        <v>76</v>
      </c>
      <c r="E467" s="170" t="s">
        <v>84</v>
      </c>
      <c r="F467" s="173" t="s">
        <v>461</v>
      </c>
      <c r="G467" s="73">
        <v>0</v>
      </c>
      <c r="H467" s="73">
        <v>0</v>
      </c>
      <c r="I467" s="73">
        <v>26169</v>
      </c>
      <c r="J467" s="75">
        <v>241908</v>
      </c>
      <c r="K467" s="75">
        <v>217056</v>
      </c>
      <c r="L467" s="75">
        <v>188424</v>
      </c>
      <c r="M467" s="75">
        <v>201129</v>
      </c>
      <c r="N467" s="75">
        <v>193780</v>
      </c>
      <c r="O467" s="75">
        <v>87203</v>
      </c>
      <c r="P467" s="75">
        <v>295911</v>
      </c>
      <c r="Q467" s="75">
        <v>192977.80</v>
      </c>
      <c r="R467" s="174">
        <f t="shared" si="69"/>
        <v>1644557.80</v>
      </c>
      <c r="S467" s="73">
        <v>208337.20</v>
      </c>
      <c r="T467" s="73">
        <v>208455</v>
      </c>
      <c r="U467" s="73">
        <v>141833</v>
      </c>
      <c r="V467" s="73">
        <v>152324</v>
      </c>
      <c r="W467" s="75">
        <v>165401</v>
      </c>
      <c r="X467" s="75">
        <v>164195</v>
      </c>
      <c r="Y467" s="75">
        <v>149175</v>
      </c>
      <c r="Z467" s="75">
        <v>22042</v>
      </c>
      <c r="AA467" s="75">
        <v>3803</v>
      </c>
      <c r="AB467" s="75">
        <v>1487</v>
      </c>
      <c r="AC467" s="75">
        <v>956</v>
      </c>
      <c r="AD467" s="75">
        <v>606</v>
      </c>
      <c r="AE467" s="174">
        <f t="shared" si="70"/>
        <v>1218614.20</v>
      </c>
      <c r="AF467" s="75">
        <v>681</v>
      </c>
      <c r="AG467" s="75">
        <v>449</v>
      </c>
      <c r="AH467" s="75">
        <v>177</v>
      </c>
      <c r="AI467" s="75">
        <v>48</v>
      </c>
      <c r="AJ467" s="75">
        <v>41</v>
      </c>
      <c r="AK467" s="75">
        <v>12</v>
      </c>
      <c r="AL467" s="75">
        <v>90</v>
      </c>
      <c r="AM467" s="75"/>
      <c r="AN467" s="75"/>
      <c r="AO467" s="75"/>
      <c r="AP467" s="75">
        <v>175</v>
      </c>
      <c r="AQ467" s="75"/>
      <c r="AR467" s="174">
        <f t="shared" si="50"/>
        <v>1673</v>
      </c>
      <c r="AS467" s="198">
        <f t="shared" si="51"/>
        <v>2864845</v>
      </c>
    </row>
    <row r="468" spans="2:45" ht="11.25" customHeight="1">
      <c r="B468" s="167" t="s">
        <v>95</v>
      </c>
      <c r="C468" s="94" t="s">
        <v>542</v>
      </c>
      <c r="D468" s="169" t="s">
        <v>83</v>
      </c>
      <c r="E468" s="170" t="s">
        <v>84</v>
      </c>
      <c r="F468" s="173" t="s">
        <v>642</v>
      </c>
      <c r="G468" s="73">
        <v>215.49799999999999</v>
      </c>
      <c r="H468" s="73">
        <v>1356.8510000000001</v>
      </c>
      <c r="I468" s="73">
        <v>1842.25</v>
      </c>
      <c r="J468" s="75">
        <v>1827.9090000000001</v>
      </c>
      <c r="K468" s="75">
        <v>996.83</v>
      </c>
      <c r="L468" s="75">
        <v>1050.6669999999999</v>
      </c>
      <c r="M468" s="75">
        <v>1646.32</v>
      </c>
      <c r="N468" s="75">
        <v>570.79999999999995</v>
      </c>
      <c r="O468" s="75">
        <v>1540.50</v>
      </c>
      <c r="P468" s="75">
        <v>1391.319</v>
      </c>
      <c r="Q468" s="75">
        <v>1481.21</v>
      </c>
      <c r="R468" s="174">
        <f t="shared" si="69"/>
        <v>13920.153999999999</v>
      </c>
      <c r="S468" s="73">
        <v>1731.078</v>
      </c>
      <c r="T468" s="73">
        <v>1191.5309999999999</v>
      </c>
      <c r="U468" s="73">
        <v>1217.8245999999999</v>
      </c>
      <c r="V468" s="73">
        <v>1175.8800000000001</v>
      </c>
      <c r="W468" s="75">
        <v>821.59799999999996</v>
      </c>
      <c r="X468" s="75">
        <v>391.1499</v>
      </c>
      <c r="Y468" s="75">
        <v>280.64890000000003</v>
      </c>
      <c r="Z468" s="75">
        <v>289.82</v>
      </c>
      <c r="AA468" s="75">
        <v>288.37599999999998</v>
      </c>
      <c r="AB468" s="75">
        <v>312.27499999999998</v>
      </c>
      <c r="AC468" s="75">
        <v>390.09199999999998</v>
      </c>
      <c r="AD468" s="75">
        <v>421.82900000000001</v>
      </c>
      <c r="AE468" s="174">
        <f t="shared" si="70"/>
        <v>8512.1023999999998</v>
      </c>
      <c r="AF468" s="75">
        <v>441.98</v>
      </c>
      <c r="AG468" s="75">
        <v>392.97199999999998</v>
      </c>
      <c r="AH468" s="75">
        <v>332.77100000000002</v>
      </c>
      <c r="AI468" s="75">
        <v>304.762</v>
      </c>
      <c r="AJ468" s="75">
        <v>280.14800000000002</v>
      </c>
      <c r="AK468" s="75">
        <v>255.64619999999999</v>
      </c>
      <c r="AL468" s="75">
        <v>262.51900000000001</v>
      </c>
      <c r="AM468" s="75">
        <v>266.47500000000002</v>
      </c>
      <c r="AN468" s="75">
        <v>267.50220000000002</v>
      </c>
      <c r="AO468" s="75">
        <v>295.11900000000003</v>
      </c>
      <c r="AP468" s="75">
        <v>335.96679999999998</v>
      </c>
      <c r="AQ468" s="75">
        <v>353.95949999999999</v>
      </c>
      <c r="AR468" s="174">
        <f t="shared" si="50"/>
        <v>3789.8206999999998</v>
      </c>
      <c r="AS468" s="198">
        <f t="shared" si="51"/>
        <v>26222.077099999999</v>
      </c>
    </row>
    <row r="469" spans="2:45" ht="11.25" customHeight="1">
      <c r="B469" s="167" t="s">
        <v>95</v>
      </c>
      <c r="C469" s="94" t="s">
        <v>543</v>
      </c>
      <c r="D469" s="169" t="s">
        <v>84</v>
      </c>
      <c r="E469" s="170" t="s">
        <v>84</v>
      </c>
      <c r="F469" s="173" t="s">
        <v>642</v>
      </c>
      <c r="G469" s="73">
        <v>188.702</v>
      </c>
      <c r="H469" s="73">
        <v>3021.4920000000002</v>
      </c>
      <c r="I469" s="73">
        <v>2294.819</v>
      </c>
      <c r="J469" s="75">
        <v>1980.5160000000001</v>
      </c>
      <c r="K469" s="75">
        <v>1662.991</v>
      </c>
      <c r="L469" s="75">
        <v>1108.3130000000001</v>
      </c>
      <c r="M469" s="75">
        <v>918.09199999999998</v>
      </c>
      <c r="N469" s="75">
        <v>989.85199999999998</v>
      </c>
      <c r="O469" s="75">
        <v>1027.1500000000001</v>
      </c>
      <c r="P469" s="75">
        <v>991.03800000000001</v>
      </c>
      <c r="Q469" s="75">
        <v>790.82899999999995</v>
      </c>
      <c r="R469" s="174">
        <f t="shared" si="69"/>
        <v>14973.794000000002</v>
      </c>
      <c r="S469" s="73">
        <v>486.25599999999997</v>
      </c>
      <c r="T469" s="73">
        <v>467.51900000000001</v>
      </c>
      <c r="U469" s="73">
        <v>360.05939999999998</v>
      </c>
      <c r="V469" s="73">
        <v>340.65600000000001</v>
      </c>
      <c r="W469" s="75">
        <v>306.81700000000001</v>
      </c>
      <c r="X469" s="75">
        <v>306.55099999999999</v>
      </c>
      <c r="Y469" s="75">
        <v>281.35989999999998</v>
      </c>
      <c r="Z469" s="75">
        <v>283.80</v>
      </c>
      <c r="AA469" s="75">
        <v>281.173</v>
      </c>
      <c r="AB469" s="75">
        <v>275.76900000000001</v>
      </c>
      <c r="AC469" s="75">
        <v>279.925</v>
      </c>
      <c r="AD469" s="75">
        <v>265.83600000000001</v>
      </c>
      <c r="AE469" s="174">
        <f t="shared" si="70"/>
        <v>3935.7213000000011</v>
      </c>
      <c r="AF469" s="75">
        <v>277.50</v>
      </c>
      <c r="AG469" s="75">
        <v>269.392</v>
      </c>
      <c r="AH469" s="75">
        <v>256.22300000000001</v>
      </c>
      <c r="AI469" s="75">
        <v>246.06200000000001</v>
      </c>
      <c r="AJ469" s="75">
        <v>240.42400000000001</v>
      </c>
      <c r="AK469" s="75">
        <v>219.84200000000001</v>
      </c>
      <c r="AL469" s="75">
        <v>218.178</v>
      </c>
      <c r="AM469" s="75">
        <v>221.673</v>
      </c>
      <c r="AN469" s="75">
        <v>220.803</v>
      </c>
      <c r="AO469" s="75">
        <v>222.482</v>
      </c>
      <c r="AP469" s="75">
        <v>221.75</v>
      </c>
      <c r="AQ469" s="75">
        <v>214.295</v>
      </c>
      <c r="AR469" s="174">
        <f t="shared" si="50"/>
        <v>2828.6240000000003</v>
      </c>
      <c r="AS469" s="198">
        <f t="shared" si="51"/>
        <v>21738.139300000003</v>
      </c>
    </row>
    <row r="470" spans="2:45" ht="11.25" customHeight="1">
      <c r="B470" s="167" t="s">
        <v>95</v>
      </c>
      <c r="C470" s="94" t="s">
        <v>617</v>
      </c>
      <c r="D470" s="169" t="s">
        <v>84</v>
      </c>
      <c r="E470" s="170" t="s">
        <v>84</v>
      </c>
      <c r="F470" s="173" t="s">
        <v>668</v>
      </c>
      <c r="G470" s="73">
        <v>0</v>
      </c>
      <c r="H470" s="73">
        <v>0</v>
      </c>
      <c r="I470" s="73">
        <v>0</v>
      </c>
      <c r="J470" s="75">
        <v>8.5500000000000007</v>
      </c>
      <c r="K470" s="75">
        <v>354.64</v>
      </c>
      <c r="L470" s="75">
        <v>1085.0899999999999</v>
      </c>
      <c r="M470" s="75">
        <v>1590.50</v>
      </c>
      <c r="N470" s="75">
        <v>4217.1900000000005</v>
      </c>
      <c r="O470" s="75">
        <v>3225.4799999999991</v>
      </c>
      <c r="P470" s="75">
        <v>7666.8090000000002</v>
      </c>
      <c r="Q470" s="75">
        <v>6638.75</v>
      </c>
      <c r="R470" s="174">
        <f t="shared" si="69"/>
        <v>24787.008999999998</v>
      </c>
      <c r="S470" s="73">
        <v>2959.9290000000001</v>
      </c>
      <c r="T470" s="73">
        <v>854.40099999999984</v>
      </c>
      <c r="U470" s="73">
        <v>5249.45</v>
      </c>
      <c r="V470" s="73">
        <v>5904.76</v>
      </c>
      <c r="W470" s="75">
        <v>7076.2169999999996</v>
      </c>
      <c r="X470" s="75">
        <v>5461.32</v>
      </c>
      <c r="Y470" s="75">
        <v>6766.1200000000008</v>
      </c>
      <c r="Z470" s="75">
        <v>7407.0770000000011</v>
      </c>
      <c r="AA470" s="75">
        <v>3714.0990000000002</v>
      </c>
      <c r="AB470" s="75">
        <v>5840.7760000000026</v>
      </c>
      <c r="AC470" s="75">
        <v>7945.5030000000042</v>
      </c>
      <c r="AD470" s="75">
        <v>17323.622999999996</v>
      </c>
      <c r="AE470" s="174">
        <f t="shared" si="70"/>
        <v>76503.275000000009</v>
      </c>
      <c r="AF470" s="75">
        <v>147.58000000000001</v>
      </c>
      <c r="AG470" s="75">
        <v>356.52</v>
      </c>
      <c r="AH470" s="75">
        <v>338.64000000000004</v>
      </c>
      <c r="AI470" s="75">
        <v>184.26999999999998</v>
      </c>
      <c r="AJ470" s="75">
        <v>490.09</v>
      </c>
      <c r="AK470" s="75">
        <v>892.39</v>
      </c>
      <c r="AL470" s="75">
        <v>1506.05</v>
      </c>
      <c r="AM470" s="75">
        <v>287.43</v>
      </c>
      <c r="AN470" s="75">
        <v>980.61</v>
      </c>
      <c r="AO470" s="75">
        <v>816.24400000000014</v>
      </c>
      <c r="AP470" s="75">
        <v>527.31799999999987</v>
      </c>
      <c r="AQ470" s="75">
        <v>1366.8989999999999</v>
      </c>
      <c r="AR470" s="174">
        <f t="shared" si="50"/>
        <v>7894.0410000000011</v>
      </c>
      <c r="AS470" s="198">
        <f t="shared" si="51"/>
        <v>109184.32500000001</v>
      </c>
    </row>
    <row r="471" spans="2:45" ht="11.25" customHeight="1">
      <c r="B471" s="167" t="s">
        <v>95</v>
      </c>
      <c r="C471" s="94" t="s">
        <v>618</v>
      </c>
      <c r="D471" s="169" t="s">
        <v>84</v>
      </c>
      <c r="E471" s="170" t="s">
        <v>84</v>
      </c>
      <c r="F471" s="173" t="s">
        <v>668</v>
      </c>
      <c r="G471" s="73">
        <v>0</v>
      </c>
      <c r="H471" s="73">
        <v>0</v>
      </c>
      <c r="I471" s="73">
        <v>0</v>
      </c>
      <c r="J471" s="75">
        <v>0</v>
      </c>
      <c r="K471" s="75">
        <v>0</v>
      </c>
      <c r="L471" s="75">
        <v>0</v>
      </c>
      <c r="M471" s="75">
        <v>240</v>
      </c>
      <c r="N471" s="75">
        <v>452.47</v>
      </c>
      <c r="O471" s="75">
        <v>449.161</v>
      </c>
      <c r="P471" s="75">
        <v>668.37</v>
      </c>
      <c r="Q471" s="75">
        <v>985.94100000000003</v>
      </c>
      <c r="R471" s="174">
        <f t="shared" si="69"/>
        <v>2795.942</v>
      </c>
      <c r="S471" s="73">
        <v>252.74600000000001</v>
      </c>
      <c r="T471" s="73">
        <v>269.87900000000002</v>
      </c>
      <c r="U471" s="73">
        <v>359.50699999999995</v>
      </c>
      <c r="V471" s="73">
        <v>398.35600000000017</v>
      </c>
      <c r="W471" s="75">
        <v>1192.6549999999997</v>
      </c>
      <c r="X471" s="75">
        <v>1296.3309999999997</v>
      </c>
      <c r="Y471" s="75">
        <v>1704.3120000000001</v>
      </c>
      <c r="Z471" s="75">
        <v>1699.337</v>
      </c>
      <c r="AA471" s="75">
        <v>1320.4110000000001</v>
      </c>
      <c r="AB471" s="75">
        <v>1247.6379999999999</v>
      </c>
      <c r="AC471" s="75">
        <v>1124.0939999999996</v>
      </c>
      <c r="AD471" s="75">
        <v>1096.923</v>
      </c>
      <c r="AE471" s="174">
        <f t="shared" si="70"/>
        <v>11962.188999999998</v>
      </c>
      <c r="AF471" s="75">
        <v>48</v>
      </c>
      <c r="AG471" s="75">
        <v>48</v>
      </c>
      <c r="AH471" s="75"/>
      <c r="AI471" s="75"/>
      <c r="AJ471" s="75"/>
      <c r="AK471" s="75"/>
      <c r="AL471" s="75"/>
      <c r="AM471" s="75"/>
      <c r="AN471" s="75"/>
      <c r="AO471" s="75"/>
      <c r="AP471" s="75"/>
      <c r="AQ471" s="75"/>
      <c r="AR471" s="174">
        <f t="shared" si="50"/>
        <v>96</v>
      </c>
      <c r="AS471" s="198">
        <f t="shared" si="51"/>
        <v>14854.130999999998</v>
      </c>
    </row>
    <row r="472" spans="2:45" ht="11.25" customHeight="1">
      <c r="B472" s="167" t="s">
        <v>95</v>
      </c>
      <c r="C472" s="94" t="s">
        <v>615</v>
      </c>
      <c r="D472" s="169" t="s">
        <v>84</v>
      </c>
      <c r="E472" s="170" t="s">
        <v>84</v>
      </c>
      <c r="F472" s="173" t="s">
        <v>668</v>
      </c>
      <c r="G472" s="73">
        <v>0</v>
      </c>
      <c r="H472" s="73">
        <v>0</v>
      </c>
      <c r="I472" s="73">
        <v>0</v>
      </c>
      <c r="J472" s="75">
        <v>0</v>
      </c>
      <c r="K472" s="75">
        <v>0</v>
      </c>
      <c r="L472" s="75">
        <v>0</v>
      </c>
      <c r="M472" s="75">
        <v>306.87400000000002</v>
      </c>
      <c r="N472" s="75">
        <v>445.255</v>
      </c>
      <c r="O472" s="75">
        <v>477.47899999999998</v>
      </c>
      <c r="P472" s="75">
        <v>829.58199999999999</v>
      </c>
      <c r="Q472" s="75">
        <v>827.26199999999994</v>
      </c>
      <c r="R472" s="174">
        <f t="shared" si="69"/>
        <v>2886.4520000000002</v>
      </c>
      <c r="S472" s="73">
        <v>54.70</v>
      </c>
      <c r="T472" s="73">
        <v>41.881999999999998</v>
      </c>
      <c r="U472" s="73">
        <v>60.194000000000003</v>
      </c>
      <c r="V472" s="73">
        <v>78.721000000000018</v>
      </c>
      <c r="W472" s="75">
        <v>272.44499999999994</v>
      </c>
      <c r="X472" s="75">
        <v>534.59699999999998</v>
      </c>
      <c r="Y472" s="75">
        <v>486.887</v>
      </c>
      <c r="Z472" s="75">
        <v>654.12299999999982</v>
      </c>
      <c r="AA472" s="75">
        <v>404.82100000000003</v>
      </c>
      <c r="AB472" s="75">
        <v>660.85299999999938</v>
      </c>
      <c r="AC472" s="75">
        <v>455.33699999999925</v>
      </c>
      <c r="AD472" s="75">
        <v>293.83299999999991</v>
      </c>
      <c r="AE472" s="174">
        <f t="shared" si="70"/>
        <v>3998.3929999999982</v>
      </c>
      <c r="AF472" s="75">
        <v>143.50899999999999</v>
      </c>
      <c r="AG472" s="75">
        <v>15</v>
      </c>
      <c r="AH472" s="75">
        <v>15</v>
      </c>
      <c r="AI472" s="75">
        <v>15</v>
      </c>
      <c r="AJ472" s="75">
        <v>15</v>
      </c>
      <c r="AK472" s="75">
        <v>15</v>
      </c>
      <c r="AL472" s="75">
        <v>40.50</v>
      </c>
      <c r="AM472" s="75">
        <v>88.123999999999995</v>
      </c>
      <c r="AN472" s="75">
        <v>40.50</v>
      </c>
      <c r="AO472" s="75">
        <v>86.08</v>
      </c>
      <c r="AP472" s="75">
        <v>67.061000000000007</v>
      </c>
      <c r="AQ472" s="75">
        <v>69.180000000000007</v>
      </c>
      <c r="AR472" s="174">
        <f t="shared" si="50"/>
        <v>609.95399999999995</v>
      </c>
      <c r="AS472" s="198">
        <f t="shared" si="51"/>
        <v>7494.7989999999982</v>
      </c>
    </row>
    <row r="473" spans="2:45" ht="11.25" customHeight="1">
      <c r="B473" s="167" t="s">
        <v>95</v>
      </c>
      <c r="C473" s="94" t="s">
        <v>583</v>
      </c>
      <c r="D473" s="169" t="s">
        <v>84</v>
      </c>
      <c r="E473" s="170" t="s">
        <v>84</v>
      </c>
      <c r="F473" s="173" t="s">
        <v>669</v>
      </c>
      <c r="G473" s="73">
        <v>0</v>
      </c>
      <c r="H473" s="73">
        <v>0</v>
      </c>
      <c r="I473" s="73">
        <v>0</v>
      </c>
      <c r="J473" s="75">
        <v>0</v>
      </c>
      <c r="K473" s="75">
        <v>0</v>
      </c>
      <c r="L473" s="75">
        <v>0</v>
      </c>
      <c r="M473" s="75">
        <v>0</v>
      </c>
      <c r="N473" s="75">
        <v>11.946</v>
      </c>
      <c r="O473" s="75">
        <v>21.975999999999999</v>
      </c>
      <c r="P473" s="75">
        <v>20.635999999999999</v>
      </c>
      <c r="Q473" s="75">
        <v>24.745</v>
      </c>
      <c r="R473" s="174">
        <f t="shared" si="69"/>
        <v>79.302999999999997</v>
      </c>
      <c r="S473" s="73">
        <v>18.471</v>
      </c>
      <c r="T473" s="73">
        <v>41.658999999999999</v>
      </c>
      <c r="U473" s="73">
        <v>146.54900000000001</v>
      </c>
      <c r="V473" s="73">
        <v>177.195</v>
      </c>
      <c r="W473" s="75">
        <v>132.85400000000001</v>
      </c>
      <c r="X473" s="75">
        <v>50.012999999999998</v>
      </c>
      <c r="Y473" s="75">
        <v>95.763999999999996</v>
      </c>
      <c r="Z473" s="75">
        <v>118.48657</v>
      </c>
      <c r="AA473" s="75">
        <v>37.811999999999998</v>
      </c>
      <c r="AB473" s="75">
        <v>226.4845</v>
      </c>
      <c r="AC473" s="75">
        <v>509.87209999999999</v>
      </c>
      <c r="AD473" s="75">
        <v>293.62349999999998</v>
      </c>
      <c r="AE473" s="174">
        <f t="shared" si="70"/>
        <v>1848.78367</v>
      </c>
      <c r="AF473" s="75"/>
      <c r="AG473" s="75"/>
      <c r="AH473" s="75"/>
      <c r="AI473" s="75"/>
      <c r="AJ473" s="75"/>
      <c r="AK473" s="75"/>
      <c r="AL473" s="75"/>
      <c r="AM473" s="75"/>
      <c r="AN473" s="75"/>
      <c r="AO473" s="75"/>
      <c r="AP473" s="75"/>
      <c r="AQ473" s="75"/>
      <c r="AR473" s="174">
        <f t="shared" si="50"/>
        <v>0</v>
      </c>
      <c r="AS473" s="198">
        <f t="shared" si="51"/>
        <v>1928.0866700000001</v>
      </c>
    </row>
    <row r="474" spans="2:45" ht="11.25" customHeight="1">
      <c r="B474" s="167" t="s">
        <v>95</v>
      </c>
      <c r="C474" s="94" t="s">
        <v>616</v>
      </c>
      <c r="D474" s="169" t="s">
        <v>84</v>
      </c>
      <c r="E474" s="170" t="s">
        <v>84</v>
      </c>
      <c r="F474" s="173" t="s">
        <v>669</v>
      </c>
      <c r="G474" s="73">
        <v>0</v>
      </c>
      <c r="H474" s="73">
        <v>0</v>
      </c>
      <c r="I474" s="73">
        <v>0</v>
      </c>
      <c r="J474" s="75">
        <v>0</v>
      </c>
      <c r="K474" s="75">
        <v>0</v>
      </c>
      <c r="L474" s="75">
        <v>0</v>
      </c>
      <c r="M474" s="75">
        <v>0</v>
      </c>
      <c r="N474" s="75">
        <v>0</v>
      </c>
      <c r="O474" s="75">
        <v>50.99</v>
      </c>
      <c r="P474" s="75">
        <v>233.61</v>
      </c>
      <c r="Q474" s="75">
        <v>1076.52</v>
      </c>
      <c r="R474" s="174">
        <f t="shared" si="69"/>
        <v>1361.12</v>
      </c>
      <c r="S474" s="73">
        <v>682.88699999999994</v>
      </c>
      <c r="T474" s="73">
        <v>1655.74</v>
      </c>
      <c r="U474" s="73">
        <v>1514.36</v>
      </c>
      <c r="V474" s="73">
        <v>4216.951</v>
      </c>
      <c r="W474" s="75">
        <v>2700.355</v>
      </c>
      <c r="X474" s="75">
        <v>2756.0749999999998</v>
      </c>
      <c r="Y474" s="75">
        <v>4744.0439999999999</v>
      </c>
      <c r="Z474" s="75">
        <v>189.20</v>
      </c>
      <c r="AA474" s="75">
        <v>20.50</v>
      </c>
      <c r="AB474" s="75">
        <v>0</v>
      </c>
      <c r="AC474" s="75">
        <v>334.78999999999996</v>
      </c>
      <c r="AD474" s="75">
        <v>1003.53</v>
      </c>
      <c r="AE474" s="174">
        <f t="shared" si="70"/>
        <v>19818.431999999997</v>
      </c>
      <c r="AF474" s="75">
        <v>461.97</v>
      </c>
      <c r="AG474" s="75">
        <v>819.16</v>
      </c>
      <c r="AH474" s="75">
        <v>2472.9499999999998</v>
      </c>
      <c r="AI474" s="75">
        <v>4293.9799999999996</v>
      </c>
      <c r="AJ474" s="75">
        <v>4878</v>
      </c>
      <c r="AK474" s="75">
        <v>4830.5600000000004</v>
      </c>
      <c r="AL474" s="75">
        <v>5681.6719999999996</v>
      </c>
      <c r="AM474" s="75">
        <v>5908.9759999999997</v>
      </c>
      <c r="AN474" s="75">
        <v>4562.8580000000002</v>
      </c>
      <c r="AO474" s="75">
        <v>4934.8540000000003</v>
      </c>
      <c r="AP474" s="75">
        <v>6637.3760000000002</v>
      </c>
      <c r="AQ474" s="75">
        <v>7775.33</v>
      </c>
      <c r="AR474" s="174">
        <f t="shared" si="50"/>
        <v>53257.686000000002</v>
      </c>
      <c r="AS474" s="198">
        <f t="shared" si="51"/>
        <v>74437.237999999998</v>
      </c>
    </row>
    <row r="475" spans="2:45" ht="11.25" customHeight="1">
      <c r="B475" s="167" t="s">
        <v>95</v>
      </c>
      <c r="C475" s="94" t="s">
        <v>619</v>
      </c>
      <c r="D475" s="169" t="s">
        <v>84</v>
      </c>
      <c r="E475" s="170" t="s">
        <v>84</v>
      </c>
      <c r="F475" s="173" t="s">
        <v>669</v>
      </c>
      <c r="G475" s="73">
        <v>0</v>
      </c>
      <c r="H475" s="73">
        <v>0</v>
      </c>
      <c r="I475" s="73">
        <v>0</v>
      </c>
      <c r="J475" s="75">
        <v>0</v>
      </c>
      <c r="K475" s="75">
        <v>0</v>
      </c>
      <c r="L475" s="75">
        <v>0</v>
      </c>
      <c r="M475" s="75">
        <v>0</v>
      </c>
      <c r="N475" s="75">
        <v>0</v>
      </c>
      <c r="O475" s="75">
        <v>28.387999999999998</v>
      </c>
      <c r="P475" s="75">
        <v>12.188000000000001</v>
      </c>
      <c r="Q475" s="75">
        <v>24.23</v>
      </c>
      <c r="R475" s="174">
        <f t="shared" si="69"/>
        <v>64.805999999999997</v>
      </c>
      <c r="S475" s="73">
        <v>34.265</v>
      </c>
      <c r="T475" s="73">
        <v>20.855</v>
      </c>
      <c r="U475" s="73">
        <v>34.265</v>
      </c>
      <c r="V475" s="73">
        <v>34.265</v>
      </c>
      <c r="W475" s="75">
        <v>49.250999999999998</v>
      </c>
      <c r="X475" s="75">
        <v>52.777000000000001</v>
      </c>
      <c r="Y475" s="75">
        <v>30.70</v>
      </c>
      <c r="Z475" s="75">
        <v>30.70</v>
      </c>
      <c r="AA475" s="75">
        <v>18</v>
      </c>
      <c r="AB475" s="75">
        <v>33.469000000000001</v>
      </c>
      <c r="AC475" s="75">
        <v>18</v>
      </c>
      <c r="AD475" s="75"/>
      <c r="AE475" s="174">
        <f t="shared" si="70"/>
        <v>356.54699999999997</v>
      </c>
      <c r="AF475" s="75"/>
      <c r="AG475" s="75">
        <v>13</v>
      </c>
      <c r="AH475" s="75">
        <v>13</v>
      </c>
      <c r="AI475" s="75">
        <v>13</v>
      </c>
      <c r="AJ475" s="75">
        <v>63.60</v>
      </c>
      <c r="AK475" s="75">
        <v>93.54</v>
      </c>
      <c r="AL475" s="75">
        <v>189.59299999999999</v>
      </c>
      <c r="AM475" s="75">
        <v>513.38699999999994</v>
      </c>
      <c r="AN475" s="75">
        <v>564.93799999999999</v>
      </c>
      <c r="AO475" s="75">
        <v>686.39599999999996</v>
      </c>
      <c r="AP475" s="75">
        <v>684.58299999999997</v>
      </c>
      <c r="AQ475" s="75">
        <v>806.44799999999998</v>
      </c>
      <c r="AR475" s="174">
        <f t="shared" si="50"/>
        <v>3641.4849999999997</v>
      </c>
      <c r="AS475" s="198">
        <f t="shared" si="51"/>
        <v>4062.8379999999997</v>
      </c>
    </row>
    <row r="476" spans="2:45" ht="11.25" customHeight="1">
      <c r="B476" s="167" t="s">
        <v>95</v>
      </c>
      <c r="C476" s="94" t="s">
        <v>828</v>
      </c>
      <c r="D476" s="169" t="s">
        <v>84</v>
      </c>
      <c r="E476" s="170" t="s">
        <v>84</v>
      </c>
      <c r="F476" s="173" t="s">
        <v>669</v>
      </c>
      <c r="G476" s="73"/>
      <c r="H476" s="73"/>
      <c r="I476" s="73"/>
      <c r="J476" s="75"/>
      <c r="K476" s="75"/>
      <c r="L476" s="75"/>
      <c r="M476" s="75"/>
      <c r="N476" s="75"/>
      <c r="O476" s="75"/>
      <c r="P476" s="75"/>
      <c r="Q476" s="75"/>
      <c r="R476" s="174">
        <f t="shared" si="69"/>
        <v>0</v>
      </c>
      <c r="S476" s="73"/>
      <c r="T476" s="73"/>
      <c r="U476" s="73"/>
      <c r="V476" s="73"/>
      <c r="W476" s="75"/>
      <c r="X476" s="75"/>
      <c r="Y476" s="75">
        <v>73.98</v>
      </c>
      <c r="Z476" s="75"/>
      <c r="AA476" s="75"/>
      <c r="AB476" s="75"/>
      <c r="AC476" s="75"/>
      <c r="AD476" s="75"/>
      <c r="AE476" s="174">
        <f t="shared" si="71" ref="AE476">SUM(S476:AD476)</f>
        <v>73.98</v>
      </c>
      <c r="AF476" s="75">
        <v>94.867000000000004</v>
      </c>
      <c r="AG476" s="75">
        <v>12.50</v>
      </c>
      <c r="AH476" s="75">
        <v>18.90</v>
      </c>
      <c r="AI476" s="75">
        <v>21</v>
      </c>
      <c r="AJ476" s="75">
        <v>254.999</v>
      </c>
      <c r="AK476" s="75">
        <v>144.179</v>
      </c>
      <c r="AL476" s="75">
        <v>229.28699999999998</v>
      </c>
      <c r="AM476" s="75">
        <v>37.99</v>
      </c>
      <c r="AN476" s="75">
        <v>131.02000000000001</v>
      </c>
      <c r="AO476" s="75">
        <v>113.78</v>
      </c>
      <c r="AP476" s="75">
        <v>149.74</v>
      </c>
      <c r="AQ476" s="75">
        <v>302.86200000000002</v>
      </c>
      <c r="AR476" s="174">
        <f t="shared" si="72" ref="AR476:AR541">SUM(AF476:AQ476)</f>
        <v>1511.124</v>
      </c>
      <c r="AS476" s="198">
        <f t="shared" si="73" ref="AS476:AS541">R476+AE476+AR476</f>
        <v>1585.104</v>
      </c>
    </row>
    <row r="477" spans="2:45" ht="11.25" customHeight="1">
      <c r="B477" s="167" t="s">
        <v>95</v>
      </c>
      <c r="C477" s="94" t="s">
        <v>911</v>
      </c>
      <c r="D477" s="169" t="s">
        <v>84</v>
      </c>
      <c r="E477" s="170" t="s">
        <v>84</v>
      </c>
      <c r="F477" s="173" t="s">
        <v>669</v>
      </c>
      <c r="G477" s="73"/>
      <c r="H477" s="73"/>
      <c r="I477" s="73"/>
      <c r="J477" s="75"/>
      <c r="K477" s="75"/>
      <c r="L477" s="75"/>
      <c r="M477" s="75"/>
      <c r="N477" s="75"/>
      <c r="O477" s="75"/>
      <c r="P477" s="75"/>
      <c r="Q477" s="75"/>
      <c r="R477" s="174">
        <f t="shared" si="69"/>
        <v>0</v>
      </c>
      <c r="S477" s="73"/>
      <c r="T477" s="73"/>
      <c r="U477" s="73"/>
      <c r="V477" s="73"/>
      <c r="W477" s="75"/>
      <c r="X477" s="75"/>
      <c r="Y477" s="75"/>
      <c r="Z477" s="75">
        <v>16</v>
      </c>
      <c r="AA477" s="75">
        <v>16</v>
      </c>
      <c r="AB477" s="75">
        <v>16</v>
      </c>
      <c r="AC477" s="75">
        <v>16</v>
      </c>
      <c r="AD477" s="75"/>
      <c r="AE477" s="174">
        <f t="shared" si="74" ref="AE477:AE479">SUM(S477:AD477)</f>
        <v>64</v>
      </c>
      <c r="AF477" s="75"/>
      <c r="AG477" s="75"/>
      <c r="AH477" s="75"/>
      <c r="AI477" s="75"/>
      <c r="AJ477" s="75"/>
      <c r="AK477" s="75"/>
      <c r="AL477" s="75"/>
      <c r="AM477" s="75"/>
      <c r="AN477" s="75"/>
      <c r="AO477" s="75"/>
      <c r="AP477" s="75"/>
      <c r="AQ477" s="75"/>
      <c r="AR477" s="174">
        <f t="shared" si="72"/>
        <v>0</v>
      </c>
      <c r="AS477" s="198">
        <f t="shared" si="73"/>
        <v>64</v>
      </c>
    </row>
    <row r="478" spans="2:45" ht="11.25" customHeight="1">
      <c r="B478" s="167" t="s">
        <v>95</v>
      </c>
      <c r="C478" s="397" t="s">
        <v>1128</v>
      </c>
      <c r="D478" s="169" t="s">
        <v>84</v>
      </c>
      <c r="E478" s="170" t="s">
        <v>84</v>
      </c>
      <c r="F478" s="173" t="s">
        <v>1129</v>
      </c>
      <c r="G478" s="73"/>
      <c r="H478" s="73"/>
      <c r="I478" s="73"/>
      <c r="J478" s="75"/>
      <c r="K478" s="75"/>
      <c r="L478" s="75"/>
      <c r="M478" s="75"/>
      <c r="N478" s="75"/>
      <c r="O478" s="75"/>
      <c r="P478" s="75"/>
      <c r="Q478" s="75"/>
      <c r="R478" s="174">
        <f t="shared" si="69"/>
        <v>0</v>
      </c>
      <c r="S478" s="73"/>
      <c r="T478" s="73"/>
      <c r="U478" s="73"/>
      <c r="V478" s="73"/>
      <c r="W478" s="75"/>
      <c r="X478" s="75"/>
      <c r="Y478" s="75"/>
      <c r="Z478" s="75"/>
      <c r="AA478" s="75"/>
      <c r="AB478" s="75"/>
      <c r="AC478" s="75"/>
      <c r="AD478" s="75"/>
      <c r="AE478" s="174">
        <f t="shared" si="74"/>
        <v>0</v>
      </c>
      <c r="AF478" s="75"/>
      <c r="AG478" s="75"/>
      <c r="AH478" s="75"/>
      <c r="AI478" s="75"/>
      <c r="AJ478" s="75"/>
      <c r="AK478" s="75"/>
      <c r="AL478" s="75">
        <v>6.6920000000000002</v>
      </c>
      <c r="AM478" s="75"/>
      <c r="AN478" s="75">
        <v>6.6920000000000002</v>
      </c>
      <c r="AO478" s="75">
        <v>4.3239999999999998</v>
      </c>
      <c r="AP478" s="75">
        <v>2.0680000000000001</v>
      </c>
      <c r="AQ478" s="75">
        <v>2.6320000000000001</v>
      </c>
      <c r="AR478" s="174">
        <f t="shared" si="72"/>
        <v>22.408000000000001</v>
      </c>
      <c r="AS478" s="198">
        <f t="shared" si="73"/>
        <v>22.408000000000001</v>
      </c>
    </row>
    <row r="479" spans="2:45" ht="11.25" customHeight="1">
      <c r="B479" s="167" t="s">
        <v>95</v>
      </c>
      <c r="C479" s="397" t="s">
        <v>1130</v>
      </c>
      <c r="D479" s="169" t="s">
        <v>84</v>
      </c>
      <c r="E479" s="170" t="s">
        <v>84</v>
      </c>
      <c r="F479" s="173" t="s">
        <v>1129</v>
      </c>
      <c r="G479" s="73"/>
      <c r="H479" s="73"/>
      <c r="I479" s="73"/>
      <c r="J479" s="75"/>
      <c r="K479" s="75"/>
      <c r="L479" s="75"/>
      <c r="M479" s="75"/>
      <c r="N479" s="75"/>
      <c r="O479" s="75"/>
      <c r="P479" s="75"/>
      <c r="Q479" s="75"/>
      <c r="R479" s="174">
        <f t="shared" si="69"/>
        <v>0</v>
      </c>
      <c r="S479" s="73"/>
      <c r="T479" s="73"/>
      <c r="U479" s="73"/>
      <c r="V479" s="73"/>
      <c r="W479" s="75"/>
      <c r="X479" s="75"/>
      <c r="Y479" s="75"/>
      <c r="Z479" s="75"/>
      <c r="AA479" s="75"/>
      <c r="AB479" s="75"/>
      <c r="AC479" s="75"/>
      <c r="AD479" s="75"/>
      <c r="AE479" s="174">
        <f t="shared" si="74"/>
        <v>0</v>
      </c>
      <c r="AF479" s="75"/>
      <c r="AG479" s="75"/>
      <c r="AH479" s="75"/>
      <c r="AI479" s="75"/>
      <c r="AJ479" s="75"/>
      <c r="AK479" s="75"/>
      <c r="AL479" s="75"/>
      <c r="AM479" s="75"/>
      <c r="AN479" s="75">
        <v>3.4780000000000002</v>
      </c>
      <c r="AO479" s="75">
        <v>3.4780000000000002</v>
      </c>
      <c r="AP479" s="75">
        <v>3.4780000000000002</v>
      </c>
      <c r="AQ479" s="75">
        <v>7.52</v>
      </c>
      <c r="AR479" s="174">
        <f t="shared" si="72"/>
        <v>17.954000000000001</v>
      </c>
      <c r="AS479" s="198">
        <f t="shared" si="73"/>
        <v>17.954000000000001</v>
      </c>
    </row>
    <row r="480" spans="2:45" ht="11.25" customHeight="1">
      <c r="B480" s="167" t="s">
        <v>95</v>
      </c>
      <c r="C480" s="94" t="s">
        <v>827</v>
      </c>
      <c r="D480" s="169" t="s">
        <v>143</v>
      </c>
      <c r="E480" s="170" t="s">
        <v>84</v>
      </c>
      <c r="F480" s="173" t="s">
        <v>461</v>
      </c>
      <c r="G480" s="73">
        <v>0</v>
      </c>
      <c r="H480" s="73">
        <v>0</v>
      </c>
      <c r="I480" s="73">
        <v>102769.40</v>
      </c>
      <c r="J480" s="75">
        <v>4257.2000000000007</v>
      </c>
      <c r="K480" s="75">
        <v>3916.20</v>
      </c>
      <c r="L480" s="75">
        <v>20837.50</v>
      </c>
      <c r="M480" s="75">
        <v>2428.4000000000037</v>
      </c>
      <c r="N480" s="75">
        <v>2886.400000000001</v>
      </c>
      <c r="O480" s="75">
        <v>3345.4999999999973</v>
      </c>
      <c r="P480" s="75">
        <v>2078.40</v>
      </c>
      <c r="Q480" s="75">
        <v>3788.10</v>
      </c>
      <c r="R480" s="174">
        <f t="shared" si="69"/>
        <v>146307.09999999998</v>
      </c>
      <c r="S480" s="73"/>
      <c r="T480" s="73">
        <v>1178.7999999999997</v>
      </c>
      <c r="U480" s="73">
        <v>542.60</v>
      </c>
      <c r="V480" s="73">
        <v>1796</v>
      </c>
      <c r="W480" s="75">
        <v>779.70</v>
      </c>
      <c r="X480" s="75">
        <v>457.60</v>
      </c>
      <c r="Y480" s="75">
        <v>1570.40</v>
      </c>
      <c r="Z480" s="75">
        <v>755</v>
      </c>
      <c r="AA480" s="75">
        <v>538.60</v>
      </c>
      <c r="AB480" s="75">
        <v>1304.6999999999998</v>
      </c>
      <c r="AC480" s="75">
        <v>602.79999999999995</v>
      </c>
      <c r="AD480" s="75">
        <v>2050.569</v>
      </c>
      <c r="AE480" s="174">
        <f t="shared" si="70"/>
        <v>11576.769</v>
      </c>
      <c r="AF480" s="75"/>
      <c r="AG480" s="75">
        <v>305.20</v>
      </c>
      <c r="AH480" s="75">
        <v>307.303</v>
      </c>
      <c r="AI480" s="75">
        <v>761.67505000000006</v>
      </c>
      <c r="AJ480" s="75">
        <v>289</v>
      </c>
      <c r="AK480" s="75">
        <v>289</v>
      </c>
      <c r="AL480" s="75">
        <v>1065.2660000000001</v>
      </c>
      <c r="AM480" s="75">
        <v>10.462</v>
      </c>
      <c r="AN480" s="75"/>
      <c r="AO480" s="75">
        <v>1022.70</v>
      </c>
      <c r="AP480" s="75">
        <v>0</v>
      </c>
      <c r="AQ480" s="75">
        <v>694.90</v>
      </c>
      <c r="AR480" s="174">
        <f t="shared" si="72"/>
        <v>4745.50605</v>
      </c>
      <c r="AS480" s="198">
        <f t="shared" si="73"/>
        <v>162629.37504999997</v>
      </c>
    </row>
    <row r="481" spans="2:45" ht="11.25" customHeight="1">
      <c r="B481" s="167" t="s">
        <v>95</v>
      </c>
      <c r="C481" s="94" t="s">
        <v>462</v>
      </c>
      <c r="D481" s="169" t="s">
        <v>143</v>
      </c>
      <c r="E481" s="170" t="s">
        <v>84</v>
      </c>
      <c r="F481" s="173" t="s">
        <v>670</v>
      </c>
      <c r="G481" s="73">
        <v>0</v>
      </c>
      <c r="H481" s="73">
        <v>0</v>
      </c>
      <c r="I481" s="73">
        <v>1406</v>
      </c>
      <c r="J481" s="75">
        <v>625</v>
      </c>
      <c r="K481" s="75">
        <v>171</v>
      </c>
      <c r="L481" s="75">
        <v>0</v>
      </c>
      <c r="M481" s="75">
        <v>0</v>
      </c>
      <c r="N481" s="75">
        <v>0</v>
      </c>
      <c r="O481" s="75">
        <v>0</v>
      </c>
      <c r="P481" s="75">
        <v>0</v>
      </c>
      <c r="Q481" s="75">
        <v>689</v>
      </c>
      <c r="R481" s="174">
        <f t="shared" si="69"/>
        <v>2891</v>
      </c>
      <c r="S481" s="73"/>
      <c r="T481" s="73"/>
      <c r="U481" s="73"/>
      <c r="V481" s="73"/>
      <c r="W481" s="75"/>
      <c r="X481" s="75"/>
      <c r="Y481" s="75"/>
      <c r="Z481" s="75"/>
      <c r="AA481" s="75"/>
      <c r="AB481" s="75"/>
      <c r="AC481" s="75"/>
      <c r="AD481" s="75"/>
      <c r="AE481" s="174">
        <f t="shared" si="70"/>
        <v>0</v>
      </c>
      <c r="AF481" s="75"/>
      <c r="AG481" s="75"/>
      <c r="AH481" s="75"/>
      <c r="AI481" s="75"/>
      <c r="AJ481" s="75"/>
      <c r="AK481" s="75"/>
      <c r="AL481" s="75"/>
      <c r="AM481" s="75"/>
      <c r="AN481" s="75"/>
      <c r="AO481" s="75"/>
      <c r="AP481" s="75"/>
      <c r="AQ481" s="75"/>
      <c r="AR481" s="174">
        <f t="shared" si="72"/>
        <v>0</v>
      </c>
      <c r="AS481" s="198">
        <f t="shared" si="73"/>
        <v>2891</v>
      </c>
    </row>
    <row r="482" spans="2:45" ht="11.25" customHeight="1">
      <c r="B482" s="167" t="s">
        <v>95</v>
      </c>
      <c r="C482" s="94" t="s">
        <v>463</v>
      </c>
      <c r="D482" s="169" t="s">
        <v>83</v>
      </c>
      <c r="E482" s="170" t="s">
        <v>84</v>
      </c>
      <c r="F482" s="173" t="s">
        <v>465</v>
      </c>
      <c r="G482" s="73">
        <v>0</v>
      </c>
      <c r="H482" s="73">
        <v>76.317999999999998</v>
      </c>
      <c r="I482" s="73">
        <v>76.317999999999998</v>
      </c>
      <c r="J482" s="75">
        <v>76.30</v>
      </c>
      <c r="K482" s="75">
        <v>111.361</v>
      </c>
      <c r="L482" s="75">
        <v>71.89</v>
      </c>
      <c r="M482" s="75">
        <v>76.33</v>
      </c>
      <c r="N482" s="75">
        <v>76.50</v>
      </c>
      <c r="O482" s="75">
        <v>78.70</v>
      </c>
      <c r="P482" s="75">
        <v>81.70</v>
      </c>
      <c r="Q482" s="75">
        <v>94.80</v>
      </c>
      <c r="R482" s="174">
        <f t="shared" si="69"/>
        <v>820.21699999999998</v>
      </c>
      <c r="S482" s="73">
        <v>206.43700000000001</v>
      </c>
      <c r="T482" s="73">
        <v>164.79</v>
      </c>
      <c r="U482" s="73">
        <v>146.10</v>
      </c>
      <c r="V482" s="73">
        <v>119.10</v>
      </c>
      <c r="W482" s="75">
        <v>104.10</v>
      </c>
      <c r="X482" s="75">
        <v>73.25</v>
      </c>
      <c r="Y482" s="75">
        <v>82.197000000000003</v>
      </c>
      <c r="Z482" s="75">
        <v>104.30</v>
      </c>
      <c r="AA482" s="75">
        <v>88</v>
      </c>
      <c r="AB482" s="75"/>
      <c r="AC482" s="75"/>
      <c r="AD482" s="75"/>
      <c r="AE482" s="174">
        <f t="shared" si="70"/>
        <v>1088.2739999999999</v>
      </c>
      <c r="AF482" s="75"/>
      <c r="AG482" s="75"/>
      <c r="AH482" s="75"/>
      <c r="AI482" s="75"/>
      <c r="AJ482" s="75"/>
      <c r="AK482" s="75"/>
      <c r="AL482" s="75"/>
      <c r="AM482" s="75"/>
      <c r="AN482" s="75"/>
      <c r="AO482" s="75"/>
      <c r="AP482" s="75"/>
      <c r="AQ482" s="75"/>
      <c r="AR482" s="174">
        <f t="shared" si="72"/>
        <v>0</v>
      </c>
      <c r="AS482" s="198">
        <f t="shared" si="73"/>
        <v>1908.491</v>
      </c>
    </row>
    <row r="483" spans="2:45" ht="11.25" customHeight="1">
      <c r="B483" s="167" t="s">
        <v>95</v>
      </c>
      <c r="C483" s="94" t="s">
        <v>464</v>
      </c>
      <c r="D483" s="169" t="s">
        <v>83</v>
      </c>
      <c r="E483" s="170" t="s">
        <v>84</v>
      </c>
      <c r="F483" s="173" t="s">
        <v>465</v>
      </c>
      <c r="G483" s="73">
        <v>0</v>
      </c>
      <c r="H483" s="73">
        <v>10.769</v>
      </c>
      <c r="I483" s="73">
        <v>10.769</v>
      </c>
      <c r="J483" s="75">
        <v>10.80</v>
      </c>
      <c r="K483" s="75">
        <v>10.80</v>
      </c>
      <c r="L483" s="75">
        <v>10.80</v>
      </c>
      <c r="M483" s="75">
        <v>10.80</v>
      </c>
      <c r="N483" s="75">
        <v>10.80</v>
      </c>
      <c r="O483" s="75">
        <v>10.80</v>
      </c>
      <c r="P483" s="75">
        <v>10.80</v>
      </c>
      <c r="Q483" s="75">
        <v>10.80</v>
      </c>
      <c r="R483" s="174">
        <f t="shared" si="69"/>
        <v>107.93799999999999</v>
      </c>
      <c r="S483" s="73">
        <v>10.80</v>
      </c>
      <c r="T483" s="73">
        <v>10.80</v>
      </c>
      <c r="U483" s="73">
        <v>10.80</v>
      </c>
      <c r="V483" s="73">
        <v>10.80</v>
      </c>
      <c r="W483" s="75">
        <v>10.80</v>
      </c>
      <c r="X483" s="75">
        <v>10.80</v>
      </c>
      <c r="Y483" s="75">
        <v>10.80</v>
      </c>
      <c r="Z483" s="75">
        <v>10.80</v>
      </c>
      <c r="AA483" s="75">
        <v>10.80</v>
      </c>
      <c r="AB483" s="75"/>
      <c r="AC483" s="75"/>
      <c r="AD483" s="75"/>
      <c r="AE483" s="174">
        <f t="shared" si="70"/>
        <v>97.199999999999989</v>
      </c>
      <c r="AF483" s="75"/>
      <c r="AG483" s="75"/>
      <c r="AH483" s="75"/>
      <c r="AI483" s="75"/>
      <c r="AJ483" s="75"/>
      <c r="AK483" s="75"/>
      <c r="AL483" s="75"/>
      <c r="AM483" s="75"/>
      <c r="AN483" s="75"/>
      <c r="AO483" s="75"/>
      <c r="AP483" s="75"/>
      <c r="AQ483" s="75"/>
      <c r="AR483" s="174">
        <f t="shared" si="72"/>
        <v>0</v>
      </c>
      <c r="AS483" s="198">
        <f t="shared" si="73"/>
        <v>205.13799999999998</v>
      </c>
    </row>
    <row r="484" spans="2:45" ht="11.25" customHeight="1">
      <c r="B484" s="167" t="s">
        <v>95</v>
      </c>
      <c r="C484" s="94" t="s">
        <v>462</v>
      </c>
      <c r="D484" s="169" t="s">
        <v>141</v>
      </c>
      <c r="E484" s="170" t="s">
        <v>84</v>
      </c>
      <c r="F484" s="173" t="s">
        <v>511</v>
      </c>
      <c r="G484" s="73">
        <v>0</v>
      </c>
      <c r="H484" s="73">
        <v>0</v>
      </c>
      <c r="I484" s="73">
        <v>25.39</v>
      </c>
      <c r="J484" s="75">
        <v>29.599</v>
      </c>
      <c r="K484" s="75">
        <v>10.77</v>
      </c>
      <c r="L484" s="75">
        <v>0.19</v>
      </c>
      <c r="M484" s="75">
        <v>0</v>
      </c>
      <c r="N484" s="75">
        <v>0</v>
      </c>
      <c r="O484" s="75">
        <v>0</v>
      </c>
      <c r="P484" s="75">
        <v>0</v>
      </c>
      <c r="Q484" s="75">
        <v>0</v>
      </c>
      <c r="R484" s="174">
        <f t="shared" si="69"/>
        <v>65.948999999999998</v>
      </c>
      <c r="S484" s="73"/>
      <c r="T484" s="73"/>
      <c r="U484" s="73"/>
      <c r="V484" s="73"/>
      <c r="W484" s="75"/>
      <c r="X484" s="75"/>
      <c r="Y484" s="75"/>
      <c r="Z484" s="75"/>
      <c r="AA484" s="75"/>
      <c r="AB484" s="75"/>
      <c r="AC484" s="75"/>
      <c r="AD484" s="75"/>
      <c r="AE484" s="174">
        <f t="shared" si="70"/>
        <v>0</v>
      </c>
      <c r="AF484" s="75"/>
      <c r="AG484" s="75"/>
      <c r="AH484" s="75"/>
      <c r="AI484" s="75"/>
      <c r="AJ484" s="75"/>
      <c r="AK484" s="75"/>
      <c r="AL484" s="75"/>
      <c r="AM484" s="75"/>
      <c r="AN484" s="75"/>
      <c r="AO484" s="75"/>
      <c r="AP484" s="75"/>
      <c r="AQ484" s="75"/>
      <c r="AR484" s="174">
        <f t="shared" si="72"/>
        <v>0</v>
      </c>
      <c r="AS484" s="198">
        <f t="shared" si="73"/>
        <v>65.948999999999998</v>
      </c>
    </row>
    <row r="485" spans="2:45" ht="11.25" customHeight="1">
      <c r="B485" s="167" t="s">
        <v>95</v>
      </c>
      <c r="C485" s="94" t="s">
        <v>466</v>
      </c>
      <c r="D485" s="167" t="s">
        <v>84</v>
      </c>
      <c r="E485" s="170" t="s">
        <v>84</v>
      </c>
      <c r="F485" s="173" t="s">
        <v>465</v>
      </c>
      <c r="G485" s="73">
        <v>0</v>
      </c>
      <c r="H485" s="73">
        <v>0</v>
      </c>
      <c r="I485" s="73">
        <v>19.724</v>
      </c>
      <c r="J485" s="75">
        <v>0</v>
      </c>
      <c r="K485" s="75">
        <v>0</v>
      </c>
      <c r="L485" s="75">
        <v>0</v>
      </c>
      <c r="M485" s="75">
        <v>0</v>
      </c>
      <c r="N485" s="75">
        <v>0</v>
      </c>
      <c r="O485" s="75">
        <v>0</v>
      </c>
      <c r="P485" s="75">
        <v>0</v>
      </c>
      <c r="Q485" s="75">
        <v>0</v>
      </c>
      <c r="R485" s="174">
        <f t="shared" si="69"/>
        <v>19.724</v>
      </c>
      <c r="S485" s="73"/>
      <c r="T485" s="73"/>
      <c r="U485" s="73"/>
      <c r="V485" s="73"/>
      <c r="W485" s="75"/>
      <c r="X485" s="75"/>
      <c r="Y485" s="75"/>
      <c r="Z485" s="75"/>
      <c r="AA485" s="75"/>
      <c r="AB485" s="75"/>
      <c r="AC485" s="75"/>
      <c r="AD485" s="75"/>
      <c r="AE485" s="174">
        <f t="shared" si="70"/>
        <v>0</v>
      </c>
      <c r="AF485" s="75"/>
      <c r="AG485" s="75"/>
      <c r="AH485" s="75"/>
      <c r="AI485" s="75"/>
      <c r="AJ485" s="75"/>
      <c r="AK485" s="75"/>
      <c r="AL485" s="75"/>
      <c r="AM485" s="75"/>
      <c r="AN485" s="75"/>
      <c r="AO485" s="75"/>
      <c r="AP485" s="75"/>
      <c r="AQ485" s="75"/>
      <c r="AR485" s="174">
        <f t="shared" si="72"/>
        <v>0</v>
      </c>
      <c r="AS485" s="198">
        <f t="shared" si="73"/>
        <v>19.724</v>
      </c>
    </row>
    <row r="486" spans="2:45" ht="21">
      <c r="B486" s="167" t="s">
        <v>95</v>
      </c>
      <c r="C486" s="94" t="s">
        <v>467</v>
      </c>
      <c r="D486" s="169" t="s">
        <v>76</v>
      </c>
      <c r="E486" s="170" t="s">
        <v>84</v>
      </c>
      <c r="F486" s="181"/>
      <c r="G486" s="73">
        <v>0</v>
      </c>
      <c r="H486" s="73">
        <v>0</v>
      </c>
      <c r="I486" s="73">
        <v>9.34</v>
      </c>
      <c r="J486" s="73">
        <v>16.39</v>
      </c>
      <c r="K486" s="73">
        <v>0</v>
      </c>
      <c r="L486" s="73">
        <v>0</v>
      </c>
      <c r="M486" s="73">
        <v>0</v>
      </c>
      <c r="N486" s="73">
        <v>0</v>
      </c>
      <c r="O486" s="73">
        <v>0</v>
      </c>
      <c r="P486" s="73">
        <v>0</v>
      </c>
      <c r="Q486" s="73">
        <v>0</v>
      </c>
      <c r="R486" s="198">
        <f t="shared" si="69"/>
        <v>25.73</v>
      </c>
      <c r="S486" s="73">
        <v>2.9220000000000002</v>
      </c>
      <c r="T486" s="73"/>
      <c r="U486" s="73">
        <v>31.029</v>
      </c>
      <c r="V486" s="73"/>
      <c r="W486" s="73">
        <v>12.858000000000001</v>
      </c>
      <c r="X486" s="73">
        <v>2.9220000000000002</v>
      </c>
      <c r="Y486" s="73"/>
      <c r="Z486" s="73"/>
      <c r="AA486" s="73"/>
      <c r="AB486" s="73"/>
      <c r="AC486" s="73"/>
      <c r="AD486" s="73"/>
      <c r="AE486" s="198">
        <f t="shared" si="70"/>
        <v>49.730999999999995</v>
      </c>
      <c r="AF486" s="75"/>
      <c r="AG486" s="73"/>
      <c r="AH486" s="73"/>
      <c r="AI486" s="73"/>
      <c r="AJ486" s="73"/>
      <c r="AK486" s="73"/>
      <c r="AL486" s="73"/>
      <c r="AM486" s="73"/>
      <c r="AN486" s="73"/>
      <c r="AO486" s="75"/>
      <c r="AP486" s="75"/>
      <c r="AQ486" s="75"/>
      <c r="AR486" s="198">
        <f t="shared" si="72"/>
        <v>0</v>
      </c>
      <c r="AS486" s="198">
        <f t="shared" si="73"/>
        <v>75.460999999999999</v>
      </c>
    </row>
    <row r="487" spans="2:45" ht="21">
      <c r="B487" s="167" t="s">
        <v>95</v>
      </c>
      <c r="C487" s="94" t="s">
        <v>468</v>
      </c>
      <c r="D487" s="169" t="s">
        <v>76</v>
      </c>
      <c r="E487" s="170" t="s">
        <v>84</v>
      </c>
      <c r="F487" s="181" t="s">
        <v>469</v>
      </c>
      <c r="G487" s="73">
        <v>0</v>
      </c>
      <c r="H487" s="73">
        <v>0</v>
      </c>
      <c r="I487" s="73">
        <v>12.77</v>
      </c>
      <c r="J487" s="73">
        <v>35.946960000000004</v>
      </c>
      <c r="K487" s="73">
        <v>35.479119999999995</v>
      </c>
      <c r="L487" s="73">
        <v>20.781079999999999</v>
      </c>
      <c r="M487" s="73">
        <v>20.876449999999998</v>
      </c>
      <c r="N487" s="73">
        <v>23.686669999999999</v>
      </c>
      <c r="O487" s="73">
        <v>36.861429999999999</v>
      </c>
      <c r="P487" s="73">
        <v>46.419970000000006</v>
      </c>
      <c r="Q487" s="73">
        <v>33.980629999999998</v>
      </c>
      <c r="R487" s="198">
        <f t="shared" si="69"/>
        <v>266.80230999999998</v>
      </c>
      <c r="S487" s="73">
        <v>55.927259999999997</v>
      </c>
      <c r="T487" s="73">
        <v>41.973999999999997</v>
      </c>
      <c r="U487" s="73">
        <v>33.325000000000003</v>
      </c>
      <c r="V487" s="73">
        <v>54.594790000000003</v>
      </c>
      <c r="W487" s="73">
        <v>33.917000000000002</v>
      </c>
      <c r="X487" s="73">
        <v>32.731999999999999</v>
      </c>
      <c r="Y487" s="73">
        <v>12.47284</v>
      </c>
      <c r="Z487" s="73"/>
      <c r="AA487" s="73"/>
      <c r="AB487" s="73"/>
      <c r="AC487" s="73">
        <v>-35.278460000000003</v>
      </c>
      <c r="AD487" s="73"/>
      <c r="AE487" s="198">
        <f t="shared" si="70"/>
        <v>229.66443000000004</v>
      </c>
      <c r="AF487" s="75"/>
      <c r="AG487" s="73"/>
      <c r="AH487" s="73"/>
      <c r="AI487" s="73"/>
      <c r="AJ487" s="73"/>
      <c r="AK487" s="73"/>
      <c r="AL487" s="73"/>
      <c r="AM487" s="73"/>
      <c r="AN487" s="73"/>
      <c r="AO487" s="75"/>
      <c r="AP487" s="75"/>
      <c r="AQ487" s="75"/>
      <c r="AR487" s="198">
        <f t="shared" si="72"/>
        <v>0</v>
      </c>
      <c r="AS487" s="198">
        <f t="shared" si="73"/>
        <v>496.46674000000002</v>
      </c>
    </row>
    <row r="488" spans="2:45" ht="21">
      <c r="B488" s="167" t="s">
        <v>95</v>
      </c>
      <c r="C488" s="94" t="s">
        <v>643</v>
      </c>
      <c r="D488" s="169" t="s">
        <v>76</v>
      </c>
      <c r="E488" s="170" t="s">
        <v>84</v>
      </c>
      <c r="F488" s="181"/>
      <c r="G488" s="73">
        <v>1.452</v>
      </c>
      <c r="H488" s="73">
        <v>16.597000000000001</v>
      </c>
      <c r="I488" s="73">
        <v>17.852</v>
      </c>
      <c r="J488" s="73">
        <v>25.126999999999999</v>
      </c>
      <c r="K488" s="73">
        <v>5.6430499999999997</v>
      </c>
      <c r="L488" s="73">
        <v>6.0504199999999999</v>
      </c>
      <c r="M488" s="73">
        <v>19.468</v>
      </c>
      <c r="N488" s="73">
        <v>4.5549999999999997</v>
      </c>
      <c r="O488" s="73">
        <v>8.6811000000000007</v>
      </c>
      <c r="P488" s="73">
        <v>7.8239999999999998</v>
      </c>
      <c r="Q488" s="73">
        <v>16.830500000000001</v>
      </c>
      <c r="R488" s="198">
        <f t="shared" si="69"/>
        <v>130.08007000000001</v>
      </c>
      <c r="S488" s="73">
        <v>3.6520000000000001</v>
      </c>
      <c r="T488" s="73">
        <v>2.5499999999999998</v>
      </c>
      <c r="U488" s="73">
        <v>2.597</v>
      </c>
      <c r="V488" s="73">
        <v>2.2469999999999999</v>
      </c>
      <c r="W488" s="73">
        <v>2.2469999999999999</v>
      </c>
      <c r="X488" s="73">
        <v>4.8968999999999996</v>
      </c>
      <c r="Y488" s="73">
        <v>4.7831999999999999</v>
      </c>
      <c r="Z488" s="73"/>
      <c r="AA488" s="73"/>
      <c r="AB488" s="73">
        <v>264.34156000000002</v>
      </c>
      <c r="AC488" s="73"/>
      <c r="AD488" s="73"/>
      <c r="AE488" s="198">
        <f t="shared" si="70"/>
        <v>287.31466</v>
      </c>
      <c r="AF488" s="75"/>
      <c r="AG488" s="73"/>
      <c r="AH488" s="73"/>
      <c r="AI488" s="73"/>
      <c r="AJ488" s="73"/>
      <c r="AK488" s="73"/>
      <c r="AL488" s="73"/>
      <c r="AM488" s="73"/>
      <c r="AN488" s="73"/>
      <c r="AO488" s="75"/>
      <c r="AP488" s="75"/>
      <c r="AQ488" s="75"/>
      <c r="AR488" s="198">
        <f t="shared" si="72"/>
        <v>0</v>
      </c>
      <c r="AS488" s="198">
        <f t="shared" si="73"/>
        <v>417.39472999999998</v>
      </c>
    </row>
    <row r="489" spans="2:45" ht="11.25" customHeight="1">
      <c r="B489" s="167" t="s">
        <v>95</v>
      </c>
      <c r="C489" s="94" t="s">
        <v>470</v>
      </c>
      <c r="D489" s="169" t="s">
        <v>143</v>
      </c>
      <c r="E489" s="170" t="s">
        <v>84</v>
      </c>
      <c r="F489" s="173"/>
      <c r="G489" s="73">
        <v>0</v>
      </c>
      <c r="H489" s="73">
        <v>0</v>
      </c>
      <c r="I489" s="73">
        <v>332.065</v>
      </c>
      <c r="J489" s="75">
        <v>232.523</v>
      </c>
      <c r="K489" s="75">
        <v>12.395</v>
      </c>
      <c r="L489" s="75">
        <v>0</v>
      </c>
      <c r="M489" s="75">
        <v>0</v>
      </c>
      <c r="N489" s="75">
        <v>0</v>
      </c>
      <c r="O489" s="75">
        <v>0</v>
      </c>
      <c r="P489" s="75">
        <v>0</v>
      </c>
      <c r="Q489" s="75">
        <v>0</v>
      </c>
      <c r="R489" s="174">
        <f t="shared" si="69"/>
        <v>576.98299999999995</v>
      </c>
      <c r="S489" s="73"/>
      <c r="T489" s="73"/>
      <c r="U489" s="73"/>
      <c r="V489" s="73"/>
      <c r="W489" s="75"/>
      <c r="X489" s="75"/>
      <c r="Y489" s="75"/>
      <c r="Z489" s="75"/>
      <c r="AA489" s="75"/>
      <c r="AB489" s="75"/>
      <c r="AC489" s="75"/>
      <c r="AD489" s="75"/>
      <c r="AE489" s="174">
        <f t="shared" si="70"/>
        <v>0</v>
      </c>
      <c r="AF489" s="75"/>
      <c r="AG489" s="75"/>
      <c r="AH489" s="75"/>
      <c r="AI489" s="75"/>
      <c r="AJ489" s="75"/>
      <c r="AK489" s="75"/>
      <c r="AL489" s="75"/>
      <c r="AM489" s="75"/>
      <c r="AN489" s="75"/>
      <c r="AO489" s="75"/>
      <c r="AP489" s="75"/>
      <c r="AQ489" s="75"/>
      <c r="AR489" s="174">
        <f t="shared" si="72"/>
        <v>0</v>
      </c>
      <c r="AS489" s="198">
        <f t="shared" si="73"/>
        <v>576.98299999999995</v>
      </c>
    </row>
    <row r="490" spans="2:45" ht="11.25" customHeight="1">
      <c r="B490" s="167" t="s">
        <v>95</v>
      </c>
      <c r="C490" s="94" t="s">
        <v>748</v>
      </c>
      <c r="D490" s="169" t="s">
        <v>143</v>
      </c>
      <c r="E490" s="170" t="s">
        <v>84</v>
      </c>
      <c r="F490" s="173"/>
      <c r="G490" s="73">
        <v>0</v>
      </c>
      <c r="H490" s="73">
        <v>0</v>
      </c>
      <c r="I490" s="73">
        <v>0</v>
      </c>
      <c r="J490" s="75">
        <v>0</v>
      </c>
      <c r="K490" s="75">
        <v>0</v>
      </c>
      <c r="L490" s="75">
        <v>0</v>
      </c>
      <c r="M490" s="75">
        <v>0</v>
      </c>
      <c r="N490" s="75">
        <v>0</v>
      </c>
      <c r="O490" s="75">
        <v>0</v>
      </c>
      <c r="P490" s="75">
        <v>0</v>
      </c>
      <c r="Q490" s="75">
        <v>0</v>
      </c>
      <c r="R490" s="174">
        <f t="shared" si="69"/>
        <v>0</v>
      </c>
      <c r="S490" s="73"/>
      <c r="T490" s="73">
        <v>60.70</v>
      </c>
      <c r="U490" s="73">
        <v>60.70</v>
      </c>
      <c r="V490" s="73">
        <v>65.30</v>
      </c>
      <c r="W490" s="75">
        <v>60.70</v>
      </c>
      <c r="X490" s="75">
        <v>60.70</v>
      </c>
      <c r="Y490" s="75">
        <v>77.50</v>
      </c>
      <c r="Z490" s="75">
        <v>61.30</v>
      </c>
      <c r="AA490" s="75">
        <v>63.80</v>
      </c>
      <c r="AB490" s="75">
        <v>61.30</v>
      </c>
      <c r="AC490" s="75">
        <v>100.60</v>
      </c>
      <c r="AD490" s="75">
        <v>121.30</v>
      </c>
      <c r="AE490" s="174">
        <f t="shared" si="75" ref="AE490:AE491">SUM(S490:AD490)</f>
        <v>793.90</v>
      </c>
      <c r="AF490" s="75"/>
      <c r="AG490" s="75">
        <v>60.20</v>
      </c>
      <c r="AH490" s="75">
        <v>65.599999999999994</v>
      </c>
      <c r="AI490" s="75">
        <v>60.20</v>
      </c>
      <c r="AJ490" s="75">
        <v>60.20</v>
      </c>
      <c r="AK490" s="75">
        <v>60.30</v>
      </c>
      <c r="AL490" s="75">
        <v>64.599999999999994</v>
      </c>
      <c r="AM490" s="75">
        <v>61.60</v>
      </c>
      <c r="AN490" s="75">
        <v>60.40</v>
      </c>
      <c r="AO490" s="75">
        <v>59.80</v>
      </c>
      <c r="AP490" s="75">
        <v>85.40</v>
      </c>
      <c r="AQ490" s="75">
        <v>128.19999999999999</v>
      </c>
      <c r="AR490" s="174">
        <f t="shared" si="72"/>
        <v>766.50</v>
      </c>
      <c r="AS490" s="198">
        <f t="shared" si="73"/>
        <v>1560.40</v>
      </c>
    </row>
    <row r="491" spans="2:45" ht="11.25" customHeight="1">
      <c r="B491" s="167" t="s">
        <v>95</v>
      </c>
      <c r="C491" s="94" t="s">
        <v>749</v>
      </c>
      <c r="D491" s="169" t="s">
        <v>84</v>
      </c>
      <c r="E491" s="170" t="s">
        <v>84</v>
      </c>
      <c r="F491" s="173"/>
      <c r="G491" s="73">
        <v>0</v>
      </c>
      <c r="H491" s="73">
        <v>0</v>
      </c>
      <c r="I491" s="73">
        <v>0</v>
      </c>
      <c r="J491" s="75">
        <v>0</v>
      </c>
      <c r="K491" s="75">
        <v>0</v>
      </c>
      <c r="L491" s="75">
        <v>0</v>
      </c>
      <c r="M491" s="75">
        <v>0</v>
      </c>
      <c r="N491" s="75">
        <v>0</v>
      </c>
      <c r="O491" s="75">
        <v>0</v>
      </c>
      <c r="P491" s="75">
        <v>0</v>
      </c>
      <c r="Q491" s="75">
        <v>0</v>
      </c>
      <c r="R491" s="174">
        <f t="shared" si="69"/>
        <v>0</v>
      </c>
      <c r="S491" s="73">
        <v>19.50</v>
      </c>
      <c r="T491" s="73">
        <v>19.50</v>
      </c>
      <c r="U491" s="73">
        <v>19.50</v>
      </c>
      <c r="V491" s="73">
        <v>19.50</v>
      </c>
      <c r="W491" s="75">
        <v>19.50</v>
      </c>
      <c r="X491" s="75">
        <v>19.50</v>
      </c>
      <c r="Y491" s="75">
        <v>19.50</v>
      </c>
      <c r="Z491" s="75">
        <v>19.50</v>
      </c>
      <c r="AA491" s="75">
        <v>19.50</v>
      </c>
      <c r="AB491" s="75">
        <v>19.50</v>
      </c>
      <c r="AC491" s="75">
        <v>19.50</v>
      </c>
      <c r="AD491" s="75">
        <v>19.50</v>
      </c>
      <c r="AE491" s="174">
        <f t="shared" si="75"/>
        <v>234</v>
      </c>
      <c r="AF491" s="75">
        <v>19</v>
      </c>
      <c r="AG491" s="75">
        <v>19</v>
      </c>
      <c r="AH491" s="75">
        <v>19</v>
      </c>
      <c r="AI491" s="75">
        <v>19</v>
      </c>
      <c r="AJ491" s="75">
        <v>19</v>
      </c>
      <c r="AK491" s="75">
        <v>19</v>
      </c>
      <c r="AL491" s="75">
        <v>19</v>
      </c>
      <c r="AM491" s="75">
        <v>19</v>
      </c>
      <c r="AN491" s="75">
        <v>19</v>
      </c>
      <c r="AO491" s="75">
        <v>19</v>
      </c>
      <c r="AP491" s="75">
        <v>19</v>
      </c>
      <c r="AQ491" s="75">
        <v>19</v>
      </c>
      <c r="AR491" s="174">
        <f t="shared" si="72"/>
        <v>228</v>
      </c>
      <c r="AS491" s="198">
        <f t="shared" si="73"/>
        <v>462</v>
      </c>
    </row>
    <row r="492" spans="2:45" ht="11.25" customHeight="1">
      <c r="B492" s="167" t="s">
        <v>95</v>
      </c>
      <c r="C492" s="94" t="s">
        <v>555</v>
      </c>
      <c r="D492" s="169" t="s">
        <v>76</v>
      </c>
      <c r="E492" s="170" t="s">
        <v>84</v>
      </c>
      <c r="F492" s="173"/>
      <c r="G492" s="73">
        <v>0</v>
      </c>
      <c r="H492" s="73">
        <v>94</v>
      </c>
      <c r="I492" s="73">
        <v>110</v>
      </c>
      <c r="J492" s="75">
        <v>117</v>
      </c>
      <c r="K492" s="75">
        <v>117</v>
      </c>
      <c r="L492" s="75">
        <v>117</v>
      </c>
      <c r="M492" s="75">
        <v>427</v>
      </c>
      <c r="N492" s="75">
        <v>144</v>
      </c>
      <c r="O492" s="75">
        <v>153</v>
      </c>
      <c r="P492" s="75">
        <v>123</v>
      </c>
      <c r="Q492" s="75">
        <v>153</v>
      </c>
      <c r="R492" s="174">
        <f t="shared" si="69"/>
        <v>1555</v>
      </c>
      <c r="S492" s="73">
        <v>130</v>
      </c>
      <c r="T492" s="73">
        <v>130</v>
      </c>
      <c r="U492" s="73">
        <v>85</v>
      </c>
      <c r="V492" s="73">
        <v>68</v>
      </c>
      <c r="W492" s="75">
        <v>70</v>
      </c>
      <c r="X492" s="75">
        <v>38</v>
      </c>
      <c r="Y492" s="75"/>
      <c r="Z492" s="75"/>
      <c r="AA492" s="75"/>
      <c r="AB492" s="75"/>
      <c r="AC492" s="75"/>
      <c r="AD492" s="75"/>
      <c r="AE492" s="174">
        <f t="shared" si="70"/>
        <v>521</v>
      </c>
      <c r="AF492" s="75"/>
      <c r="AG492" s="75"/>
      <c r="AH492" s="75"/>
      <c r="AI492" s="75"/>
      <c r="AJ492" s="75"/>
      <c r="AK492" s="75"/>
      <c r="AL492" s="75"/>
      <c r="AM492" s="75"/>
      <c r="AN492" s="75"/>
      <c r="AO492" s="75"/>
      <c r="AP492" s="75"/>
      <c r="AQ492" s="75"/>
      <c r="AR492" s="174">
        <f t="shared" si="72"/>
        <v>0</v>
      </c>
      <c r="AS492" s="198">
        <f t="shared" si="73"/>
        <v>2076</v>
      </c>
    </row>
    <row r="493" spans="2:45" ht="11.25" customHeight="1">
      <c r="B493" s="167" t="s">
        <v>95</v>
      </c>
      <c r="C493" s="94" t="s">
        <v>556</v>
      </c>
      <c r="D493" s="169" t="s">
        <v>140</v>
      </c>
      <c r="E493" s="170" t="s">
        <v>671</v>
      </c>
      <c r="F493" s="173"/>
      <c r="G493" s="73">
        <v>0</v>
      </c>
      <c r="H493" s="73">
        <v>0</v>
      </c>
      <c r="I493" s="73">
        <v>0</v>
      </c>
      <c r="J493" s="75">
        <v>0</v>
      </c>
      <c r="K493" s="75">
        <v>0</v>
      </c>
      <c r="L493" s="75">
        <v>0</v>
      </c>
      <c r="M493" s="75">
        <v>286</v>
      </c>
      <c r="N493" s="75">
        <v>12</v>
      </c>
      <c r="O493" s="75">
        <v>0</v>
      </c>
      <c r="P493" s="75">
        <v>0</v>
      </c>
      <c r="Q493" s="75">
        <v>0</v>
      </c>
      <c r="R493" s="174">
        <f t="shared" si="69"/>
        <v>298</v>
      </c>
      <c r="S493" s="73"/>
      <c r="T493" s="73"/>
      <c r="U493" s="73"/>
      <c r="V493" s="73"/>
      <c r="W493" s="75"/>
      <c r="X493" s="75"/>
      <c r="Y493" s="75"/>
      <c r="Z493" s="75"/>
      <c r="AA493" s="75"/>
      <c r="AB493" s="75"/>
      <c r="AC493" s="75"/>
      <c r="AD493" s="75"/>
      <c r="AE493" s="174">
        <f t="shared" si="70"/>
        <v>0</v>
      </c>
      <c r="AF493" s="75"/>
      <c r="AG493" s="75"/>
      <c r="AH493" s="75"/>
      <c r="AI493" s="75"/>
      <c r="AJ493" s="75"/>
      <c r="AK493" s="75"/>
      <c r="AL493" s="75"/>
      <c r="AM493" s="75"/>
      <c r="AN493" s="75"/>
      <c r="AO493" s="75"/>
      <c r="AP493" s="75"/>
      <c r="AQ493" s="75"/>
      <c r="AR493" s="174">
        <f t="shared" si="72"/>
        <v>0</v>
      </c>
      <c r="AS493" s="198">
        <f t="shared" si="73"/>
        <v>298</v>
      </c>
    </row>
    <row r="494" spans="2:45" ht="11.25" customHeight="1">
      <c r="B494" s="167" t="s">
        <v>95</v>
      </c>
      <c r="C494" s="94" t="s">
        <v>557</v>
      </c>
      <c r="D494" s="169" t="s">
        <v>76</v>
      </c>
      <c r="E494" s="170" t="s">
        <v>671</v>
      </c>
      <c r="F494" s="173"/>
      <c r="G494" s="73">
        <v>0</v>
      </c>
      <c r="H494" s="73">
        <v>0</v>
      </c>
      <c r="I494" s="73">
        <v>0</v>
      </c>
      <c r="J494" s="75">
        <v>0</v>
      </c>
      <c r="K494" s="75">
        <v>0</v>
      </c>
      <c r="L494" s="75">
        <v>0</v>
      </c>
      <c r="M494" s="75">
        <v>197</v>
      </c>
      <c r="N494" s="75">
        <v>0</v>
      </c>
      <c r="O494" s="75">
        <v>0</v>
      </c>
      <c r="P494" s="75">
        <v>0</v>
      </c>
      <c r="Q494" s="75">
        <v>0</v>
      </c>
      <c r="R494" s="174">
        <f t="shared" si="69"/>
        <v>197</v>
      </c>
      <c r="S494" s="73"/>
      <c r="T494" s="73"/>
      <c r="U494" s="73"/>
      <c r="V494" s="73"/>
      <c r="W494" s="75"/>
      <c r="X494" s="75"/>
      <c r="Y494" s="75"/>
      <c r="Z494" s="75"/>
      <c r="AA494" s="75"/>
      <c r="AB494" s="75"/>
      <c r="AC494" s="75"/>
      <c r="AD494" s="75"/>
      <c r="AE494" s="174">
        <f t="shared" si="70"/>
        <v>0</v>
      </c>
      <c r="AF494" s="75"/>
      <c r="AG494" s="75"/>
      <c r="AH494" s="75"/>
      <c r="AI494" s="75"/>
      <c r="AJ494" s="75"/>
      <c r="AK494" s="75"/>
      <c r="AL494" s="75"/>
      <c r="AM494" s="75"/>
      <c r="AN494" s="75"/>
      <c r="AO494" s="75"/>
      <c r="AP494" s="75"/>
      <c r="AQ494" s="75"/>
      <c r="AR494" s="174">
        <f t="shared" si="72"/>
        <v>0</v>
      </c>
      <c r="AS494" s="198">
        <f t="shared" si="73"/>
        <v>197</v>
      </c>
    </row>
    <row r="495" spans="2:45" ht="11.25" customHeight="1">
      <c r="B495" s="167" t="s">
        <v>95</v>
      </c>
      <c r="C495" s="94" t="s">
        <v>584</v>
      </c>
      <c r="D495" s="169" t="s">
        <v>143</v>
      </c>
      <c r="E495" s="170" t="s">
        <v>671</v>
      </c>
      <c r="F495" s="173"/>
      <c r="G495" s="73">
        <v>0</v>
      </c>
      <c r="H495" s="73">
        <v>0</v>
      </c>
      <c r="I495" s="73">
        <v>0</v>
      </c>
      <c r="J495" s="75">
        <v>0</v>
      </c>
      <c r="K495" s="75">
        <v>0</v>
      </c>
      <c r="L495" s="75">
        <v>0</v>
      </c>
      <c r="M495" s="75">
        <v>122</v>
      </c>
      <c r="N495" s="75">
        <v>0</v>
      </c>
      <c r="O495" s="75">
        <v>0</v>
      </c>
      <c r="P495" s="75">
        <v>0</v>
      </c>
      <c r="Q495" s="75">
        <v>0</v>
      </c>
      <c r="R495" s="174">
        <f t="shared" si="69"/>
        <v>122</v>
      </c>
      <c r="S495" s="73"/>
      <c r="T495" s="73"/>
      <c r="U495" s="73"/>
      <c r="V495" s="73"/>
      <c r="W495" s="75"/>
      <c r="X495" s="75"/>
      <c r="Y495" s="75"/>
      <c r="Z495" s="75"/>
      <c r="AA495" s="75"/>
      <c r="AB495" s="75"/>
      <c r="AC495" s="75"/>
      <c r="AD495" s="75"/>
      <c r="AE495" s="174">
        <f t="shared" si="70"/>
        <v>0</v>
      </c>
      <c r="AF495" s="75"/>
      <c r="AG495" s="75"/>
      <c r="AH495" s="75"/>
      <c r="AI495" s="75"/>
      <c r="AJ495" s="75"/>
      <c r="AK495" s="75"/>
      <c r="AL495" s="75"/>
      <c r="AM495" s="75"/>
      <c r="AN495" s="75"/>
      <c r="AO495" s="75"/>
      <c r="AP495" s="75"/>
      <c r="AQ495" s="75"/>
      <c r="AR495" s="174">
        <f t="shared" si="72"/>
        <v>0</v>
      </c>
      <c r="AS495" s="198">
        <f t="shared" si="73"/>
        <v>122</v>
      </c>
    </row>
    <row r="496" spans="2:45" ht="11.25" customHeight="1">
      <c r="B496" s="167" t="s">
        <v>95</v>
      </c>
      <c r="C496" s="94" t="s">
        <v>585</v>
      </c>
      <c r="D496" s="169" t="s">
        <v>143</v>
      </c>
      <c r="E496" s="170" t="s">
        <v>671</v>
      </c>
      <c r="F496" s="173"/>
      <c r="G496" s="73">
        <v>0</v>
      </c>
      <c r="H496" s="73">
        <v>0</v>
      </c>
      <c r="I496" s="73">
        <v>0</v>
      </c>
      <c r="J496" s="75">
        <v>0</v>
      </c>
      <c r="K496" s="75">
        <v>0</v>
      </c>
      <c r="L496" s="75">
        <v>0</v>
      </c>
      <c r="M496" s="75">
        <v>41</v>
      </c>
      <c r="N496" s="75">
        <v>0</v>
      </c>
      <c r="O496" s="75">
        <v>0</v>
      </c>
      <c r="P496" s="75">
        <v>0</v>
      </c>
      <c r="Q496" s="75">
        <v>0</v>
      </c>
      <c r="R496" s="174">
        <f t="shared" si="69"/>
        <v>41</v>
      </c>
      <c r="S496" s="73"/>
      <c r="T496" s="73"/>
      <c r="U496" s="73"/>
      <c r="V496" s="73"/>
      <c r="W496" s="75"/>
      <c r="X496" s="75"/>
      <c r="Y496" s="75"/>
      <c r="Z496" s="75"/>
      <c r="AA496" s="75"/>
      <c r="AB496" s="75"/>
      <c r="AC496" s="75"/>
      <c r="AD496" s="75"/>
      <c r="AE496" s="174">
        <f t="shared" si="70"/>
        <v>0</v>
      </c>
      <c r="AF496" s="75"/>
      <c r="AG496" s="75"/>
      <c r="AH496" s="75"/>
      <c r="AI496" s="75"/>
      <c r="AJ496" s="75"/>
      <c r="AK496" s="75"/>
      <c r="AL496" s="75"/>
      <c r="AM496" s="75"/>
      <c r="AN496" s="75"/>
      <c r="AO496" s="75"/>
      <c r="AP496" s="75"/>
      <c r="AQ496" s="75"/>
      <c r="AR496" s="174">
        <f t="shared" si="72"/>
        <v>0</v>
      </c>
      <c r="AS496" s="198">
        <f t="shared" si="73"/>
        <v>41</v>
      </c>
    </row>
    <row r="497" spans="2:45" ht="11.25" customHeight="1">
      <c r="B497" s="167" t="s">
        <v>95</v>
      </c>
      <c r="C497" s="94" t="s">
        <v>586</v>
      </c>
      <c r="D497" s="169" t="s">
        <v>76</v>
      </c>
      <c r="E497" s="170" t="s">
        <v>84</v>
      </c>
      <c r="F497" s="173" t="s">
        <v>329</v>
      </c>
      <c r="G497" s="73">
        <v>0</v>
      </c>
      <c r="H497" s="73">
        <v>14.40</v>
      </c>
      <c r="I497" s="73">
        <v>47.34</v>
      </c>
      <c r="J497" s="75">
        <v>47.74</v>
      </c>
      <c r="K497" s="75">
        <v>53.30</v>
      </c>
      <c r="L497" s="75">
        <v>66</v>
      </c>
      <c r="M497" s="75">
        <v>66</v>
      </c>
      <c r="N497" s="75">
        <v>69.20</v>
      </c>
      <c r="O497" s="75">
        <v>77.19</v>
      </c>
      <c r="P497" s="75">
        <v>74.70</v>
      </c>
      <c r="Q497" s="75">
        <v>77.19</v>
      </c>
      <c r="R497" s="174">
        <f t="shared" si="69"/>
        <v>593.05999999999995</v>
      </c>
      <c r="S497" s="73">
        <v>90.05</v>
      </c>
      <c r="T497" s="73">
        <v>16.239999999999998</v>
      </c>
      <c r="U497" s="73">
        <v>15.30</v>
      </c>
      <c r="V497" s="73">
        <v>9</v>
      </c>
      <c r="W497" s="75">
        <v>9.3000000000000007</v>
      </c>
      <c r="X497" s="75"/>
      <c r="Y497" s="75"/>
      <c r="Z497" s="75"/>
      <c r="AA497" s="75"/>
      <c r="AB497" s="75"/>
      <c r="AC497" s="75"/>
      <c r="AD497" s="75"/>
      <c r="AE497" s="174">
        <f t="shared" si="70"/>
        <v>139.88999999999999</v>
      </c>
      <c r="AF497" s="75"/>
      <c r="AG497" s="75"/>
      <c r="AH497" s="75"/>
      <c r="AI497" s="75"/>
      <c r="AJ497" s="75"/>
      <c r="AK497" s="75"/>
      <c r="AL497" s="75"/>
      <c r="AM497" s="75"/>
      <c r="AN497" s="75"/>
      <c r="AO497" s="75"/>
      <c r="AP497" s="75"/>
      <c r="AQ497" s="75"/>
      <c r="AR497" s="174">
        <f t="shared" si="72"/>
        <v>0</v>
      </c>
      <c r="AS497" s="198">
        <f t="shared" si="73"/>
        <v>732.95</v>
      </c>
    </row>
    <row r="498" spans="2:45" ht="11.25" customHeight="1">
      <c r="B498" s="167" t="s">
        <v>95</v>
      </c>
      <c r="C498" s="94" t="s">
        <v>587</v>
      </c>
      <c r="D498" s="169" t="s">
        <v>140</v>
      </c>
      <c r="E498" s="170" t="s">
        <v>84</v>
      </c>
      <c r="F498" s="173"/>
      <c r="G498" s="73">
        <v>0</v>
      </c>
      <c r="H498" s="73">
        <v>21.87</v>
      </c>
      <c r="I498" s="73">
        <v>25.02</v>
      </c>
      <c r="J498" s="75">
        <v>9.31</v>
      </c>
      <c r="K498" s="75">
        <v>5.27</v>
      </c>
      <c r="L498" s="75">
        <v>3.60</v>
      </c>
      <c r="M498" s="75">
        <v>3.20</v>
      </c>
      <c r="N498" s="75">
        <v>3.12</v>
      </c>
      <c r="O498" s="75">
        <v>3.22</v>
      </c>
      <c r="P498" s="75">
        <v>3.12</v>
      </c>
      <c r="Q498" s="75">
        <v>3.2240000000000002</v>
      </c>
      <c r="R498" s="174">
        <f t="shared" si="76" ref="R498:R529">SUM(G498:Q498)</f>
        <v>80.954000000000008</v>
      </c>
      <c r="S498" s="73"/>
      <c r="T498" s="73"/>
      <c r="U498" s="73"/>
      <c r="V498" s="73"/>
      <c r="W498" s="75"/>
      <c r="X498" s="75"/>
      <c r="Y498" s="75"/>
      <c r="Z498" s="75"/>
      <c r="AA498" s="75"/>
      <c r="AB498" s="75"/>
      <c r="AC498" s="75"/>
      <c r="AD498" s="75"/>
      <c r="AE498" s="174">
        <f t="shared" si="70"/>
        <v>0</v>
      </c>
      <c r="AF498" s="75"/>
      <c r="AG498" s="75"/>
      <c r="AH498" s="75"/>
      <c r="AI498" s="75"/>
      <c r="AJ498" s="75"/>
      <c r="AK498" s="75"/>
      <c r="AL498" s="75"/>
      <c r="AM498" s="75"/>
      <c r="AN498" s="75"/>
      <c r="AO498" s="75"/>
      <c r="AP498" s="75"/>
      <c r="AQ498" s="75"/>
      <c r="AR498" s="174">
        <f t="shared" si="72"/>
        <v>0</v>
      </c>
      <c r="AS498" s="198">
        <f t="shared" si="73"/>
        <v>80.954000000000008</v>
      </c>
    </row>
    <row r="499" spans="2:45" ht="11.25" customHeight="1">
      <c r="B499" s="167" t="s">
        <v>95</v>
      </c>
      <c r="C499" s="94" t="s">
        <v>471</v>
      </c>
      <c r="D499" s="169" t="s">
        <v>83</v>
      </c>
      <c r="E499" s="170" t="s">
        <v>84</v>
      </c>
      <c r="F499" s="173"/>
      <c r="G499" s="73">
        <v>0</v>
      </c>
      <c r="H499" s="73">
        <v>4.9000000000000004</v>
      </c>
      <c r="I499" s="73">
        <v>7.40</v>
      </c>
      <c r="J499" s="75">
        <v>2.40</v>
      </c>
      <c r="K499" s="75">
        <v>0</v>
      </c>
      <c r="L499" s="75">
        <v>0</v>
      </c>
      <c r="M499" s="75">
        <v>0</v>
      </c>
      <c r="N499" s="75">
        <v>0</v>
      </c>
      <c r="O499" s="75">
        <v>0</v>
      </c>
      <c r="P499" s="75">
        <v>0</v>
      </c>
      <c r="Q499" s="75">
        <v>0</v>
      </c>
      <c r="R499" s="174">
        <f t="shared" si="76"/>
        <v>14.70</v>
      </c>
      <c r="S499" s="73"/>
      <c r="T499" s="73"/>
      <c r="U499" s="73"/>
      <c r="V499" s="73"/>
      <c r="W499" s="75"/>
      <c r="X499" s="75"/>
      <c r="Y499" s="75"/>
      <c r="Z499" s="75"/>
      <c r="AA499" s="75"/>
      <c r="AB499" s="75"/>
      <c r="AC499" s="75"/>
      <c r="AD499" s="75"/>
      <c r="AE499" s="174">
        <f t="shared" si="70"/>
        <v>0</v>
      </c>
      <c r="AF499" s="75"/>
      <c r="AG499" s="75"/>
      <c r="AH499" s="75"/>
      <c r="AI499" s="75"/>
      <c r="AJ499" s="75"/>
      <c r="AK499" s="75"/>
      <c r="AL499" s="75"/>
      <c r="AM499" s="75"/>
      <c r="AN499" s="75"/>
      <c r="AO499" s="75"/>
      <c r="AP499" s="75"/>
      <c r="AQ499" s="75"/>
      <c r="AR499" s="174">
        <f t="shared" si="72"/>
        <v>0</v>
      </c>
      <c r="AS499" s="198">
        <f t="shared" si="73"/>
        <v>14.70</v>
      </c>
    </row>
    <row r="500" spans="2:45" ht="11.25" customHeight="1">
      <c r="B500" s="167" t="s">
        <v>95</v>
      </c>
      <c r="C500" s="94" t="s">
        <v>510</v>
      </c>
      <c r="D500" s="169" t="s">
        <v>84</v>
      </c>
      <c r="E500" s="170" t="s">
        <v>84</v>
      </c>
      <c r="F500" s="173"/>
      <c r="G500" s="73">
        <v>0</v>
      </c>
      <c r="H500" s="73">
        <v>12.80</v>
      </c>
      <c r="I500" s="73">
        <v>0.15</v>
      </c>
      <c r="J500" s="75">
        <v>0.56999999999999995</v>
      </c>
      <c r="K500" s="75">
        <v>0</v>
      </c>
      <c r="L500" s="75">
        <v>0</v>
      </c>
      <c r="M500" s="75">
        <v>0</v>
      </c>
      <c r="N500" s="75">
        <v>0</v>
      </c>
      <c r="O500" s="75">
        <v>0</v>
      </c>
      <c r="P500" s="75">
        <v>0</v>
      </c>
      <c r="Q500" s="75">
        <v>0</v>
      </c>
      <c r="R500" s="174">
        <f t="shared" si="76"/>
        <v>13.52</v>
      </c>
      <c r="S500" s="73"/>
      <c r="T500" s="73"/>
      <c r="U500" s="73"/>
      <c r="V500" s="73"/>
      <c r="W500" s="75"/>
      <c r="X500" s="75"/>
      <c r="Y500" s="75"/>
      <c r="Z500" s="75"/>
      <c r="AA500" s="75"/>
      <c r="AB500" s="75"/>
      <c r="AC500" s="75"/>
      <c r="AD500" s="75"/>
      <c r="AE500" s="174">
        <f t="shared" si="70"/>
        <v>0</v>
      </c>
      <c r="AF500" s="75"/>
      <c r="AG500" s="75"/>
      <c r="AH500" s="75"/>
      <c r="AI500" s="75"/>
      <c r="AJ500" s="75"/>
      <c r="AK500" s="75"/>
      <c r="AL500" s="75"/>
      <c r="AM500" s="75"/>
      <c r="AN500" s="75"/>
      <c r="AO500" s="75"/>
      <c r="AP500" s="75"/>
      <c r="AQ500" s="75"/>
      <c r="AR500" s="174">
        <f t="shared" si="72"/>
        <v>0</v>
      </c>
      <c r="AS500" s="198">
        <f t="shared" si="73"/>
        <v>13.52</v>
      </c>
    </row>
    <row r="501" spans="2:45" ht="11.25" customHeight="1">
      <c r="B501" s="167" t="s">
        <v>95</v>
      </c>
      <c r="C501" s="94" t="s">
        <v>472</v>
      </c>
      <c r="D501" s="169" t="s">
        <v>83</v>
      </c>
      <c r="E501" s="170" t="s">
        <v>84</v>
      </c>
      <c r="F501" s="173"/>
      <c r="G501" s="73">
        <v>0</v>
      </c>
      <c r="H501" s="73">
        <v>0</v>
      </c>
      <c r="I501" s="73">
        <v>6.40</v>
      </c>
      <c r="J501" s="75">
        <v>7.79</v>
      </c>
      <c r="K501" s="75">
        <v>8</v>
      </c>
      <c r="L501" s="75">
        <v>7.40</v>
      </c>
      <c r="M501" s="75">
        <v>7.80</v>
      </c>
      <c r="N501" s="75">
        <v>7.60</v>
      </c>
      <c r="O501" s="75">
        <v>7.74</v>
      </c>
      <c r="P501" s="75">
        <v>7.50</v>
      </c>
      <c r="Q501" s="75">
        <v>7.64</v>
      </c>
      <c r="R501" s="174">
        <f t="shared" si="76"/>
        <v>67.87</v>
      </c>
      <c r="S501" s="73"/>
      <c r="T501" s="73"/>
      <c r="U501" s="73"/>
      <c r="V501" s="73"/>
      <c r="W501" s="75"/>
      <c r="X501" s="75"/>
      <c r="Y501" s="75"/>
      <c r="Z501" s="75"/>
      <c r="AA501" s="75"/>
      <c r="AB501" s="75"/>
      <c r="AC501" s="75"/>
      <c r="AD501" s="75"/>
      <c r="AE501" s="174">
        <f t="shared" si="70"/>
        <v>0</v>
      </c>
      <c r="AF501" s="75"/>
      <c r="AG501" s="75"/>
      <c r="AH501" s="75"/>
      <c r="AI501" s="75"/>
      <c r="AJ501" s="75"/>
      <c r="AK501" s="75"/>
      <c r="AL501" s="75"/>
      <c r="AM501" s="75"/>
      <c r="AN501" s="75"/>
      <c r="AO501" s="75"/>
      <c r="AP501" s="75"/>
      <c r="AQ501" s="75"/>
      <c r="AR501" s="174">
        <f t="shared" si="72"/>
        <v>0</v>
      </c>
      <c r="AS501" s="198">
        <f t="shared" si="73"/>
        <v>67.87</v>
      </c>
    </row>
    <row r="502" spans="2:45" ht="11.25" customHeight="1">
      <c r="B502" s="167" t="s">
        <v>95</v>
      </c>
      <c r="C502" s="94" t="s">
        <v>588</v>
      </c>
      <c r="D502" s="169" t="s">
        <v>83</v>
      </c>
      <c r="E502" s="170" t="s">
        <v>84</v>
      </c>
      <c r="F502" s="173"/>
      <c r="G502" s="73">
        <v>0</v>
      </c>
      <c r="H502" s="73">
        <v>0</v>
      </c>
      <c r="I502" s="73">
        <v>0</v>
      </c>
      <c r="J502" s="75">
        <v>0</v>
      </c>
      <c r="K502" s="75">
        <v>6.33</v>
      </c>
      <c r="L502" s="75">
        <v>7.40</v>
      </c>
      <c r="M502" s="75">
        <v>7.70</v>
      </c>
      <c r="N502" s="75">
        <v>7.40</v>
      </c>
      <c r="O502" s="75">
        <v>7.44</v>
      </c>
      <c r="P502" s="75">
        <v>7.20</v>
      </c>
      <c r="Q502" s="75">
        <v>7.44</v>
      </c>
      <c r="R502" s="174">
        <f t="shared" si="76"/>
        <v>50.91</v>
      </c>
      <c r="S502" s="73"/>
      <c r="T502" s="73"/>
      <c r="U502" s="73"/>
      <c r="V502" s="73"/>
      <c r="W502" s="75"/>
      <c r="X502" s="75"/>
      <c r="Y502" s="75"/>
      <c r="Z502" s="75"/>
      <c r="AA502" s="75"/>
      <c r="AB502" s="75"/>
      <c r="AC502" s="75"/>
      <c r="AD502" s="75"/>
      <c r="AE502" s="174">
        <f t="shared" si="70"/>
        <v>0</v>
      </c>
      <c r="AF502" s="75"/>
      <c r="AG502" s="75"/>
      <c r="AH502" s="75"/>
      <c r="AI502" s="75"/>
      <c r="AJ502" s="75"/>
      <c r="AK502" s="75"/>
      <c r="AL502" s="75"/>
      <c r="AM502" s="75"/>
      <c r="AN502" s="75"/>
      <c r="AO502" s="75"/>
      <c r="AP502" s="75"/>
      <c r="AQ502" s="75"/>
      <c r="AR502" s="174">
        <f t="shared" si="72"/>
        <v>0</v>
      </c>
      <c r="AS502" s="198">
        <f t="shared" si="73"/>
        <v>50.91</v>
      </c>
    </row>
    <row r="503" spans="2:45" ht="11.25" customHeight="1">
      <c r="B503" s="167" t="s">
        <v>95</v>
      </c>
      <c r="C503" s="94" t="s">
        <v>558</v>
      </c>
      <c r="D503" s="169" t="s">
        <v>76</v>
      </c>
      <c r="E503" s="170" t="s">
        <v>84</v>
      </c>
      <c r="F503" s="173"/>
      <c r="G503" s="73">
        <v>0</v>
      </c>
      <c r="H503" s="73">
        <v>45</v>
      </c>
      <c r="I503" s="73">
        <v>85</v>
      </c>
      <c r="J503" s="75">
        <v>75</v>
      </c>
      <c r="K503" s="75">
        <v>65</v>
      </c>
      <c r="L503" s="75">
        <v>56</v>
      </c>
      <c r="M503" s="75">
        <v>56</v>
      </c>
      <c r="N503" s="75">
        <v>54</v>
      </c>
      <c r="O503" s="75">
        <v>56</v>
      </c>
      <c r="P503" s="75">
        <v>54</v>
      </c>
      <c r="Q503" s="75">
        <v>39</v>
      </c>
      <c r="R503" s="174">
        <f t="shared" si="76"/>
        <v>585</v>
      </c>
      <c r="S503" s="73"/>
      <c r="T503" s="73"/>
      <c r="U503" s="73"/>
      <c r="V503" s="73"/>
      <c r="W503" s="75"/>
      <c r="X503" s="75"/>
      <c r="Y503" s="75"/>
      <c r="Z503" s="75"/>
      <c r="AA503" s="75"/>
      <c r="AB503" s="75"/>
      <c r="AC503" s="75"/>
      <c r="AD503" s="75"/>
      <c r="AE503" s="174">
        <f t="shared" si="70"/>
        <v>0</v>
      </c>
      <c r="AF503" s="75"/>
      <c r="AG503" s="75"/>
      <c r="AH503" s="75"/>
      <c r="AI503" s="75"/>
      <c r="AJ503" s="75"/>
      <c r="AK503" s="75"/>
      <c r="AL503" s="75"/>
      <c r="AM503" s="75"/>
      <c r="AN503" s="75"/>
      <c r="AO503" s="75"/>
      <c r="AP503" s="75"/>
      <c r="AQ503" s="75"/>
      <c r="AR503" s="174">
        <f t="shared" si="72"/>
        <v>0</v>
      </c>
      <c r="AS503" s="198">
        <f t="shared" si="73"/>
        <v>585</v>
      </c>
    </row>
    <row r="504" spans="2:45" ht="11.25" customHeight="1">
      <c r="B504" s="167" t="s">
        <v>95</v>
      </c>
      <c r="C504" s="94" t="s">
        <v>559</v>
      </c>
      <c r="D504" s="169" t="s">
        <v>140</v>
      </c>
      <c r="E504" s="170" t="s">
        <v>84</v>
      </c>
      <c r="F504" s="173"/>
      <c r="G504" s="73">
        <v>0</v>
      </c>
      <c r="H504" s="73">
        <v>30</v>
      </c>
      <c r="I504" s="73">
        <v>0</v>
      </c>
      <c r="J504" s="75">
        <v>0</v>
      </c>
      <c r="K504" s="75">
        <v>0</v>
      </c>
      <c r="L504" s="75">
        <v>0</v>
      </c>
      <c r="M504" s="75">
        <v>0</v>
      </c>
      <c r="N504" s="75">
        <v>0</v>
      </c>
      <c r="O504" s="75">
        <v>0</v>
      </c>
      <c r="P504" s="75">
        <v>0</v>
      </c>
      <c r="Q504" s="75">
        <v>0</v>
      </c>
      <c r="R504" s="174">
        <f t="shared" si="76"/>
        <v>30</v>
      </c>
      <c r="S504" s="73"/>
      <c r="T504" s="73"/>
      <c r="U504" s="73"/>
      <c r="V504" s="73"/>
      <c r="W504" s="75"/>
      <c r="X504" s="75"/>
      <c r="Y504" s="75"/>
      <c r="Z504" s="75"/>
      <c r="AA504" s="75"/>
      <c r="AB504" s="75"/>
      <c r="AC504" s="75"/>
      <c r="AD504" s="75"/>
      <c r="AE504" s="174">
        <f t="shared" si="70"/>
        <v>0</v>
      </c>
      <c r="AF504" s="75"/>
      <c r="AG504" s="75"/>
      <c r="AH504" s="75"/>
      <c r="AI504" s="75"/>
      <c r="AJ504" s="75"/>
      <c r="AK504" s="75"/>
      <c r="AL504" s="75"/>
      <c r="AM504" s="75"/>
      <c r="AN504" s="75"/>
      <c r="AO504" s="75"/>
      <c r="AP504" s="75"/>
      <c r="AQ504" s="75"/>
      <c r="AR504" s="174">
        <f t="shared" si="72"/>
        <v>0</v>
      </c>
      <c r="AS504" s="198">
        <f t="shared" si="73"/>
        <v>30</v>
      </c>
    </row>
    <row r="505" spans="2:45" ht="11.25" customHeight="1">
      <c r="B505" s="167" t="s">
        <v>95</v>
      </c>
      <c r="C505" s="94" t="s">
        <v>560</v>
      </c>
      <c r="D505" s="169" t="s">
        <v>141</v>
      </c>
      <c r="E505" s="170" t="s">
        <v>84</v>
      </c>
      <c r="F505" s="173"/>
      <c r="G505" s="73">
        <v>0</v>
      </c>
      <c r="H505" s="73">
        <v>9</v>
      </c>
      <c r="I505" s="73">
        <v>4</v>
      </c>
      <c r="J505" s="75">
        <v>0</v>
      </c>
      <c r="K505" s="75">
        <v>0</v>
      </c>
      <c r="L505" s="75">
        <v>0</v>
      </c>
      <c r="M505" s="75">
        <v>0</v>
      </c>
      <c r="N505" s="75">
        <v>0</v>
      </c>
      <c r="O505" s="75">
        <v>0</v>
      </c>
      <c r="P505" s="75">
        <v>0</v>
      </c>
      <c r="Q505" s="75">
        <v>0</v>
      </c>
      <c r="R505" s="174">
        <f t="shared" si="76"/>
        <v>13</v>
      </c>
      <c r="S505" s="73"/>
      <c r="T505" s="73"/>
      <c r="U505" s="73"/>
      <c r="V505" s="73"/>
      <c r="W505" s="75"/>
      <c r="X505" s="75"/>
      <c r="Y505" s="75"/>
      <c r="Z505" s="75"/>
      <c r="AA505" s="75"/>
      <c r="AB505" s="75"/>
      <c r="AC505" s="75"/>
      <c r="AD505" s="75"/>
      <c r="AE505" s="174">
        <f t="shared" si="70"/>
        <v>0</v>
      </c>
      <c r="AF505" s="75"/>
      <c r="AG505" s="75"/>
      <c r="AH505" s="75"/>
      <c r="AI505" s="75"/>
      <c r="AJ505" s="75"/>
      <c r="AK505" s="75"/>
      <c r="AL505" s="75"/>
      <c r="AM505" s="75"/>
      <c r="AN505" s="75"/>
      <c r="AO505" s="75"/>
      <c r="AP505" s="75"/>
      <c r="AQ505" s="75"/>
      <c r="AR505" s="174">
        <f t="shared" si="72"/>
        <v>0</v>
      </c>
      <c r="AS505" s="198">
        <f t="shared" si="73"/>
        <v>13</v>
      </c>
    </row>
    <row r="506" spans="2:45" ht="11.25" customHeight="1">
      <c r="B506" s="167" t="s">
        <v>95</v>
      </c>
      <c r="C506" s="94" t="s">
        <v>561</v>
      </c>
      <c r="D506" s="169" t="s">
        <v>84</v>
      </c>
      <c r="E506" s="170" t="s">
        <v>84</v>
      </c>
      <c r="F506" s="173"/>
      <c r="G506" s="73">
        <v>0</v>
      </c>
      <c r="H506" s="73">
        <v>41</v>
      </c>
      <c r="I506" s="73">
        <v>1</v>
      </c>
      <c r="J506" s="75">
        <v>0</v>
      </c>
      <c r="K506" s="75">
        <v>0</v>
      </c>
      <c r="L506" s="75">
        <v>0</v>
      </c>
      <c r="M506" s="75">
        <v>0</v>
      </c>
      <c r="N506" s="75">
        <v>0</v>
      </c>
      <c r="O506" s="75">
        <v>0</v>
      </c>
      <c r="P506" s="75">
        <v>0</v>
      </c>
      <c r="Q506" s="75">
        <v>0</v>
      </c>
      <c r="R506" s="174">
        <f t="shared" si="76"/>
        <v>42</v>
      </c>
      <c r="S506" s="73"/>
      <c r="T506" s="73"/>
      <c r="U506" s="73"/>
      <c r="V506" s="73"/>
      <c r="W506" s="75"/>
      <c r="X506" s="75"/>
      <c r="Y506" s="75"/>
      <c r="Z506" s="75"/>
      <c r="AA506" s="75"/>
      <c r="AB506" s="75"/>
      <c r="AC506" s="75"/>
      <c r="AD506" s="75"/>
      <c r="AE506" s="174">
        <f t="shared" si="70"/>
        <v>0</v>
      </c>
      <c r="AF506" s="75"/>
      <c r="AG506" s="75"/>
      <c r="AH506" s="75"/>
      <c r="AI506" s="75"/>
      <c r="AJ506" s="75"/>
      <c r="AK506" s="75"/>
      <c r="AL506" s="75"/>
      <c r="AM506" s="75"/>
      <c r="AN506" s="75"/>
      <c r="AO506" s="75"/>
      <c r="AP506" s="75"/>
      <c r="AQ506" s="75"/>
      <c r="AR506" s="174">
        <f t="shared" si="72"/>
        <v>0</v>
      </c>
      <c r="AS506" s="198">
        <f t="shared" si="73"/>
        <v>42</v>
      </c>
    </row>
    <row r="507" spans="2:45" ht="11.25" customHeight="1">
      <c r="B507" s="167" t="s">
        <v>95</v>
      </c>
      <c r="C507" s="94" t="s">
        <v>564</v>
      </c>
      <c r="D507" s="169" t="s">
        <v>76</v>
      </c>
      <c r="E507" s="170" t="s">
        <v>84</v>
      </c>
      <c r="F507" s="173"/>
      <c r="G507" s="73">
        <v>0</v>
      </c>
      <c r="H507" s="73">
        <v>0</v>
      </c>
      <c r="I507" s="73">
        <v>5</v>
      </c>
      <c r="J507" s="75">
        <v>13</v>
      </c>
      <c r="K507" s="75">
        <v>13</v>
      </c>
      <c r="L507" s="75">
        <v>13</v>
      </c>
      <c r="M507" s="75">
        <v>21</v>
      </c>
      <c r="N507" s="75">
        <v>34</v>
      </c>
      <c r="O507" s="75">
        <v>41</v>
      </c>
      <c r="P507" s="75">
        <v>40</v>
      </c>
      <c r="Q507" s="75">
        <v>41</v>
      </c>
      <c r="R507" s="174">
        <f t="shared" si="76"/>
        <v>221</v>
      </c>
      <c r="S507" s="73">
        <v>41</v>
      </c>
      <c r="T507" s="73">
        <v>37</v>
      </c>
      <c r="U507" s="73">
        <v>41</v>
      </c>
      <c r="V507" s="73">
        <v>40</v>
      </c>
      <c r="W507" s="75">
        <v>41</v>
      </c>
      <c r="X507" s="75">
        <v>40</v>
      </c>
      <c r="Y507" s="75"/>
      <c r="Z507" s="75"/>
      <c r="AA507" s="75"/>
      <c r="AB507" s="75"/>
      <c r="AC507" s="75"/>
      <c r="AD507" s="75"/>
      <c r="AE507" s="174">
        <f t="shared" si="70"/>
        <v>240</v>
      </c>
      <c r="AF507" s="75"/>
      <c r="AG507" s="75"/>
      <c r="AH507" s="75"/>
      <c r="AI507" s="75"/>
      <c r="AJ507" s="75"/>
      <c r="AK507" s="75"/>
      <c r="AL507" s="75"/>
      <c r="AM507" s="75"/>
      <c r="AN507" s="75"/>
      <c r="AO507" s="75"/>
      <c r="AP507" s="75"/>
      <c r="AQ507" s="75"/>
      <c r="AR507" s="174">
        <f t="shared" si="72"/>
        <v>0</v>
      </c>
      <c r="AS507" s="198">
        <f t="shared" si="73"/>
        <v>461</v>
      </c>
    </row>
    <row r="508" spans="2:45" ht="11.25" customHeight="1">
      <c r="B508" s="167" t="s">
        <v>95</v>
      </c>
      <c r="C508" s="94" t="s">
        <v>565</v>
      </c>
      <c r="D508" s="169" t="s">
        <v>140</v>
      </c>
      <c r="E508" s="170" t="s">
        <v>84</v>
      </c>
      <c r="F508" s="173"/>
      <c r="G508" s="73">
        <v>0</v>
      </c>
      <c r="H508" s="73">
        <v>0</v>
      </c>
      <c r="I508" s="73">
        <v>2</v>
      </c>
      <c r="J508" s="75">
        <v>2</v>
      </c>
      <c r="K508" s="75">
        <v>2</v>
      </c>
      <c r="L508" s="75">
        <v>2</v>
      </c>
      <c r="M508" s="75">
        <v>2</v>
      </c>
      <c r="N508" s="75">
        <v>2</v>
      </c>
      <c r="O508" s="75">
        <v>0</v>
      </c>
      <c r="P508" s="75">
        <v>0</v>
      </c>
      <c r="Q508" s="75">
        <v>0</v>
      </c>
      <c r="R508" s="174">
        <f t="shared" si="76"/>
        <v>12</v>
      </c>
      <c r="S508" s="73"/>
      <c r="T508" s="73"/>
      <c r="U508" s="73"/>
      <c r="V508" s="73"/>
      <c r="W508" s="75"/>
      <c r="X508" s="75"/>
      <c r="Y508" s="75"/>
      <c r="Z508" s="75"/>
      <c r="AA508" s="75"/>
      <c r="AB508" s="75"/>
      <c r="AC508" s="75"/>
      <c r="AD508" s="75"/>
      <c r="AE508" s="174">
        <f t="shared" si="70"/>
        <v>0</v>
      </c>
      <c r="AF508" s="75"/>
      <c r="AG508" s="75"/>
      <c r="AH508" s="75"/>
      <c r="AI508" s="75"/>
      <c r="AJ508" s="75"/>
      <c r="AK508" s="75"/>
      <c r="AL508" s="75"/>
      <c r="AM508" s="75"/>
      <c r="AN508" s="75"/>
      <c r="AO508" s="75"/>
      <c r="AP508" s="75"/>
      <c r="AQ508" s="75"/>
      <c r="AR508" s="174">
        <f t="shared" si="72"/>
        <v>0</v>
      </c>
      <c r="AS508" s="198">
        <f t="shared" si="73"/>
        <v>12</v>
      </c>
    </row>
    <row r="509" spans="2:45" ht="11.25" customHeight="1">
      <c r="B509" s="167" t="s">
        <v>95</v>
      </c>
      <c r="C509" s="94" t="s">
        <v>563</v>
      </c>
      <c r="D509" s="169" t="s">
        <v>76</v>
      </c>
      <c r="E509" s="170" t="s">
        <v>84</v>
      </c>
      <c r="F509" s="173"/>
      <c r="G509" s="73">
        <v>0</v>
      </c>
      <c r="H509" s="73">
        <v>0</v>
      </c>
      <c r="I509" s="73">
        <v>0</v>
      </c>
      <c r="J509" s="75">
        <v>22.40</v>
      </c>
      <c r="K509" s="75">
        <v>150.40</v>
      </c>
      <c r="L509" s="104">
        <v>147.19999999999999</v>
      </c>
      <c r="M509" s="104">
        <v>173.20</v>
      </c>
      <c r="N509" s="104">
        <v>173.20</v>
      </c>
      <c r="O509" s="104">
        <v>173.60</v>
      </c>
      <c r="P509" s="104">
        <v>173.20</v>
      </c>
      <c r="Q509" s="104">
        <v>173.20</v>
      </c>
      <c r="R509" s="179">
        <f t="shared" si="76"/>
        <v>1186.4000000000001</v>
      </c>
      <c r="S509" s="73">
        <v>173.20</v>
      </c>
      <c r="T509" s="73">
        <v>156.80000000000001</v>
      </c>
      <c r="U509" s="73">
        <v>173.60</v>
      </c>
      <c r="V509" s="73">
        <v>168</v>
      </c>
      <c r="W509" s="75">
        <v>173.60</v>
      </c>
      <c r="X509" s="75">
        <v>168</v>
      </c>
      <c r="Y509" s="104">
        <v>173.60</v>
      </c>
      <c r="Z509" s="104">
        <v>173.60</v>
      </c>
      <c r="AA509" s="104">
        <v>168</v>
      </c>
      <c r="AB509" s="104">
        <v>173.60</v>
      </c>
      <c r="AC509" s="104">
        <v>168</v>
      </c>
      <c r="AD509" s="104">
        <v>173.60</v>
      </c>
      <c r="AE509" s="179">
        <f t="shared" si="70"/>
        <v>2043.5999999999997</v>
      </c>
      <c r="AF509" s="75">
        <v>173.60</v>
      </c>
      <c r="AG509" s="104">
        <v>156.80000000000001</v>
      </c>
      <c r="AH509" s="104">
        <v>173.60</v>
      </c>
      <c r="AI509" s="104">
        <v>156</v>
      </c>
      <c r="AJ509" s="104">
        <v>161.19999999999999</v>
      </c>
      <c r="AK509" s="104">
        <v>156</v>
      </c>
      <c r="AL509" s="104">
        <v>161.19999999999999</v>
      </c>
      <c r="AM509" s="104">
        <v>161.19999999999999</v>
      </c>
      <c r="AN509" s="104"/>
      <c r="AO509" s="104"/>
      <c r="AP509" s="104"/>
      <c r="AQ509" s="104"/>
      <c r="AR509" s="179">
        <f t="shared" si="72"/>
        <v>1299.6000000000001</v>
      </c>
      <c r="AS509" s="198">
        <f t="shared" si="73"/>
        <v>4529.6000000000004</v>
      </c>
    </row>
    <row r="510" spans="2:45" ht="11.25" customHeight="1">
      <c r="B510" s="167" t="s">
        <v>95</v>
      </c>
      <c r="C510" s="94" t="s">
        <v>562</v>
      </c>
      <c r="D510" s="169" t="s">
        <v>143</v>
      </c>
      <c r="E510" s="170" t="s">
        <v>84</v>
      </c>
      <c r="F510" s="173"/>
      <c r="G510" s="73">
        <v>0</v>
      </c>
      <c r="H510" s="73">
        <v>0</v>
      </c>
      <c r="I510" s="73">
        <v>0</v>
      </c>
      <c r="J510" s="75">
        <v>0</v>
      </c>
      <c r="K510" s="75">
        <v>0.90</v>
      </c>
      <c r="L510" s="75">
        <v>2.90</v>
      </c>
      <c r="M510" s="75">
        <v>2.90</v>
      </c>
      <c r="N510" s="75">
        <v>2.90</v>
      </c>
      <c r="O510" s="75">
        <v>2.90</v>
      </c>
      <c r="P510" s="75">
        <v>2.90</v>
      </c>
      <c r="Q510" s="75">
        <v>2.90</v>
      </c>
      <c r="R510" s="179">
        <f t="shared" si="76"/>
        <v>18.30</v>
      </c>
      <c r="S510" s="73">
        <v>0.90</v>
      </c>
      <c r="T510" s="73">
        <v>0.90</v>
      </c>
      <c r="U510" s="73">
        <v>0.90</v>
      </c>
      <c r="V510" s="73">
        <v>0.90</v>
      </c>
      <c r="W510" s="75">
        <v>0.90</v>
      </c>
      <c r="X510" s="75">
        <v>0.90</v>
      </c>
      <c r="Y510" s="75">
        <v>0.90</v>
      </c>
      <c r="Z510" s="75">
        <v>0.90</v>
      </c>
      <c r="AA510" s="75">
        <v>0.90</v>
      </c>
      <c r="AB510" s="75">
        <v>0.90</v>
      </c>
      <c r="AC510" s="75">
        <v>0.90</v>
      </c>
      <c r="AD510" s="75">
        <v>0.60</v>
      </c>
      <c r="AE510" s="179">
        <f t="shared" si="70"/>
        <v>10.500000000000002</v>
      </c>
      <c r="AF510" s="75">
        <v>0.90</v>
      </c>
      <c r="AG510" s="104">
        <v>0.90</v>
      </c>
      <c r="AH510" s="104">
        <v>0.90</v>
      </c>
      <c r="AI510" s="104">
        <v>0.90</v>
      </c>
      <c r="AJ510" s="104">
        <v>0.90</v>
      </c>
      <c r="AK510" s="104">
        <v>0.90</v>
      </c>
      <c r="AL510" s="104">
        <v>0.90</v>
      </c>
      <c r="AM510" s="104">
        <v>0.90</v>
      </c>
      <c r="AN510" s="104">
        <v>0.90</v>
      </c>
      <c r="AO510" s="104">
        <v>0.90</v>
      </c>
      <c r="AP510" s="104">
        <v>0.90</v>
      </c>
      <c r="AQ510" s="104">
        <v>0.90</v>
      </c>
      <c r="AR510" s="179">
        <f t="shared" si="72"/>
        <v>10.800000000000002</v>
      </c>
      <c r="AS510" s="198">
        <f t="shared" si="73"/>
        <v>39.600000000000009</v>
      </c>
    </row>
    <row r="511" spans="2:45" ht="11.25" customHeight="1">
      <c r="B511" s="167" t="s">
        <v>95</v>
      </c>
      <c r="C511" s="94" t="s">
        <v>674</v>
      </c>
      <c r="D511" s="169" t="s">
        <v>84</v>
      </c>
      <c r="E511" s="170" t="s">
        <v>84</v>
      </c>
      <c r="F511" s="173" t="s">
        <v>672</v>
      </c>
      <c r="G511" s="73">
        <v>0</v>
      </c>
      <c r="H511" s="73">
        <v>0</v>
      </c>
      <c r="I511" s="73">
        <v>0</v>
      </c>
      <c r="J511" s="75">
        <v>0</v>
      </c>
      <c r="K511" s="75">
        <v>0</v>
      </c>
      <c r="L511" s="75">
        <v>0</v>
      </c>
      <c r="M511" s="75">
        <v>0</v>
      </c>
      <c r="N511" s="75">
        <v>0</v>
      </c>
      <c r="O511" s="75">
        <v>0</v>
      </c>
      <c r="P511" s="75">
        <v>0</v>
      </c>
      <c r="Q511" s="75">
        <v>17048.899000000001</v>
      </c>
      <c r="R511" s="179">
        <f t="shared" si="76"/>
        <v>17048.899000000001</v>
      </c>
      <c r="S511" s="73"/>
      <c r="T511" s="73"/>
      <c r="U511" s="73"/>
      <c r="V511" s="73"/>
      <c r="W511" s="75"/>
      <c r="X511" s="75"/>
      <c r="Y511" s="75"/>
      <c r="Z511" s="75"/>
      <c r="AA511" s="75"/>
      <c r="AB511" s="75"/>
      <c r="AC511" s="75"/>
      <c r="AD511" s="75"/>
      <c r="AE511" s="179">
        <f t="shared" si="70"/>
        <v>0</v>
      </c>
      <c r="AF511" s="75"/>
      <c r="AG511" s="104"/>
      <c r="AH511" s="104"/>
      <c r="AI511" s="104"/>
      <c r="AJ511" s="104"/>
      <c r="AK511" s="104"/>
      <c r="AL511" s="104"/>
      <c r="AM511" s="104"/>
      <c r="AN511" s="104"/>
      <c r="AO511" s="104"/>
      <c r="AP511" s="104"/>
      <c r="AQ511" s="104"/>
      <c r="AR511" s="179">
        <f t="shared" si="72"/>
        <v>0</v>
      </c>
      <c r="AS511" s="198">
        <f t="shared" si="73"/>
        <v>17048.899000000001</v>
      </c>
    </row>
    <row r="512" spans="2:45" ht="11.25" customHeight="1">
      <c r="B512" s="167" t="s">
        <v>95</v>
      </c>
      <c r="C512" s="94" t="s">
        <v>679</v>
      </c>
      <c r="D512" s="169" t="s">
        <v>84</v>
      </c>
      <c r="E512" s="170" t="s">
        <v>84</v>
      </c>
      <c r="F512" s="173" t="s">
        <v>672</v>
      </c>
      <c r="G512" s="73">
        <v>0</v>
      </c>
      <c r="H512" s="73">
        <v>0</v>
      </c>
      <c r="I512" s="73">
        <v>0</v>
      </c>
      <c r="J512" s="75">
        <v>0</v>
      </c>
      <c r="K512" s="75">
        <v>0</v>
      </c>
      <c r="L512" s="75">
        <v>0</v>
      </c>
      <c r="M512" s="75">
        <v>0</v>
      </c>
      <c r="N512" s="75">
        <v>0</v>
      </c>
      <c r="O512" s="75">
        <v>0</v>
      </c>
      <c r="P512" s="75">
        <v>0</v>
      </c>
      <c r="Q512" s="75">
        <v>2104.7959999999998</v>
      </c>
      <c r="R512" s="179">
        <f t="shared" si="76"/>
        <v>2104.7959999999998</v>
      </c>
      <c r="S512" s="73"/>
      <c r="T512" s="73"/>
      <c r="U512" s="73"/>
      <c r="V512" s="73"/>
      <c r="W512" s="75"/>
      <c r="X512" s="75"/>
      <c r="Y512" s="75"/>
      <c r="Z512" s="75"/>
      <c r="AA512" s="75"/>
      <c r="AB512" s="75"/>
      <c r="AC512" s="75"/>
      <c r="AD512" s="75"/>
      <c r="AE512" s="179">
        <f t="shared" si="70"/>
        <v>0</v>
      </c>
      <c r="AF512" s="75"/>
      <c r="AG512" s="104"/>
      <c r="AH512" s="104"/>
      <c r="AI512" s="104"/>
      <c r="AJ512" s="104"/>
      <c r="AK512" s="104"/>
      <c r="AL512" s="104"/>
      <c r="AM512" s="104"/>
      <c r="AN512" s="104"/>
      <c r="AO512" s="104"/>
      <c r="AP512" s="104"/>
      <c r="AQ512" s="104"/>
      <c r="AR512" s="179">
        <f t="shared" si="72"/>
        <v>0</v>
      </c>
      <c r="AS512" s="198">
        <f t="shared" si="73"/>
        <v>2104.7959999999998</v>
      </c>
    </row>
    <row r="513" spans="2:45" ht="11.25" customHeight="1">
      <c r="B513" s="167" t="s">
        <v>95</v>
      </c>
      <c r="C513" s="94" t="s">
        <v>675</v>
      </c>
      <c r="D513" s="169" t="s">
        <v>84</v>
      </c>
      <c r="E513" s="170" t="s">
        <v>84</v>
      </c>
      <c r="F513" s="173" t="s">
        <v>673</v>
      </c>
      <c r="G513" s="73">
        <v>0</v>
      </c>
      <c r="H513" s="73">
        <v>0</v>
      </c>
      <c r="I513" s="73">
        <v>0</v>
      </c>
      <c r="J513" s="75">
        <v>0</v>
      </c>
      <c r="K513" s="75">
        <v>0</v>
      </c>
      <c r="L513" s="75">
        <v>0</v>
      </c>
      <c r="M513" s="75">
        <v>0</v>
      </c>
      <c r="N513" s="75">
        <v>0</v>
      </c>
      <c r="O513" s="75">
        <v>0</v>
      </c>
      <c r="P513" s="75">
        <v>0</v>
      </c>
      <c r="Q513" s="75">
        <v>1660.423</v>
      </c>
      <c r="R513" s="179">
        <f t="shared" si="76"/>
        <v>1660.423</v>
      </c>
      <c r="S513" s="73"/>
      <c r="T513" s="73"/>
      <c r="U513" s="73"/>
      <c r="V513" s="73"/>
      <c r="W513" s="75"/>
      <c r="X513" s="75"/>
      <c r="Y513" s="75"/>
      <c r="Z513" s="75"/>
      <c r="AA513" s="75"/>
      <c r="AB513" s="75"/>
      <c r="AC513" s="75"/>
      <c r="AD513" s="75"/>
      <c r="AE513" s="179">
        <f t="shared" si="70"/>
        <v>0</v>
      </c>
      <c r="AF513" s="75"/>
      <c r="AG513" s="104"/>
      <c r="AH513" s="104"/>
      <c r="AI513" s="104"/>
      <c r="AJ513" s="104"/>
      <c r="AK513" s="104"/>
      <c r="AL513" s="104"/>
      <c r="AM513" s="104"/>
      <c r="AN513" s="104"/>
      <c r="AO513" s="104"/>
      <c r="AP513" s="104"/>
      <c r="AQ513" s="104"/>
      <c r="AR513" s="179">
        <f t="shared" si="72"/>
        <v>0</v>
      </c>
      <c r="AS513" s="198">
        <f t="shared" si="73"/>
        <v>1660.423</v>
      </c>
    </row>
    <row r="514" spans="2:45" ht="11.25" customHeight="1">
      <c r="B514" s="167" t="s">
        <v>95</v>
      </c>
      <c r="C514" s="94" t="s">
        <v>676</v>
      </c>
      <c r="D514" s="169" t="s">
        <v>84</v>
      </c>
      <c r="E514" s="170" t="s">
        <v>84</v>
      </c>
      <c r="F514" s="173" t="s">
        <v>672</v>
      </c>
      <c r="G514" s="73">
        <v>0</v>
      </c>
      <c r="H514" s="73">
        <v>0</v>
      </c>
      <c r="I514" s="73">
        <v>0</v>
      </c>
      <c r="J514" s="75">
        <v>0</v>
      </c>
      <c r="K514" s="75">
        <v>0</v>
      </c>
      <c r="L514" s="75">
        <v>0</v>
      </c>
      <c r="M514" s="75">
        <v>0</v>
      </c>
      <c r="N514" s="75">
        <v>0</v>
      </c>
      <c r="O514" s="75">
        <v>0</v>
      </c>
      <c r="P514" s="75">
        <v>0</v>
      </c>
      <c r="Q514" s="75">
        <v>150.04</v>
      </c>
      <c r="R514" s="179">
        <f t="shared" si="76"/>
        <v>150.04</v>
      </c>
      <c r="S514" s="73"/>
      <c r="T514" s="73"/>
      <c r="U514" s="73"/>
      <c r="V514" s="73"/>
      <c r="W514" s="75"/>
      <c r="X514" s="75"/>
      <c r="Y514" s="75"/>
      <c r="Z514" s="75"/>
      <c r="AA514" s="75"/>
      <c r="AB514" s="75"/>
      <c r="AC514" s="75"/>
      <c r="AD514" s="75"/>
      <c r="AE514" s="179">
        <f t="shared" si="70"/>
        <v>0</v>
      </c>
      <c r="AF514" s="75"/>
      <c r="AG514" s="104"/>
      <c r="AH514" s="104"/>
      <c r="AI514" s="104"/>
      <c r="AJ514" s="104"/>
      <c r="AK514" s="104"/>
      <c r="AL514" s="104"/>
      <c r="AM514" s="104"/>
      <c r="AN514" s="104"/>
      <c r="AO514" s="104"/>
      <c r="AP514" s="104"/>
      <c r="AQ514" s="104"/>
      <c r="AR514" s="179">
        <f t="shared" si="72"/>
        <v>0</v>
      </c>
      <c r="AS514" s="198">
        <f t="shared" si="73"/>
        <v>150.04</v>
      </c>
    </row>
    <row r="515" spans="2:45" ht="11.25" customHeight="1">
      <c r="B515" s="167" t="s">
        <v>95</v>
      </c>
      <c r="C515" s="94" t="s">
        <v>677</v>
      </c>
      <c r="D515" s="169" t="s">
        <v>84</v>
      </c>
      <c r="E515" s="170" t="s">
        <v>84</v>
      </c>
      <c r="F515" s="173" t="s">
        <v>672</v>
      </c>
      <c r="G515" s="73">
        <v>0</v>
      </c>
      <c r="H515" s="73">
        <v>0</v>
      </c>
      <c r="I515" s="73">
        <v>0</v>
      </c>
      <c r="J515" s="75">
        <v>0</v>
      </c>
      <c r="K515" s="75">
        <v>0</v>
      </c>
      <c r="L515" s="75">
        <v>0</v>
      </c>
      <c r="M515" s="75">
        <v>0</v>
      </c>
      <c r="N515" s="75">
        <v>0</v>
      </c>
      <c r="O515" s="75">
        <v>0</v>
      </c>
      <c r="P515" s="75">
        <v>0</v>
      </c>
      <c r="Q515" s="75">
        <v>29581.777999999998</v>
      </c>
      <c r="R515" s="179">
        <f t="shared" si="76"/>
        <v>29581.777999999998</v>
      </c>
      <c r="S515" s="73"/>
      <c r="T515" s="73"/>
      <c r="U515" s="73"/>
      <c r="V515" s="73"/>
      <c r="W515" s="75"/>
      <c r="X515" s="75"/>
      <c r="Y515" s="75"/>
      <c r="Z515" s="75"/>
      <c r="AA515" s="75"/>
      <c r="AB515" s="75"/>
      <c r="AC515" s="75"/>
      <c r="AD515" s="75"/>
      <c r="AE515" s="179">
        <f t="shared" si="70"/>
        <v>0</v>
      </c>
      <c r="AF515" s="75"/>
      <c r="AG515" s="104"/>
      <c r="AH515" s="104"/>
      <c r="AI515" s="104"/>
      <c r="AJ515" s="104"/>
      <c r="AK515" s="104"/>
      <c r="AL515" s="104"/>
      <c r="AM515" s="104"/>
      <c r="AN515" s="104"/>
      <c r="AO515" s="104"/>
      <c r="AP515" s="104"/>
      <c r="AQ515" s="104"/>
      <c r="AR515" s="179">
        <f t="shared" si="72"/>
        <v>0</v>
      </c>
      <c r="AS515" s="198">
        <f t="shared" si="73"/>
        <v>29581.777999999998</v>
      </c>
    </row>
    <row r="516" spans="2:45" ht="11.25" customHeight="1">
      <c r="B516" s="167" t="s">
        <v>95</v>
      </c>
      <c r="C516" s="94" t="s">
        <v>678</v>
      </c>
      <c r="D516" s="169" t="s">
        <v>84</v>
      </c>
      <c r="E516" s="170" t="s">
        <v>84</v>
      </c>
      <c r="F516" s="173" t="s">
        <v>672</v>
      </c>
      <c r="G516" s="73">
        <v>0</v>
      </c>
      <c r="H516" s="73">
        <v>0</v>
      </c>
      <c r="I516" s="73">
        <v>0</v>
      </c>
      <c r="J516" s="75">
        <v>0</v>
      </c>
      <c r="K516" s="75">
        <v>0</v>
      </c>
      <c r="L516" s="75">
        <v>0</v>
      </c>
      <c r="M516" s="75">
        <v>0</v>
      </c>
      <c r="N516" s="75">
        <v>0</v>
      </c>
      <c r="O516" s="75">
        <v>0</v>
      </c>
      <c r="P516" s="75">
        <v>0</v>
      </c>
      <c r="Q516" s="75">
        <v>3531.99</v>
      </c>
      <c r="R516" s="179">
        <f t="shared" si="76"/>
        <v>3531.99</v>
      </c>
      <c r="S516" s="73"/>
      <c r="T516" s="73"/>
      <c r="U516" s="73"/>
      <c r="V516" s="73"/>
      <c r="W516" s="75"/>
      <c r="X516" s="75"/>
      <c r="Y516" s="75"/>
      <c r="Z516" s="75"/>
      <c r="AA516" s="75"/>
      <c r="AB516" s="75"/>
      <c r="AC516" s="75"/>
      <c r="AD516" s="75"/>
      <c r="AE516" s="179">
        <f t="shared" si="70"/>
        <v>0</v>
      </c>
      <c r="AF516" s="75"/>
      <c r="AG516" s="104"/>
      <c r="AH516" s="104"/>
      <c r="AI516" s="104"/>
      <c r="AJ516" s="104"/>
      <c r="AK516" s="104"/>
      <c r="AL516" s="104"/>
      <c r="AM516" s="104"/>
      <c r="AN516" s="104"/>
      <c r="AO516" s="104"/>
      <c r="AP516" s="104"/>
      <c r="AQ516" s="104"/>
      <c r="AR516" s="179">
        <f t="shared" si="72"/>
        <v>0</v>
      </c>
      <c r="AS516" s="198">
        <f t="shared" si="73"/>
        <v>3531.99</v>
      </c>
    </row>
    <row r="517" spans="2:45" ht="11.25" customHeight="1">
      <c r="B517" s="167" t="s">
        <v>95</v>
      </c>
      <c r="C517" s="94" t="s">
        <v>1068</v>
      </c>
      <c r="D517" s="169" t="s">
        <v>84</v>
      </c>
      <c r="E517" s="170" t="s">
        <v>84</v>
      </c>
      <c r="F517" s="173" t="s">
        <v>672</v>
      </c>
      <c r="G517" s="73"/>
      <c r="H517" s="73"/>
      <c r="I517" s="73"/>
      <c r="J517" s="75"/>
      <c r="K517" s="75"/>
      <c r="L517" s="75"/>
      <c r="M517" s="75"/>
      <c r="N517" s="75"/>
      <c r="O517" s="75"/>
      <c r="P517" s="75"/>
      <c r="Q517" s="75"/>
      <c r="R517" s="179">
        <f t="shared" si="76"/>
        <v>0</v>
      </c>
      <c r="S517" s="73"/>
      <c r="T517" s="73"/>
      <c r="U517" s="73"/>
      <c r="V517" s="73"/>
      <c r="W517" s="75"/>
      <c r="X517" s="75"/>
      <c r="Y517" s="75"/>
      <c r="Z517" s="75"/>
      <c r="AA517" s="75"/>
      <c r="AB517" s="75"/>
      <c r="AC517" s="75"/>
      <c r="AD517" s="75">
        <v>37438</v>
      </c>
      <c r="AE517" s="179">
        <f t="shared" si="77" ref="AE517">SUM(S517:AD517)</f>
        <v>37438</v>
      </c>
      <c r="AF517" s="75"/>
      <c r="AG517" s="104"/>
      <c r="AH517" s="104"/>
      <c r="AI517" s="104"/>
      <c r="AJ517" s="104"/>
      <c r="AK517" s="104"/>
      <c r="AL517" s="104"/>
      <c r="AM517" s="104"/>
      <c r="AN517" s="104"/>
      <c r="AO517" s="104"/>
      <c r="AP517" s="104"/>
      <c r="AQ517" s="104"/>
      <c r="AR517" s="179">
        <f t="shared" si="72"/>
        <v>0</v>
      </c>
      <c r="AS517" s="198">
        <f t="shared" si="73"/>
        <v>37438</v>
      </c>
    </row>
    <row r="518" spans="2:45" ht="11.25" customHeight="1">
      <c r="B518" s="167" t="s">
        <v>95</v>
      </c>
      <c r="C518" s="94" t="s">
        <v>593</v>
      </c>
      <c r="D518" s="169" t="s">
        <v>83</v>
      </c>
      <c r="E518" s="170" t="s">
        <v>84</v>
      </c>
      <c r="F518" s="173" t="s">
        <v>620</v>
      </c>
      <c r="G518" s="73">
        <v>0</v>
      </c>
      <c r="H518" s="73">
        <v>0</v>
      </c>
      <c r="I518" s="73">
        <v>0</v>
      </c>
      <c r="J518" s="75">
        <v>0</v>
      </c>
      <c r="K518" s="75">
        <v>0</v>
      </c>
      <c r="L518" s="75">
        <v>0</v>
      </c>
      <c r="M518" s="75">
        <v>0</v>
      </c>
      <c r="N518" s="75">
        <v>235945.30</v>
      </c>
      <c r="O518" s="75">
        <v>0</v>
      </c>
      <c r="P518" s="75">
        <v>-33.271999999999998</v>
      </c>
      <c r="Q518" s="75">
        <v>101661.496</v>
      </c>
      <c r="R518" s="179">
        <f t="shared" si="76"/>
        <v>337573.52399999998</v>
      </c>
      <c r="S518" s="73"/>
      <c r="T518" s="73"/>
      <c r="U518" s="73"/>
      <c r="V518" s="73"/>
      <c r="W518" s="75"/>
      <c r="X518" s="75"/>
      <c r="Y518" s="75"/>
      <c r="Z518" s="75"/>
      <c r="AA518" s="75"/>
      <c r="AB518" s="75"/>
      <c r="AC518" s="75"/>
      <c r="AD518" s="75"/>
      <c r="AE518" s="179">
        <f t="shared" si="70"/>
        <v>0</v>
      </c>
      <c r="AF518" s="75"/>
      <c r="AG518" s="104"/>
      <c r="AH518" s="104"/>
      <c r="AI518" s="104"/>
      <c r="AJ518" s="104"/>
      <c r="AK518" s="104"/>
      <c r="AL518" s="104"/>
      <c r="AM518" s="104"/>
      <c r="AN518" s="104"/>
      <c r="AO518" s="104"/>
      <c r="AP518" s="104"/>
      <c r="AQ518" s="104"/>
      <c r="AR518" s="179">
        <f t="shared" si="72"/>
        <v>0</v>
      </c>
      <c r="AS518" s="198">
        <f t="shared" si="73"/>
        <v>337573.52399999998</v>
      </c>
    </row>
    <row r="519" spans="2:45" ht="11.25" customHeight="1">
      <c r="B519" s="356" t="s">
        <v>95</v>
      </c>
      <c r="C519" s="236" t="s">
        <v>593</v>
      </c>
      <c r="D519" s="357" t="s">
        <v>83</v>
      </c>
      <c r="E519" s="358" t="s">
        <v>144</v>
      </c>
      <c r="F519" s="359" t="s">
        <v>620</v>
      </c>
      <c r="G519" s="290">
        <v>0</v>
      </c>
      <c r="H519" s="290">
        <v>0</v>
      </c>
      <c r="I519" s="290">
        <v>0</v>
      </c>
      <c r="J519" s="291">
        <v>0</v>
      </c>
      <c r="K519" s="291">
        <v>0</v>
      </c>
      <c r="L519" s="291">
        <v>0</v>
      </c>
      <c r="M519" s="291">
        <v>0</v>
      </c>
      <c r="N519" s="291">
        <v>1229.17</v>
      </c>
      <c r="O519" s="291">
        <v>0</v>
      </c>
      <c r="P519" s="291">
        <v>0</v>
      </c>
      <c r="Q519" s="291">
        <v>0</v>
      </c>
      <c r="R519" s="256">
        <f t="shared" si="76"/>
        <v>1229.17</v>
      </c>
      <c r="S519" s="290"/>
      <c r="T519" s="290"/>
      <c r="U519" s="290"/>
      <c r="V519" s="290"/>
      <c r="W519" s="291"/>
      <c r="X519" s="291"/>
      <c r="Y519" s="291"/>
      <c r="Z519" s="291"/>
      <c r="AA519" s="291"/>
      <c r="AB519" s="291"/>
      <c r="AC519" s="291"/>
      <c r="AD519" s="291"/>
      <c r="AE519" s="256">
        <f t="shared" si="70"/>
        <v>0</v>
      </c>
      <c r="AF519" s="75"/>
      <c r="AG519" s="223"/>
      <c r="AH519" s="223"/>
      <c r="AI519" s="223"/>
      <c r="AJ519" s="223"/>
      <c r="AK519" s="223"/>
      <c r="AL519" s="223"/>
      <c r="AM519" s="223"/>
      <c r="AN519" s="223"/>
      <c r="AO519" s="223"/>
      <c r="AP519" s="223"/>
      <c r="AQ519" s="223"/>
      <c r="AR519" s="225">
        <f t="shared" si="72"/>
        <v>0</v>
      </c>
      <c r="AS519" s="301">
        <f t="shared" si="73"/>
        <v>1229.17</v>
      </c>
    </row>
    <row r="520" spans="1:45" s="306" customFormat="1" ht="11.25" customHeight="1">
      <c r="A520" s="307"/>
      <c r="B520" s="294" t="s">
        <v>95</v>
      </c>
      <c r="C520" s="260" t="s">
        <v>1069</v>
      </c>
      <c r="D520" s="253" t="s">
        <v>83</v>
      </c>
      <c r="E520" s="354" t="s">
        <v>84</v>
      </c>
      <c r="F520" s="254" t="s">
        <v>957</v>
      </c>
      <c r="G520" s="255"/>
      <c r="H520" s="255"/>
      <c r="I520" s="255"/>
      <c r="J520" s="237"/>
      <c r="K520" s="237"/>
      <c r="L520" s="237"/>
      <c r="M520" s="237"/>
      <c r="N520" s="237"/>
      <c r="O520" s="237"/>
      <c r="P520" s="237"/>
      <c r="Q520" s="237"/>
      <c r="R520" s="373">
        <f t="shared" si="76"/>
        <v>0</v>
      </c>
      <c r="S520" s="255"/>
      <c r="T520" s="255"/>
      <c r="U520" s="255"/>
      <c r="V520" s="255"/>
      <c r="W520" s="237"/>
      <c r="X520" s="237"/>
      <c r="Y520" s="237"/>
      <c r="Z520" s="237"/>
      <c r="AA520" s="237"/>
      <c r="AB520" s="237">
        <v>6540.60</v>
      </c>
      <c r="AC520" s="237">
        <v>5837</v>
      </c>
      <c r="AD520" s="237">
        <v>493.20</v>
      </c>
      <c r="AE520" s="373">
        <f t="shared" si="78" ref="AE520">SUM(S520:AD520)</f>
        <v>12870.80</v>
      </c>
      <c r="AF520" s="75"/>
      <c r="AG520" s="379"/>
      <c r="AH520" s="379"/>
      <c r="AI520" s="379"/>
      <c r="AJ520" s="379"/>
      <c r="AK520" s="379"/>
      <c r="AL520" s="379"/>
      <c r="AM520" s="379"/>
      <c r="AN520" s="379"/>
      <c r="AO520" s="379"/>
      <c r="AP520" s="379">
        <v>1546.8219999999999</v>
      </c>
      <c r="AQ520" s="379">
        <v>7958.857</v>
      </c>
      <c r="AR520" s="373">
        <f t="shared" si="72"/>
        <v>9505.6790000000001</v>
      </c>
      <c r="AS520" s="282">
        <f t="shared" si="73"/>
        <v>22376.478999999999</v>
      </c>
    </row>
    <row r="521" spans="1:45" s="306" customFormat="1" ht="11.25" customHeight="1">
      <c r="A521" s="307"/>
      <c r="B521" s="294" t="s">
        <v>95</v>
      </c>
      <c r="C521" s="252" t="s">
        <v>750</v>
      </c>
      <c r="D521" s="253" t="s">
        <v>143</v>
      </c>
      <c r="E521" s="354" t="s">
        <v>84</v>
      </c>
      <c r="F521" s="254"/>
      <c r="G521" s="255">
        <v>0</v>
      </c>
      <c r="H521" s="255">
        <v>0</v>
      </c>
      <c r="I521" s="255">
        <v>0</v>
      </c>
      <c r="J521" s="237">
        <v>0</v>
      </c>
      <c r="K521" s="237">
        <v>0</v>
      </c>
      <c r="L521" s="237">
        <v>0</v>
      </c>
      <c r="M521" s="237">
        <v>0</v>
      </c>
      <c r="N521" s="237">
        <v>0</v>
      </c>
      <c r="O521" s="237">
        <v>0</v>
      </c>
      <c r="P521" s="237">
        <v>0</v>
      </c>
      <c r="Q521" s="237">
        <v>57</v>
      </c>
      <c r="R521" s="179">
        <f t="shared" si="76"/>
        <v>57</v>
      </c>
      <c r="S521" s="255"/>
      <c r="T521" s="255">
        <v>41.30</v>
      </c>
      <c r="U521" s="255">
        <v>74.400000000000006</v>
      </c>
      <c r="V521" s="255">
        <v>61.60</v>
      </c>
      <c r="W521" s="237">
        <v>57.10</v>
      </c>
      <c r="X521" s="237">
        <v>39.369999999999997</v>
      </c>
      <c r="Y521" s="237">
        <v>35.50</v>
      </c>
      <c r="Z521" s="237">
        <v>24.36</v>
      </c>
      <c r="AA521" s="237"/>
      <c r="AB521" s="237"/>
      <c r="AC521" s="237"/>
      <c r="AD521" s="237">
        <v>114.81</v>
      </c>
      <c r="AE521" s="179">
        <f t="shared" si="79" ref="AE521">SUM(S521:AD521)</f>
        <v>448.44</v>
      </c>
      <c r="AF521" s="75"/>
      <c r="AG521" s="104">
        <v>84.30</v>
      </c>
      <c r="AH521" s="104">
        <v>35.200000000000003</v>
      </c>
      <c r="AI521" s="104">
        <v>49.20</v>
      </c>
      <c r="AJ521" s="104">
        <v>35.688000000000002</v>
      </c>
      <c r="AK521" s="104">
        <v>48.795999999999999</v>
      </c>
      <c r="AL521" s="104">
        <v>25.361000000000001</v>
      </c>
      <c r="AM521" s="104">
        <v>32.299999999999997</v>
      </c>
      <c r="AN521" s="104">
        <v>38.091639999999998</v>
      </c>
      <c r="AO521" s="104"/>
      <c r="AP521" s="104"/>
      <c r="AQ521" s="104"/>
      <c r="AR521" s="179">
        <f t="shared" si="72"/>
        <v>348.93663999999995</v>
      </c>
      <c r="AS521" s="198">
        <f t="shared" si="73"/>
        <v>854.37663999999995</v>
      </c>
    </row>
    <row r="522" spans="2:45" ht="11.25" customHeight="1">
      <c r="B522" s="167" t="s">
        <v>95</v>
      </c>
      <c r="C522" s="94" t="s">
        <v>705</v>
      </c>
      <c r="D522" s="169" t="s">
        <v>83</v>
      </c>
      <c r="E522" s="170" t="s">
        <v>706</v>
      </c>
      <c r="F522" s="173"/>
      <c r="G522" s="73">
        <v>0</v>
      </c>
      <c r="H522" s="73">
        <v>0</v>
      </c>
      <c r="I522" s="73">
        <v>0</v>
      </c>
      <c r="J522" s="75">
        <v>0</v>
      </c>
      <c r="K522" s="75">
        <v>0</v>
      </c>
      <c r="L522" s="75">
        <v>0</v>
      </c>
      <c r="M522" s="75">
        <v>0</v>
      </c>
      <c r="N522" s="75">
        <v>0</v>
      </c>
      <c r="O522" s="75">
        <v>0</v>
      </c>
      <c r="P522" s="75">
        <v>0</v>
      </c>
      <c r="Q522" s="75">
        <v>4918.8999999999996</v>
      </c>
      <c r="R522" s="179">
        <f t="shared" si="76"/>
        <v>4918.8999999999996</v>
      </c>
      <c r="S522" s="73"/>
      <c r="T522" s="73"/>
      <c r="U522" s="73">
        <v>17389.171999999999</v>
      </c>
      <c r="V522" s="73">
        <v>0</v>
      </c>
      <c r="W522" s="75">
        <v>1302.2080000000001</v>
      </c>
      <c r="X522" s="75">
        <v>-373.73899999999998</v>
      </c>
      <c r="Y522" s="75">
        <v>564.17999999999995</v>
      </c>
      <c r="Z522" s="75">
        <v>-364.59</v>
      </c>
      <c r="AA522" s="75">
        <v>-65.542000000000002</v>
      </c>
      <c r="AB522" s="75"/>
      <c r="AC522" s="75"/>
      <c r="AD522" s="75">
        <v>9353.90</v>
      </c>
      <c r="AE522" s="179">
        <f t="shared" si="70"/>
        <v>27805.588999999993</v>
      </c>
      <c r="AF522" s="75"/>
      <c r="AG522" s="104"/>
      <c r="AH522" s="104">
        <v>6053.10</v>
      </c>
      <c r="AI522" s="104"/>
      <c r="AJ522" s="104"/>
      <c r="AK522" s="104"/>
      <c r="AL522" s="104">
        <v>4037.3290000000002</v>
      </c>
      <c r="AM522" s="104">
        <v>99.882999999999996</v>
      </c>
      <c r="AN522" s="104"/>
      <c r="AO522" s="104"/>
      <c r="AP522" s="104"/>
      <c r="AQ522" s="104"/>
      <c r="AR522" s="179">
        <f t="shared" si="72"/>
        <v>10190.312</v>
      </c>
      <c r="AS522" s="198">
        <f t="shared" si="73"/>
        <v>42914.800999999992</v>
      </c>
    </row>
    <row r="523" spans="1:45" s="30" customFormat="1" ht="11.25" customHeight="1">
      <c r="A523" s="283"/>
      <c r="B523" s="231" t="s">
        <v>95</v>
      </c>
      <c r="C523" s="236" t="s">
        <v>705</v>
      </c>
      <c r="D523" s="251" t="s">
        <v>83</v>
      </c>
      <c r="E523" s="232" t="s">
        <v>144</v>
      </c>
      <c r="F523" s="222"/>
      <c r="G523" s="224">
        <v>0</v>
      </c>
      <c r="H523" s="224">
        <v>0</v>
      </c>
      <c r="I523" s="224">
        <v>0</v>
      </c>
      <c r="J523" s="223">
        <v>0</v>
      </c>
      <c r="K523" s="223">
        <v>0</v>
      </c>
      <c r="L523" s="223">
        <v>0</v>
      </c>
      <c r="M523" s="223">
        <v>0</v>
      </c>
      <c r="N523" s="223">
        <v>0</v>
      </c>
      <c r="O523" s="223">
        <v>0</v>
      </c>
      <c r="P523" s="223">
        <v>0</v>
      </c>
      <c r="Q523" s="223">
        <v>389.40</v>
      </c>
      <c r="R523" s="256">
        <f t="shared" si="76"/>
        <v>389.40</v>
      </c>
      <c r="S523" s="224"/>
      <c r="T523" s="224"/>
      <c r="U523" s="224"/>
      <c r="V523" s="224"/>
      <c r="W523" s="223"/>
      <c r="X523" s="223"/>
      <c r="Y523" s="223"/>
      <c r="Z523" s="223"/>
      <c r="AA523" s="223"/>
      <c r="AB523" s="223"/>
      <c r="AC523" s="223"/>
      <c r="AD523" s="223"/>
      <c r="AE523" s="256">
        <f t="shared" si="70"/>
        <v>0</v>
      </c>
      <c r="AF523" s="75"/>
      <c r="AG523" s="392"/>
      <c r="AH523" s="392">
        <v>305.20</v>
      </c>
      <c r="AI523" s="392"/>
      <c r="AJ523" s="392"/>
      <c r="AK523" s="392"/>
      <c r="AL523" s="392">
        <v>203.584</v>
      </c>
      <c r="AM523" s="392"/>
      <c r="AN523" s="392"/>
      <c r="AO523" s="392"/>
      <c r="AP523" s="392"/>
      <c r="AQ523" s="392"/>
      <c r="AR523" s="256">
        <f t="shared" si="72"/>
        <v>508.78399999999999</v>
      </c>
      <c r="AS523" s="259">
        <f t="shared" si="73"/>
        <v>898.18399999999997</v>
      </c>
    </row>
    <row r="524" spans="2:45" ht="11.25" customHeight="1">
      <c r="B524" s="191" t="s">
        <v>95</v>
      </c>
      <c r="C524" s="188" t="s">
        <v>751</v>
      </c>
      <c r="D524" s="189" t="s">
        <v>84</v>
      </c>
      <c r="E524" s="192" t="s">
        <v>84</v>
      </c>
      <c r="F524" s="173"/>
      <c r="G524" s="73">
        <v>0</v>
      </c>
      <c r="H524" s="73">
        <v>0</v>
      </c>
      <c r="I524" s="73">
        <v>0</v>
      </c>
      <c r="J524" s="75">
        <v>0</v>
      </c>
      <c r="K524" s="75">
        <v>0</v>
      </c>
      <c r="L524" s="75">
        <v>0</v>
      </c>
      <c r="M524" s="75">
        <v>0</v>
      </c>
      <c r="N524" s="75">
        <v>0</v>
      </c>
      <c r="O524" s="75">
        <v>0</v>
      </c>
      <c r="P524" s="75">
        <v>0</v>
      </c>
      <c r="Q524" s="75">
        <v>0</v>
      </c>
      <c r="R524" s="174">
        <f t="shared" si="76"/>
        <v>0</v>
      </c>
      <c r="S524" s="73"/>
      <c r="T524" s="73">
        <v>34.343000000000004</v>
      </c>
      <c r="U524" s="73">
        <v>29.58</v>
      </c>
      <c r="V524" s="73">
        <v>59.30</v>
      </c>
      <c r="W524" s="75">
        <v>8.50</v>
      </c>
      <c r="X524" s="75"/>
      <c r="Y524" s="75">
        <v>4.50</v>
      </c>
      <c r="Z524" s="75"/>
      <c r="AA524" s="75"/>
      <c r="AB524" s="75"/>
      <c r="AC524" s="75"/>
      <c r="AD524" s="75"/>
      <c r="AE524" s="174">
        <f t="shared" si="70"/>
        <v>136.22300000000001</v>
      </c>
      <c r="AF524" s="75"/>
      <c r="AG524" s="75"/>
      <c r="AH524" s="75">
        <v>300</v>
      </c>
      <c r="AI524" s="75"/>
      <c r="AJ524" s="75">
        <v>415</v>
      </c>
      <c r="AK524" s="75"/>
      <c r="AL524" s="75">
        <v>36.50</v>
      </c>
      <c r="AM524" s="75"/>
      <c r="AN524" s="75"/>
      <c r="AO524" s="75"/>
      <c r="AP524" s="75"/>
      <c r="AQ524" s="75"/>
      <c r="AR524" s="174">
        <f t="shared" si="72"/>
        <v>751.50</v>
      </c>
      <c r="AS524" s="198">
        <f t="shared" si="73"/>
        <v>887.72299999999996</v>
      </c>
    </row>
    <row r="525" spans="2:45" ht="11.25" customHeight="1">
      <c r="B525" s="191" t="s">
        <v>95</v>
      </c>
      <c r="C525" s="188" t="s">
        <v>757</v>
      </c>
      <c r="D525" s="189" t="s">
        <v>84</v>
      </c>
      <c r="E525" s="192" t="s">
        <v>84</v>
      </c>
      <c r="F525" s="173"/>
      <c r="G525" s="73"/>
      <c r="H525" s="73"/>
      <c r="I525" s="73"/>
      <c r="J525" s="75"/>
      <c r="K525" s="75"/>
      <c r="L525" s="75"/>
      <c r="M525" s="75"/>
      <c r="N525" s="75"/>
      <c r="O525" s="75"/>
      <c r="P525" s="75"/>
      <c r="Q525" s="75"/>
      <c r="R525" s="174">
        <f t="shared" si="76"/>
        <v>0</v>
      </c>
      <c r="S525" s="73"/>
      <c r="T525" s="73"/>
      <c r="U525" s="73"/>
      <c r="V525" s="73">
        <v>195.88319999999999</v>
      </c>
      <c r="W525" s="75">
        <v>229.60007999999999</v>
      </c>
      <c r="X525" s="75">
        <v>228.80</v>
      </c>
      <c r="Y525" s="75">
        <v>281.38200000000001</v>
      </c>
      <c r="Z525" s="75">
        <v>271.70</v>
      </c>
      <c r="AA525" s="75">
        <v>237.20</v>
      </c>
      <c r="AB525" s="75">
        <v>160.19999999999999</v>
      </c>
      <c r="AC525" s="75">
        <v>199.10</v>
      </c>
      <c r="AD525" s="75">
        <v>661.30</v>
      </c>
      <c r="AE525" s="174">
        <f t="shared" si="80" ref="AE525:AE530">SUM(S525:AD525)</f>
        <v>2465.1652800000002</v>
      </c>
      <c r="AF525" s="75"/>
      <c r="AG525" s="75">
        <v>342.80</v>
      </c>
      <c r="AH525" s="75">
        <v>306.30</v>
      </c>
      <c r="AI525" s="75">
        <v>400.20</v>
      </c>
      <c r="AJ525" s="75">
        <v>386.94900000000001</v>
      </c>
      <c r="AK525" s="75">
        <v>396.3825</v>
      </c>
      <c r="AL525" s="75">
        <v>324.33120000000002</v>
      </c>
      <c r="AM525" s="75">
        <v>435.60</v>
      </c>
      <c r="AN525" s="75">
        <v>388.95659999999998</v>
      </c>
      <c r="AO525" s="75">
        <v>278.57100000000003</v>
      </c>
      <c r="AP525" s="75">
        <v>251.27600000000001</v>
      </c>
      <c r="AQ525" s="75">
        <v>519.81299999999999</v>
      </c>
      <c r="AR525" s="174">
        <f t="shared" si="72"/>
        <v>4031.1792999999998</v>
      </c>
      <c r="AS525" s="198">
        <f t="shared" si="73"/>
        <v>6496.34458</v>
      </c>
    </row>
    <row r="526" spans="2:45" ht="11.25" customHeight="1">
      <c r="B526" s="191" t="s">
        <v>95</v>
      </c>
      <c r="C526" s="188" t="s">
        <v>913</v>
      </c>
      <c r="D526" s="189" t="s">
        <v>84</v>
      </c>
      <c r="E526" s="192" t="s">
        <v>84</v>
      </c>
      <c r="F526" s="173"/>
      <c r="G526" s="73"/>
      <c r="H526" s="73"/>
      <c r="I526" s="73"/>
      <c r="J526" s="75"/>
      <c r="K526" s="75"/>
      <c r="L526" s="75"/>
      <c r="M526" s="75"/>
      <c r="N526" s="75"/>
      <c r="O526" s="75"/>
      <c r="P526" s="75"/>
      <c r="Q526" s="75"/>
      <c r="R526" s="174">
        <f t="shared" si="76"/>
        <v>0</v>
      </c>
      <c r="S526" s="73"/>
      <c r="T526" s="73"/>
      <c r="U526" s="73"/>
      <c r="V526" s="73">
        <v>4446.5850600000003</v>
      </c>
      <c r="W526" s="75">
        <v>589.90036999999995</v>
      </c>
      <c r="X526" s="75">
        <v>309.76285000000001</v>
      </c>
      <c r="Y526" s="75">
        <v>979.57019000000003</v>
      </c>
      <c r="Z526" s="75">
        <v>971.66025999999999</v>
      </c>
      <c r="AA526" s="75"/>
      <c r="AB526" s="75">
        <v>823.75599999999997</v>
      </c>
      <c r="AC526" s="75">
        <v>214.81</v>
      </c>
      <c r="AD526" s="75">
        <v>719.20</v>
      </c>
      <c r="AE526" s="174">
        <f t="shared" si="81" ref="AE526:AE527">SUM(S526:AD526)</f>
        <v>9055.2447300000022</v>
      </c>
      <c r="AF526" s="75"/>
      <c r="AG526" s="75">
        <v>555.13376000000005</v>
      </c>
      <c r="AH526" s="75">
        <v>339.97215999999997</v>
      </c>
      <c r="AI526" s="75">
        <v>402.18484999999998</v>
      </c>
      <c r="AJ526" s="75">
        <v>857.52963</v>
      </c>
      <c r="AK526" s="75">
        <v>1388.7561599999999</v>
      </c>
      <c r="AL526" s="75">
        <v>779.52209000000005</v>
      </c>
      <c r="AM526" s="75">
        <v>186.24886000000001</v>
      </c>
      <c r="AN526" s="75">
        <v>591.92039999999997</v>
      </c>
      <c r="AO526" s="75">
        <v>259.48034999999999</v>
      </c>
      <c r="AP526" s="75">
        <v>1833.5881999999999</v>
      </c>
      <c r="AQ526" s="75">
        <v>711.90809000000002</v>
      </c>
      <c r="AR526" s="174">
        <f t="shared" si="72"/>
        <v>7906.2445499999994</v>
      </c>
      <c r="AS526" s="198">
        <f t="shared" si="73"/>
        <v>16961.489280000002</v>
      </c>
    </row>
    <row r="527" spans="2:45" ht="11.25" customHeight="1">
      <c r="B527" s="191" t="s">
        <v>95</v>
      </c>
      <c r="C527" s="188" t="s">
        <v>914</v>
      </c>
      <c r="D527" s="189" t="s">
        <v>84</v>
      </c>
      <c r="E527" s="192" t="s">
        <v>84</v>
      </c>
      <c r="F527" s="173" t="s">
        <v>912</v>
      </c>
      <c r="G527" s="73"/>
      <c r="H527" s="73"/>
      <c r="I527" s="73"/>
      <c r="J527" s="75"/>
      <c r="K527" s="75"/>
      <c r="L527" s="75"/>
      <c r="M527" s="75"/>
      <c r="N527" s="75"/>
      <c r="O527" s="75"/>
      <c r="P527" s="75"/>
      <c r="Q527" s="75"/>
      <c r="R527" s="174">
        <f t="shared" si="76"/>
        <v>0</v>
      </c>
      <c r="S527" s="73"/>
      <c r="T527" s="73"/>
      <c r="U527" s="73"/>
      <c r="V527" s="73">
        <v>39119.59175</v>
      </c>
      <c r="W527" s="75">
        <v>5309.1033699999998</v>
      </c>
      <c r="X527" s="75">
        <v>2787.8656700000001</v>
      </c>
      <c r="Y527" s="75">
        <v>8816.1138100000007</v>
      </c>
      <c r="Z527" s="75">
        <v>8452.8533000000007</v>
      </c>
      <c r="AA527" s="75"/>
      <c r="AB527" s="75">
        <v>6962.3779999999997</v>
      </c>
      <c r="AC527" s="75">
        <v>1848.76</v>
      </c>
      <c r="AD527" s="75">
        <v>6285.30</v>
      </c>
      <c r="AE527" s="174">
        <f t="shared" si="81"/>
        <v>79581.965899999996</v>
      </c>
      <c r="AF527" s="75"/>
      <c r="AG527" s="75">
        <v>4996.2037300000002</v>
      </c>
      <c r="AH527" s="75">
        <v>3059.7494499999998</v>
      </c>
      <c r="AI527" s="75">
        <v>3409.04747</v>
      </c>
      <c r="AJ527" s="75">
        <v>7477.3020100000003</v>
      </c>
      <c r="AK527" s="75">
        <v>12385.09036</v>
      </c>
      <c r="AL527" s="75">
        <v>7015.6988600000004</v>
      </c>
      <c r="AM527" s="75">
        <v>1676.23974</v>
      </c>
      <c r="AN527" s="75">
        <v>5327.2835699999996</v>
      </c>
      <c r="AO527" s="75">
        <v>2235.80404</v>
      </c>
      <c r="AP527" s="75">
        <v>15816.586230000001</v>
      </c>
      <c r="AQ527" s="75">
        <v>6407.1727899999996</v>
      </c>
      <c r="AR527" s="174">
        <f t="shared" si="72"/>
        <v>69806.178250000012</v>
      </c>
      <c r="AS527" s="198">
        <f t="shared" si="73"/>
        <v>149388.14415000001</v>
      </c>
    </row>
    <row r="528" spans="2:45" ht="11.25" customHeight="1">
      <c r="B528" s="218" t="s">
        <v>95</v>
      </c>
      <c r="C528" s="219" t="s">
        <v>829</v>
      </c>
      <c r="D528" s="220" t="s">
        <v>84</v>
      </c>
      <c r="E528" s="221" t="s">
        <v>144</v>
      </c>
      <c r="F528" s="222"/>
      <c r="G528" s="224"/>
      <c r="H528" s="224"/>
      <c r="I528" s="224"/>
      <c r="J528" s="223"/>
      <c r="K528" s="223"/>
      <c r="L528" s="223"/>
      <c r="M528" s="223"/>
      <c r="N528" s="223"/>
      <c r="O528" s="223"/>
      <c r="P528" s="223"/>
      <c r="Q528" s="223"/>
      <c r="R528" s="225">
        <f t="shared" si="76"/>
        <v>0</v>
      </c>
      <c r="S528" s="224"/>
      <c r="T528" s="224"/>
      <c r="U528" s="224"/>
      <c r="V528" s="224"/>
      <c r="W528" s="223"/>
      <c r="X528" s="223"/>
      <c r="Y528" s="223">
        <v>201.03700000000001</v>
      </c>
      <c r="Z528" s="223">
        <v>559</v>
      </c>
      <c r="AA528" s="223">
        <v>422.10</v>
      </c>
      <c r="AB528" s="223"/>
      <c r="AC528" s="223"/>
      <c r="AD528" s="223">
        <v>1087.5999999999999</v>
      </c>
      <c r="AE528" s="225">
        <f t="shared" si="82" ref="AE528:AE529">SUM(S528:AD528)</f>
        <v>2269.7370000000001</v>
      </c>
      <c r="AF528" s="75"/>
      <c r="AG528" s="223">
        <v>913.40</v>
      </c>
      <c r="AH528" s="223"/>
      <c r="AI528" s="223">
        <v>195</v>
      </c>
      <c r="AJ528" s="223">
        <v>934.30</v>
      </c>
      <c r="AK528" s="223"/>
      <c r="AL528" s="223">
        <v>766.90</v>
      </c>
      <c r="AM528" s="223">
        <v>385.20</v>
      </c>
      <c r="AN528" s="223"/>
      <c r="AO528" s="223"/>
      <c r="AP528" s="223"/>
      <c r="AQ528" s="223">
        <v>1160.30</v>
      </c>
      <c r="AR528" s="225">
        <f t="shared" si="72"/>
        <v>4355.0999999999995</v>
      </c>
      <c r="AS528" s="259">
        <f t="shared" si="73"/>
        <v>6624.8369999999995</v>
      </c>
    </row>
    <row r="529" spans="2:45" ht="11.25" customHeight="1">
      <c r="B529" s="191" t="s">
        <v>95</v>
      </c>
      <c r="C529" s="188" t="s">
        <v>830</v>
      </c>
      <c r="D529" s="189" t="s">
        <v>84</v>
      </c>
      <c r="E529" s="192" t="s">
        <v>84</v>
      </c>
      <c r="F529" s="173"/>
      <c r="G529" s="73"/>
      <c r="H529" s="73"/>
      <c r="I529" s="73"/>
      <c r="J529" s="75"/>
      <c r="K529" s="75"/>
      <c r="L529" s="75"/>
      <c r="M529" s="75"/>
      <c r="N529" s="75"/>
      <c r="O529" s="75"/>
      <c r="P529" s="75"/>
      <c r="Q529" s="75"/>
      <c r="R529" s="174">
        <f t="shared" si="76"/>
        <v>0</v>
      </c>
      <c r="S529" s="73"/>
      <c r="T529" s="73"/>
      <c r="U529" s="73"/>
      <c r="V529" s="73"/>
      <c r="W529" s="75"/>
      <c r="X529" s="75"/>
      <c r="Y529" s="75">
        <v>7.3259999999999996</v>
      </c>
      <c r="Z529" s="75"/>
      <c r="AA529" s="75">
        <v>0.495</v>
      </c>
      <c r="AB529" s="75"/>
      <c r="AC529" s="75"/>
      <c r="AD529" s="75"/>
      <c r="AE529" s="174">
        <f t="shared" si="82"/>
        <v>7.8209999999999997</v>
      </c>
      <c r="AF529" s="75"/>
      <c r="AG529" s="75"/>
      <c r="AH529" s="75"/>
      <c r="AI529" s="75"/>
      <c r="AJ529" s="75"/>
      <c r="AK529" s="75"/>
      <c r="AL529" s="75"/>
      <c r="AM529" s="75"/>
      <c r="AN529" s="75"/>
      <c r="AO529" s="75"/>
      <c r="AP529" s="75"/>
      <c r="AQ529" s="75"/>
      <c r="AR529" s="174">
        <f t="shared" si="72"/>
        <v>0</v>
      </c>
      <c r="AS529" s="198">
        <f t="shared" si="73"/>
        <v>7.8209999999999997</v>
      </c>
    </row>
    <row r="530" spans="2:45" ht="11.25" customHeight="1">
      <c r="B530" s="191" t="s">
        <v>95</v>
      </c>
      <c r="C530" s="168" t="s">
        <v>758</v>
      </c>
      <c r="D530" s="176" t="s">
        <v>83</v>
      </c>
      <c r="E530" s="192" t="s">
        <v>84</v>
      </c>
      <c r="F530" s="196"/>
      <c r="G530" s="84"/>
      <c r="H530" s="84"/>
      <c r="I530" s="84"/>
      <c r="J530" s="111"/>
      <c r="K530" s="111"/>
      <c r="L530" s="111"/>
      <c r="M530" s="111"/>
      <c r="N530" s="111"/>
      <c r="O530" s="111"/>
      <c r="P530" s="111"/>
      <c r="Q530" s="111"/>
      <c r="R530" s="174">
        <f t="shared" si="83" ref="R530">SUM(G530:Q530)</f>
        <v>0</v>
      </c>
      <c r="S530" s="84"/>
      <c r="T530" s="84"/>
      <c r="U530" s="84"/>
      <c r="V530" s="84">
        <v>589.90</v>
      </c>
      <c r="W530" s="111">
        <v>1950</v>
      </c>
      <c r="X530" s="111"/>
      <c r="Y530" s="111"/>
      <c r="Z530" s="111"/>
      <c r="AA530" s="111"/>
      <c r="AB530" s="111"/>
      <c r="AC530" s="111"/>
      <c r="AD530" s="111"/>
      <c r="AE530" s="174">
        <f t="shared" si="80"/>
        <v>2539.90</v>
      </c>
      <c r="AF530" s="75"/>
      <c r="AG530" s="75"/>
      <c r="AH530" s="75"/>
      <c r="AI530" s="75"/>
      <c r="AJ530" s="75"/>
      <c r="AK530" s="75"/>
      <c r="AL530" s="75"/>
      <c r="AM530" s="75"/>
      <c r="AN530" s="75"/>
      <c r="AO530" s="75"/>
      <c r="AP530" s="75"/>
      <c r="AQ530" s="75"/>
      <c r="AR530" s="174">
        <f t="shared" si="72"/>
        <v>0</v>
      </c>
      <c r="AS530" s="198">
        <f t="shared" si="73"/>
        <v>2539.90</v>
      </c>
    </row>
    <row r="531" spans="2:45" ht="11.25" customHeight="1">
      <c r="B531" s="112" t="s">
        <v>95</v>
      </c>
      <c r="C531" s="113" t="s">
        <v>49</v>
      </c>
      <c r="D531" s="114"/>
      <c r="E531" s="115"/>
      <c r="F531" s="116"/>
      <c r="G531" s="110">
        <f t="shared" si="84" ref="G531:Q531">SUM(G464:G524)</f>
        <v>405.65199999999999</v>
      </c>
      <c r="H531" s="110">
        <f t="shared" si="84"/>
        <v>767068.21600000001</v>
      </c>
      <c r="I531" s="110">
        <f t="shared" si="84"/>
        <v>1464099.0069999995</v>
      </c>
      <c r="J531" s="110">
        <f t="shared" si="84"/>
        <v>1671031.0709600002</v>
      </c>
      <c r="K531" s="110">
        <f t="shared" si="84"/>
        <v>1322375.30917</v>
      </c>
      <c r="L531" s="110">
        <f t="shared" si="84"/>
        <v>1097937.7814999998</v>
      </c>
      <c r="M531" s="110">
        <f t="shared" si="84"/>
        <v>1074033.3804500001</v>
      </c>
      <c r="N531" s="110">
        <f t="shared" si="84"/>
        <v>1105073.6446699998</v>
      </c>
      <c r="O531" s="110">
        <f t="shared" si="84"/>
        <v>837317.05653000006</v>
      </c>
      <c r="P531" s="110">
        <f t="shared" si="84"/>
        <v>860402.04397</v>
      </c>
      <c r="Q531" s="110">
        <f t="shared" si="84"/>
        <v>1026070.1141300001</v>
      </c>
      <c r="R531" s="110">
        <f t="shared" si="85" ref="R531:AQ531">SUM(R464:R530)</f>
        <v>11225813.276379995</v>
      </c>
      <c r="S531" s="110">
        <f t="shared" si="85"/>
        <v>928943.96594000014</v>
      </c>
      <c r="T531" s="110">
        <f t="shared" si="85"/>
        <v>931963.10700000008</v>
      </c>
      <c r="U531" s="110">
        <f t="shared" si="85"/>
        <v>886650.00416999997</v>
      </c>
      <c r="V531" s="110">
        <f t="shared" si="85"/>
        <v>845601.50580000016</v>
      </c>
      <c r="W531" s="110">
        <f t="shared" si="85"/>
        <v>689205.32582000003</v>
      </c>
      <c r="X531" s="110">
        <f t="shared" si="85"/>
        <v>976822.47315999994</v>
      </c>
      <c r="Y531" s="110">
        <f t="shared" si="85"/>
        <v>213650.76678999999</v>
      </c>
      <c r="Z531" s="110">
        <f t="shared" si="85"/>
        <v>866695.71613000007</v>
      </c>
      <c r="AA531" s="110">
        <f t="shared" si="85"/>
        <v>437105.44499999995</v>
      </c>
      <c r="AB531" s="110">
        <f t="shared" si="85"/>
        <v>626893.09606000001</v>
      </c>
      <c r="AC531" s="110">
        <f t="shared" si="85"/>
        <v>516939.92763999989</v>
      </c>
      <c r="AD531" s="110">
        <f t="shared" si="85"/>
        <v>568490.85198000004</v>
      </c>
      <c r="AE531" s="110">
        <f t="shared" si="85"/>
        <v>8488962.185490001</v>
      </c>
      <c r="AF531" s="110">
        <f t="shared" si="85"/>
        <v>596850.71399999992</v>
      </c>
      <c r="AG531" s="110">
        <f t="shared" si="85"/>
        <v>631480.30648999999</v>
      </c>
      <c r="AH531" s="110">
        <f t="shared" si="85"/>
        <v>659904.20860999974</v>
      </c>
      <c r="AI531" s="110">
        <f t="shared" si="85"/>
        <v>496340.36537000007</v>
      </c>
      <c r="AJ531" s="110">
        <f t="shared" si="85"/>
        <v>753924.61963999993</v>
      </c>
      <c r="AK531" s="110">
        <f t="shared" si="85"/>
        <v>626266.65522000007</v>
      </c>
      <c r="AL531" s="110">
        <f t="shared" si="85"/>
        <v>634187.33814999997</v>
      </c>
      <c r="AM531" s="110">
        <f t="shared" si="85"/>
        <v>703542.32759999996</v>
      </c>
      <c r="AN531" s="110">
        <f t="shared" si="85"/>
        <v>735451.81273999996</v>
      </c>
      <c r="AO531" s="110">
        <f t="shared" si="85"/>
        <v>763844.62638999987</v>
      </c>
      <c r="AP531" s="110">
        <f t="shared" si="85"/>
        <v>805323.78323000006</v>
      </c>
      <c r="AQ531" s="110">
        <f t="shared" si="85"/>
        <v>787018.47237999993</v>
      </c>
      <c r="AR531" s="110">
        <f t="shared" si="72"/>
        <v>8194135.2298200009</v>
      </c>
      <c r="AS531" s="110">
        <f t="shared" si="73"/>
        <v>27908910.691689998</v>
      </c>
    </row>
    <row r="532" spans="2:45" ht="11.25" customHeight="1">
      <c r="B532" s="167" t="s">
        <v>96</v>
      </c>
      <c r="C532" s="168" t="s">
        <v>628</v>
      </c>
      <c r="D532" s="169" t="s">
        <v>79</v>
      </c>
      <c r="E532" s="170" t="s">
        <v>84</v>
      </c>
      <c r="F532" s="183" t="s">
        <v>165</v>
      </c>
      <c r="G532" s="76">
        <v>0</v>
      </c>
      <c r="H532" s="109">
        <v>49129.46</v>
      </c>
      <c r="I532" s="76">
        <v>29421.32</v>
      </c>
      <c r="J532" s="109">
        <v>25000</v>
      </c>
      <c r="K532" s="109">
        <v>0</v>
      </c>
      <c r="L532" s="109">
        <v>0</v>
      </c>
      <c r="M532" s="109">
        <v>0</v>
      </c>
      <c r="N532" s="109">
        <v>0</v>
      </c>
      <c r="O532" s="109">
        <v>0</v>
      </c>
      <c r="P532" s="109">
        <v>0</v>
      </c>
      <c r="Q532" s="109">
        <v>0</v>
      </c>
      <c r="R532" s="172">
        <f t="shared" si="86" ref="R532:R564">SUM(G532:Q532)</f>
        <v>103550.78</v>
      </c>
      <c r="S532" s="76"/>
      <c r="T532" s="76"/>
      <c r="U532" s="109"/>
      <c r="V532" s="76"/>
      <c r="W532" s="109"/>
      <c r="X532" s="109"/>
      <c r="Y532" s="109"/>
      <c r="Z532" s="109"/>
      <c r="AA532" s="109"/>
      <c r="AB532" s="109"/>
      <c r="AC532" s="109"/>
      <c r="AD532" s="109"/>
      <c r="AE532" s="172">
        <f t="shared" si="87" ref="AE532:AE556">SUM(S532:AD532)</f>
        <v>0</v>
      </c>
      <c r="AF532" s="109"/>
      <c r="AG532" s="109"/>
      <c r="AH532" s="109"/>
      <c r="AI532" s="109"/>
      <c r="AJ532" s="109"/>
      <c r="AK532" s="109"/>
      <c r="AL532" s="109"/>
      <c r="AM532" s="109"/>
      <c r="AN532" s="109"/>
      <c r="AO532" s="109"/>
      <c r="AP532" s="109"/>
      <c r="AQ532" s="109"/>
      <c r="AR532" s="174">
        <f t="shared" si="72"/>
        <v>0</v>
      </c>
      <c r="AS532" s="204">
        <f t="shared" si="73"/>
        <v>103550.78</v>
      </c>
    </row>
    <row r="533" spans="2:45" ht="11.25" customHeight="1">
      <c r="B533" s="167" t="s">
        <v>96</v>
      </c>
      <c r="C533" s="94" t="s">
        <v>512</v>
      </c>
      <c r="D533" s="169" t="s">
        <v>76</v>
      </c>
      <c r="E533" s="170" t="s">
        <v>84</v>
      </c>
      <c r="F533" s="184" t="s">
        <v>285</v>
      </c>
      <c r="G533" s="73">
        <v>0</v>
      </c>
      <c r="H533" s="75">
        <v>7727.85</v>
      </c>
      <c r="I533" s="73">
        <v>12546.96</v>
      </c>
      <c r="J533" s="75">
        <v>11304.9383</v>
      </c>
      <c r="K533" s="75">
        <v>9548.9662399999997</v>
      </c>
      <c r="L533" s="75">
        <v>7822.98</v>
      </c>
      <c r="M533" s="75">
        <v>18411.78</v>
      </c>
      <c r="N533" s="75">
        <v>8750</v>
      </c>
      <c r="O533" s="75">
        <v>11467.72258</v>
      </c>
      <c r="P533" s="75">
        <v>7352.74467</v>
      </c>
      <c r="Q533" s="75">
        <v>6955.10</v>
      </c>
      <c r="R533" s="174">
        <f t="shared" si="86"/>
        <v>101889.04179</v>
      </c>
      <c r="S533" s="73">
        <v>6904.7079999999996</v>
      </c>
      <c r="T533" s="73">
        <v>9934.6939999999995</v>
      </c>
      <c r="U533" s="75">
        <v>15944.377</v>
      </c>
      <c r="V533" s="73">
        <v>14339.695</v>
      </c>
      <c r="W533" s="75">
        <v>13395.008</v>
      </c>
      <c r="X533" s="75">
        <v>12678.167460000001</v>
      </c>
      <c r="Y533" s="75">
        <v>7708.5919999999996</v>
      </c>
      <c r="Z533" s="75">
        <v>9853.5079999999998</v>
      </c>
      <c r="AA533" s="75">
        <v>9844.509</v>
      </c>
      <c r="AB533" s="75">
        <v>9994.4030000000002</v>
      </c>
      <c r="AC533" s="75">
        <v>8615.9179999999997</v>
      </c>
      <c r="AD533" s="75">
        <v>99.984999999999673</v>
      </c>
      <c r="AE533" s="174">
        <f t="shared" si="87"/>
        <v>119313.56446000002</v>
      </c>
      <c r="AF533" s="75">
        <v>1330.19</v>
      </c>
      <c r="AG533" s="75">
        <v>12048.95</v>
      </c>
      <c r="AH533" s="75">
        <v>8796.7800000000007</v>
      </c>
      <c r="AI533" s="75">
        <v>5198.3100000000004</v>
      </c>
      <c r="AJ533" s="75">
        <v>879.39</v>
      </c>
      <c r="AK533" s="75">
        <v>754.13</v>
      </c>
      <c r="AL533" s="75">
        <v>694.65300000000002</v>
      </c>
      <c r="AM533" s="75">
        <v>649.87</v>
      </c>
      <c r="AN533" s="75">
        <v>652.30999999999995</v>
      </c>
      <c r="AO533" s="75">
        <v>678.58</v>
      </c>
      <c r="AP533" s="75">
        <v>651.14</v>
      </c>
      <c r="AQ533" s="75">
        <v>510.07</v>
      </c>
      <c r="AR533" s="174">
        <f t="shared" si="72"/>
        <v>32844.373000000007</v>
      </c>
      <c r="AS533" s="198">
        <f t="shared" si="73"/>
        <v>254046.97925000003</v>
      </c>
    </row>
    <row r="534" spans="2:45" ht="11.25" customHeight="1">
      <c r="B534" s="167" t="s">
        <v>96</v>
      </c>
      <c r="C534" s="94" t="s">
        <v>513</v>
      </c>
      <c r="D534" s="169" t="s">
        <v>140</v>
      </c>
      <c r="E534" s="170" t="s">
        <v>84</v>
      </c>
      <c r="F534" s="184" t="s">
        <v>285</v>
      </c>
      <c r="G534" s="73">
        <v>0</v>
      </c>
      <c r="H534" s="75">
        <v>4743.6899999999996</v>
      </c>
      <c r="I534" s="73">
        <v>35070.54</v>
      </c>
      <c r="J534" s="75">
        <v>13277.264979999998</v>
      </c>
      <c r="K534" s="75">
        <v>1238.2738300000001</v>
      </c>
      <c r="L534" s="75">
        <v>1048.96</v>
      </c>
      <c r="M534" s="75">
        <v>343.04</v>
      </c>
      <c r="N534" s="75">
        <v>505.69</v>
      </c>
      <c r="O534" s="75">
        <v>469.23013000000003</v>
      </c>
      <c r="P534" s="75">
        <v>23.333349999999999</v>
      </c>
      <c r="Q534" s="75">
        <v>992.49</v>
      </c>
      <c r="R534" s="174">
        <f t="shared" si="86"/>
        <v>57712.512290000006</v>
      </c>
      <c r="S534" s="73">
        <v>3.024</v>
      </c>
      <c r="T534" s="73">
        <v>97.591999999999999</v>
      </c>
      <c r="U534" s="75">
        <v>141.56700000000001</v>
      </c>
      <c r="V534" s="73">
        <v>172.34700000000001</v>
      </c>
      <c r="W534" s="75">
        <v>104.117</v>
      </c>
      <c r="X534" s="75">
        <v>221.738</v>
      </c>
      <c r="Y534" s="75">
        <v>117.498</v>
      </c>
      <c r="Z534" s="75">
        <v>95.501999999999995</v>
      </c>
      <c r="AA534" s="75"/>
      <c r="AB534" s="75">
        <v>180.066</v>
      </c>
      <c r="AC534" s="75">
        <v>83.930999999999997</v>
      </c>
      <c r="AD534" s="75">
        <v>126.857</v>
      </c>
      <c r="AE534" s="174">
        <f t="shared" si="87"/>
        <v>1344.239</v>
      </c>
      <c r="AF534" s="75">
        <v>11.47</v>
      </c>
      <c r="AG534" s="75">
        <v>44.98</v>
      </c>
      <c r="AH534" s="75">
        <v>127.27</v>
      </c>
      <c r="AI534" s="75">
        <v>94.01</v>
      </c>
      <c r="AJ534" s="75">
        <v>13.16</v>
      </c>
      <c r="AK534" s="75">
        <v>58.71</v>
      </c>
      <c r="AL534" s="75">
        <v>112.10999999999999</v>
      </c>
      <c r="AM534" s="75"/>
      <c r="AN534" s="75">
        <v>16.81</v>
      </c>
      <c r="AO534" s="75">
        <v>82.29</v>
      </c>
      <c r="AP534" s="75">
        <v>78.34</v>
      </c>
      <c r="AQ534" s="75">
        <v>81.99</v>
      </c>
      <c r="AR534" s="174">
        <f t="shared" si="72"/>
        <v>721.1400000000001</v>
      </c>
      <c r="AS534" s="198">
        <f t="shared" si="73"/>
        <v>59777.891290000007</v>
      </c>
    </row>
    <row r="535" spans="2:45" ht="11.25" customHeight="1">
      <c r="B535" s="167" t="s">
        <v>96</v>
      </c>
      <c r="C535" s="94" t="s">
        <v>514</v>
      </c>
      <c r="D535" s="169" t="s">
        <v>80</v>
      </c>
      <c r="E535" s="170" t="s">
        <v>84</v>
      </c>
      <c r="F535" s="184"/>
      <c r="G535" s="73">
        <v>0</v>
      </c>
      <c r="H535" s="75">
        <v>1130.68</v>
      </c>
      <c r="I535" s="73">
        <v>0</v>
      </c>
      <c r="J535" s="75">
        <v>21.75</v>
      </c>
      <c r="K535" s="75">
        <v>51.317</v>
      </c>
      <c r="L535" s="75">
        <v>0</v>
      </c>
      <c r="M535" s="75">
        <v>0</v>
      </c>
      <c r="N535" s="75">
        <v>0</v>
      </c>
      <c r="O535" s="75">
        <v>0</v>
      </c>
      <c r="P535" s="75">
        <v>0</v>
      </c>
      <c r="Q535" s="75">
        <v>0</v>
      </c>
      <c r="R535" s="174">
        <f t="shared" si="86"/>
        <v>1203.7470000000001</v>
      </c>
      <c r="S535" s="73"/>
      <c r="T535" s="73"/>
      <c r="U535" s="75"/>
      <c r="V535" s="73"/>
      <c r="W535" s="75"/>
      <c r="X535" s="75"/>
      <c r="Y535" s="75"/>
      <c r="Z535" s="75"/>
      <c r="AA535" s="75"/>
      <c r="AB535" s="75"/>
      <c r="AC535" s="75"/>
      <c r="AD535" s="75"/>
      <c r="AE535" s="174">
        <f t="shared" si="87"/>
        <v>0</v>
      </c>
      <c r="AF535" s="75">
        <v>0</v>
      </c>
      <c r="AG535" s="75"/>
      <c r="AH535" s="75"/>
      <c r="AI535" s="75"/>
      <c r="AJ535" s="75"/>
      <c r="AK535" s="75"/>
      <c r="AL535" s="75"/>
      <c r="AM535" s="75"/>
      <c r="AN535" s="75"/>
      <c r="AO535" s="75"/>
      <c r="AP535" s="75"/>
      <c r="AQ535" s="75"/>
      <c r="AR535" s="174">
        <f t="shared" si="72"/>
        <v>0</v>
      </c>
      <c r="AS535" s="198">
        <f t="shared" si="73"/>
        <v>1203.7470000000001</v>
      </c>
    </row>
    <row r="536" spans="2:45" ht="11.25" customHeight="1">
      <c r="B536" s="167" t="s">
        <v>96</v>
      </c>
      <c r="C536" s="94" t="s">
        <v>515</v>
      </c>
      <c r="D536" s="169" t="s">
        <v>81</v>
      </c>
      <c r="E536" s="170" t="s">
        <v>84</v>
      </c>
      <c r="F536" s="184"/>
      <c r="G536" s="73">
        <v>0</v>
      </c>
      <c r="H536" s="75">
        <v>67.58</v>
      </c>
      <c r="I536" s="73">
        <v>3249.79</v>
      </c>
      <c r="J536" s="75">
        <v>245.06514999999999</v>
      </c>
      <c r="K536" s="75">
        <v>4911.2695199999998</v>
      </c>
      <c r="L536" s="75">
        <v>448.90</v>
      </c>
      <c r="M536" s="75">
        <v>527.01</v>
      </c>
      <c r="N536" s="75">
        <v>255.41</v>
      </c>
      <c r="O536" s="75">
        <v>597.21831999999995</v>
      </c>
      <c r="P536" s="75">
        <v>322.33499999999998</v>
      </c>
      <c r="Q536" s="75">
        <v>84.41</v>
      </c>
      <c r="R536" s="174">
        <f t="shared" si="86"/>
        <v>10708.987989999998</v>
      </c>
      <c r="S536" s="73"/>
      <c r="T536" s="73"/>
      <c r="U536" s="75">
        <v>18.251000000000001</v>
      </c>
      <c r="V536" s="73">
        <v>9.0069999999999997</v>
      </c>
      <c r="W536" s="75">
        <v>3.83</v>
      </c>
      <c r="X536" s="75">
        <v>395</v>
      </c>
      <c r="Y536" s="75"/>
      <c r="Z536" s="75"/>
      <c r="AA536" s="75">
        <v>2.363</v>
      </c>
      <c r="AB536" s="75"/>
      <c r="AC536" s="75"/>
      <c r="AD536" s="75">
        <v>1.6719999999999999</v>
      </c>
      <c r="AE536" s="174">
        <f t="shared" si="87"/>
        <v>430.12300000000005</v>
      </c>
      <c r="AF536" s="75">
        <v>0</v>
      </c>
      <c r="AG536" s="75"/>
      <c r="AH536" s="75"/>
      <c r="AI536" s="75"/>
      <c r="AJ536" s="75"/>
      <c r="AK536" s="75">
        <v>0.03</v>
      </c>
      <c r="AL536" s="75"/>
      <c r="AM536" s="75"/>
      <c r="AN536" s="75"/>
      <c r="AO536" s="75"/>
      <c r="AP536" s="75"/>
      <c r="AQ536" s="75"/>
      <c r="AR536" s="174">
        <f t="shared" si="72"/>
        <v>0.03</v>
      </c>
      <c r="AS536" s="198">
        <f t="shared" si="73"/>
        <v>11139.140989999998</v>
      </c>
    </row>
    <row r="537" spans="2:45" ht="11.25" customHeight="1">
      <c r="B537" s="167" t="s">
        <v>96</v>
      </c>
      <c r="C537" s="94" t="s">
        <v>516</v>
      </c>
      <c r="D537" s="169" t="s">
        <v>141</v>
      </c>
      <c r="E537" s="170" t="s">
        <v>84</v>
      </c>
      <c r="F537" s="184"/>
      <c r="G537" s="73">
        <v>0</v>
      </c>
      <c r="H537" s="75">
        <v>501.86</v>
      </c>
      <c r="I537" s="73">
        <v>7701.78</v>
      </c>
      <c r="J537" s="75">
        <v>11228.554630000001</v>
      </c>
      <c r="K537" s="75">
        <v>13474.19686</v>
      </c>
      <c r="L537" s="75">
        <v>30224.09</v>
      </c>
      <c r="M537" s="75">
        <v>7388.9699999999993</v>
      </c>
      <c r="N537" s="75">
        <v>5925.14</v>
      </c>
      <c r="O537" s="75">
        <v>11328.823259999999</v>
      </c>
      <c r="P537" s="75">
        <v>26555.925039999998</v>
      </c>
      <c r="Q537" s="75">
        <v>49990.85</v>
      </c>
      <c r="R537" s="174">
        <f t="shared" si="86"/>
        <v>164320.18979</v>
      </c>
      <c r="S537" s="73">
        <v>22.497</v>
      </c>
      <c r="T537" s="73">
        <v>848.86900000000003</v>
      </c>
      <c r="U537" s="75">
        <v>5674.107</v>
      </c>
      <c r="V537" s="73">
        <v>311.09199999999998</v>
      </c>
      <c r="W537" s="75">
        <v>2385.489</v>
      </c>
      <c r="X537" s="75">
        <v>158.25800000000001</v>
      </c>
      <c r="Y537" s="75">
        <v>395.53899999999999</v>
      </c>
      <c r="Z537" s="75">
        <v>53.518999999999998</v>
      </c>
      <c r="AA537" s="75">
        <v>1182.5519999999999</v>
      </c>
      <c r="AB537" s="75"/>
      <c r="AC537" s="75">
        <v>604.45000000000005</v>
      </c>
      <c r="AD537" s="75">
        <v>8943.0810000000001</v>
      </c>
      <c r="AE537" s="174">
        <f t="shared" si="87"/>
        <v>20579.453000000001</v>
      </c>
      <c r="AF537" s="75">
        <v>14.64</v>
      </c>
      <c r="AG537" s="75">
        <v>5926.49</v>
      </c>
      <c r="AH537" s="75">
        <v>17.85</v>
      </c>
      <c r="AI537" s="75">
        <v>40.79</v>
      </c>
      <c r="AJ537" s="75"/>
      <c r="AK537" s="75">
        <v>3153.81</v>
      </c>
      <c r="AL537" s="75">
        <v>81.540000000000006</v>
      </c>
      <c r="AM537" s="75">
        <v>9.48</v>
      </c>
      <c r="AN537" s="75"/>
      <c r="AO537" s="75">
        <v>100.74</v>
      </c>
      <c r="AP537" s="75">
        <v>96.32</v>
      </c>
      <c r="AQ537" s="75">
        <v>17.09</v>
      </c>
      <c r="AR537" s="174">
        <f t="shared" si="72"/>
        <v>9458.75</v>
      </c>
      <c r="AS537" s="198">
        <f t="shared" si="73"/>
        <v>194358.39279000001</v>
      </c>
    </row>
    <row r="538" spans="2:45" ht="11.25" customHeight="1">
      <c r="B538" s="167" t="s">
        <v>96</v>
      </c>
      <c r="C538" s="94" t="s">
        <v>517</v>
      </c>
      <c r="D538" s="169" t="s">
        <v>143</v>
      </c>
      <c r="E538" s="170" t="s">
        <v>84</v>
      </c>
      <c r="F538" s="184"/>
      <c r="G538" s="73">
        <v>0</v>
      </c>
      <c r="H538" s="75">
        <v>871.67</v>
      </c>
      <c r="I538" s="73">
        <v>68163.899999999994</v>
      </c>
      <c r="J538" s="75">
        <v>106010.31039</v>
      </c>
      <c r="K538" s="75">
        <v>91360.480880000003</v>
      </c>
      <c r="L538" s="75">
        <v>102806.56</v>
      </c>
      <c r="M538" s="75">
        <v>44106.24</v>
      </c>
      <c r="N538" s="75">
        <v>26331.850000000002</v>
      </c>
      <c r="O538" s="75">
        <v>44757.471980000002</v>
      </c>
      <c r="P538" s="75">
        <v>18574.820659999998</v>
      </c>
      <c r="Q538" s="75">
        <v>71427.16</v>
      </c>
      <c r="R538" s="174">
        <f t="shared" si="86"/>
        <v>574410.46390999993</v>
      </c>
      <c r="S538" s="73">
        <v>1224.3303699999999</v>
      </c>
      <c r="T538" s="73">
        <v>14428.252</v>
      </c>
      <c r="U538" s="75">
        <v>24652.315999999999</v>
      </c>
      <c r="V538" s="73">
        <v>20519.282999999999</v>
      </c>
      <c r="W538" s="75">
        <v>24014.277999999998</v>
      </c>
      <c r="X538" s="75">
        <v>31374.227999999999</v>
      </c>
      <c r="Y538" s="75">
        <v>28586.532000000003</v>
      </c>
      <c r="Z538" s="75">
        <v>24736.904999999999</v>
      </c>
      <c r="AA538" s="75">
        <v>21537.699000000001</v>
      </c>
      <c r="AB538" s="75">
        <v>30959.038</v>
      </c>
      <c r="AC538" s="75">
        <v>24171.917000000001</v>
      </c>
      <c r="AD538" s="75">
        <v>28339.55</v>
      </c>
      <c r="AE538" s="174">
        <f t="shared" si="87"/>
        <v>274544.32837</v>
      </c>
      <c r="AF538" s="75">
        <v>0</v>
      </c>
      <c r="AG538" s="75">
        <v>23342.30</v>
      </c>
      <c r="AH538" s="75">
        <v>23207.99</v>
      </c>
      <c r="AI538" s="75">
        <v>9760.57</v>
      </c>
      <c r="AJ538" s="75">
        <v>3998.38</v>
      </c>
      <c r="AK538" s="75"/>
      <c r="AL538" s="75">
        <v>1080.6199999999999</v>
      </c>
      <c r="AM538" s="75">
        <v>413.41</v>
      </c>
      <c r="AN538" s="75">
        <v>4241.99</v>
      </c>
      <c r="AO538" s="75">
        <v>7300.94</v>
      </c>
      <c r="AP538" s="75">
        <v>4957.29</v>
      </c>
      <c r="AQ538" s="75">
        <v>8212.82</v>
      </c>
      <c r="AR538" s="174">
        <f t="shared" si="72"/>
        <v>86516.31</v>
      </c>
      <c r="AS538" s="198">
        <f t="shared" si="73"/>
        <v>935471.10227999999</v>
      </c>
    </row>
    <row r="539" spans="2:45" ht="11.25" customHeight="1">
      <c r="B539" s="167" t="s">
        <v>96</v>
      </c>
      <c r="C539" s="94" t="s">
        <v>629</v>
      </c>
      <c r="D539" s="169" t="s">
        <v>82</v>
      </c>
      <c r="E539" s="170" t="s">
        <v>84</v>
      </c>
      <c r="F539" s="184"/>
      <c r="G539" s="73">
        <v>0</v>
      </c>
      <c r="H539" s="75">
        <v>243.45000000000002</v>
      </c>
      <c r="I539" s="73">
        <v>59.18</v>
      </c>
      <c r="J539" s="75">
        <v>5.8079999999999998</v>
      </c>
      <c r="K539" s="75">
        <v>0</v>
      </c>
      <c r="L539" s="75">
        <v>0</v>
      </c>
      <c r="M539" s="75">
        <v>0</v>
      </c>
      <c r="N539" s="75">
        <v>0</v>
      </c>
      <c r="O539" s="75">
        <v>0</v>
      </c>
      <c r="P539" s="75">
        <v>0</v>
      </c>
      <c r="Q539" s="75">
        <v>0</v>
      </c>
      <c r="R539" s="174">
        <f t="shared" si="86"/>
        <v>308.43799999999999</v>
      </c>
      <c r="S539" s="73"/>
      <c r="T539" s="73"/>
      <c r="U539" s="75"/>
      <c r="V539" s="73"/>
      <c r="W539" s="75"/>
      <c r="X539" s="75"/>
      <c r="Y539" s="75"/>
      <c r="Z539" s="75"/>
      <c r="AA539" s="75"/>
      <c r="AB539" s="75"/>
      <c r="AC539" s="75"/>
      <c r="AD539" s="75"/>
      <c r="AE539" s="174">
        <f t="shared" si="87"/>
        <v>0</v>
      </c>
      <c r="AF539" s="75">
        <v>0</v>
      </c>
      <c r="AG539" s="75"/>
      <c r="AH539" s="75"/>
      <c r="AI539" s="75"/>
      <c r="AJ539" s="75"/>
      <c r="AK539" s="75"/>
      <c r="AL539" s="75"/>
      <c r="AM539" s="75"/>
      <c r="AN539" s="75"/>
      <c r="AO539" s="75"/>
      <c r="AP539" s="75"/>
      <c r="AQ539" s="75"/>
      <c r="AR539" s="174">
        <f t="shared" si="72"/>
        <v>0</v>
      </c>
      <c r="AS539" s="198">
        <f t="shared" si="73"/>
        <v>308.43799999999999</v>
      </c>
    </row>
    <row r="540" spans="2:45" ht="11.25" customHeight="1">
      <c r="B540" s="167" t="s">
        <v>96</v>
      </c>
      <c r="C540" s="94" t="s">
        <v>518</v>
      </c>
      <c r="D540" s="167" t="s">
        <v>83</v>
      </c>
      <c r="E540" s="170" t="s">
        <v>84</v>
      </c>
      <c r="F540" s="262"/>
      <c r="G540" s="73">
        <v>0</v>
      </c>
      <c r="H540" s="73">
        <v>154.12</v>
      </c>
      <c r="I540" s="73">
        <v>4344.75</v>
      </c>
      <c r="J540" s="73">
        <v>6669.2993699999997</v>
      </c>
      <c r="K540" s="73">
        <v>9869.9625899999992</v>
      </c>
      <c r="L540" s="73">
        <v>4379.2700000000004</v>
      </c>
      <c r="M540" s="73">
        <v>3268.77</v>
      </c>
      <c r="N540" s="73">
        <v>2384.75</v>
      </c>
      <c r="O540" s="73">
        <v>4302.4574599999996</v>
      </c>
      <c r="P540" s="73">
        <v>5895.3820799999994</v>
      </c>
      <c r="Q540" s="73">
        <v>13399.57</v>
      </c>
      <c r="R540" s="198">
        <f t="shared" si="86"/>
        <v>54668.331499999993</v>
      </c>
      <c r="S540" s="73">
        <v>26.343389999999999</v>
      </c>
      <c r="T540" s="73">
        <v>2748.556</v>
      </c>
      <c r="U540" s="73">
        <v>3441.86</v>
      </c>
      <c r="V540" s="73">
        <v>3465.6680000000001</v>
      </c>
      <c r="W540" s="73">
        <v>3553.444</v>
      </c>
      <c r="X540" s="73">
        <v>3371.8613999999998</v>
      </c>
      <c r="Y540" s="73">
        <v>3932.9859999999999</v>
      </c>
      <c r="Z540" s="73">
        <v>3665.0239999999999</v>
      </c>
      <c r="AA540" s="73">
        <v>3031.308</v>
      </c>
      <c r="AB540" s="73">
        <v>2166.8490000000002</v>
      </c>
      <c r="AC540" s="73">
        <v>3139.2660000000001</v>
      </c>
      <c r="AD540" s="73">
        <v>696.49099999999999</v>
      </c>
      <c r="AE540" s="198">
        <f t="shared" si="87"/>
        <v>33239.656790000001</v>
      </c>
      <c r="AF540" s="73">
        <v>170.23</v>
      </c>
      <c r="AG540" s="73">
        <v>3746.44</v>
      </c>
      <c r="AH540" s="73">
        <v>3183.50</v>
      </c>
      <c r="AI540" s="73">
        <v>1083.6300000000001</v>
      </c>
      <c r="AJ540" s="73">
        <v>803.15</v>
      </c>
      <c r="AK540" s="73">
        <v>985.14</v>
      </c>
      <c r="AL540" s="73">
        <v>6646.70</v>
      </c>
      <c r="AM540" s="73">
        <v>1415.26</v>
      </c>
      <c r="AN540" s="73">
        <v>780.90</v>
      </c>
      <c r="AO540" s="73">
        <v>2122.98</v>
      </c>
      <c r="AP540" s="73">
        <v>1322.52</v>
      </c>
      <c r="AQ540" s="73">
        <v>3480.84</v>
      </c>
      <c r="AR540" s="198">
        <f t="shared" si="72"/>
        <v>25741.29</v>
      </c>
      <c r="AS540" s="198">
        <f t="shared" si="73"/>
        <v>113649.27828999999</v>
      </c>
    </row>
    <row r="541" spans="1:45" s="367" customFormat="1" ht="25.5" customHeight="1">
      <c r="A541" s="404"/>
      <c r="B541" s="242" t="s">
        <v>96</v>
      </c>
      <c r="C541" s="260" t="s">
        <v>733</v>
      </c>
      <c r="D541" s="242" t="s">
        <v>84</v>
      </c>
      <c r="E541" s="245" t="s">
        <v>84</v>
      </c>
      <c r="F541" s="366" t="s">
        <v>285</v>
      </c>
      <c r="G541" s="255">
        <v>1444.88</v>
      </c>
      <c r="H541" s="255">
        <v>2536.2400000000002</v>
      </c>
      <c r="I541" s="255">
        <v>7610.15</v>
      </c>
      <c r="J541" s="255">
        <v>12442.807580000001</v>
      </c>
      <c r="K541" s="255">
        <v>100596.20161</v>
      </c>
      <c r="L541" s="255">
        <v>4815.7699999999995</v>
      </c>
      <c r="M541" s="255">
        <v>9987.2999999999993</v>
      </c>
      <c r="N541" s="255">
        <v>7632.29</v>
      </c>
      <c r="O541" s="255">
        <v>15985.254139999999</v>
      </c>
      <c r="P541" s="255">
        <v>46772.297400000003</v>
      </c>
      <c r="Q541" s="255">
        <v>4546.24</v>
      </c>
      <c r="R541" s="282">
        <f t="shared" si="86"/>
        <v>214369.43073000002</v>
      </c>
      <c r="S541" s="255">
        <v>816.96</v>
      </c>
      <c r="T541" s="255">
        <v>10028.125</v>
      </c>
      <c r="U541" s="255">
        <v>19651.824000000001</v>
      </c>
      <c r="V541" s="255">
        <v>6297.9730000000036</v>
      </c>
      <c r="W541" s="255">
        <v>5959.4170000000004</v>
      </c>
      <c r="X541" s="255">
        <v>6286.201</v>
      </c>
      <c r="Y541" s="255">
        <v>42020.748</v>
      </c>
      <c r="Z541" s="255">
        <v>5680.8010000000013</v>
      </c>
      <c r="AA541" s="255">
        <v>7404.8690000000079</v>
      </c>
      <c r="AB541" s="255">
        <v>36510.083999999995</v>
      </c>
      <c r="AC541" s="255">
        <v>29560.362999999998</v>
      </c>
      <c r="AD541" s="255">
        <v>22721.153000000002</v>
      </c>
      <c r="AE541" s="282">
        <f t="shared" si="87"/>
        <v>192938.51799999998</v>
      </c>
      <c r="AF541" s="255">
        <v>611.87</v>
      </c>
      <c r="AG541" s="255">
        <v>6742.45</v>
      </c>
      <c r="AH541" s="255">
        <v>4306.3899999999994</v>
      </c>
      <c r="AI541" s="255">
        <v>26604.502000000004</v>
      </c>
      <c r="AJ541" s="255">
        <v>2448.163999999997</v>
      </c>
      <c r="AK541" s="255">
        <v>925.90</v>
      </c>
      <c r="AL541" s="255">
        <v>8922.869999999999</v>
      </c>
      <c r="AM541" s="255">
        <v>4305.989999999998</v>
      </c>
      <c r="AN541" s="255">
        <v>853.51999999999862</v>
      </c>
      <c r="AO541" s="255">
        <v>17423.099999999999</v>
      </c>
      <c r="AP541" s="255">
        <v>40066.49</v>
      </c>
      <c r="AQ541" s="255"/>
      <c r="AR541" s="282">
        <f t="shared" si="72"/>
        <v>113211.24599999998</v>
      </c>
      <c r="AS541" s="282">
        <f t="shared" si="73"/>
        <v>520519.19472999999</v>
      </c>
    </row>
    <row r="542" spans="1:45" s="369" customFormat="1" ht="11.25" customHeight="1">
      <c r="A542" s="405"/>
      <c r="B542" s="231" t="s">
        <v>96</v>
      </c>
      <c r="C542" s="236" t="s">
        <v>536</v>
      </c>
      <c r="D542" s="231" t="s">
        <v>84</v>
      </c>
      <c r="E542" s="232" t="s">
        <v>144</v>
      </c>
      <c r="F542" s="368" t="s">
        <v>537</v>
      </c>
      <c r="G542" s="224">
        <v>0</v>
      </c>
      <c r="H542" s="224">
        <v>0</v>
      </c>
      <c r="I542" s="224">
        <v>0</v>
      </c>
      <c r="J542" s="224">
        <v>0</v>
      </c>
      <c r="K542" s="224">
        <v>47058.18316</v>
      </c>
      <c r="L542" s="224">
        <v>7000</v>
      </c>
      <c r="M542" s="224">
        <v>0</v>
      </c>
      <c r="N542" s="224">
        <v>0</v>
      </c>
      <c r="O542" s="224">
        <v>0</v>
      </c>
      <c r="P542" s="224">
        <v>0</v>
      </c>
      <c r="Q542" s="224">
        <v>0</v>
      </c>
      <c r="R542" s="355">
        <f t="shared" si="86"/>
        <v>54058.18316</v>
      </c>
      <c r="S542" s="224"/>
      <c r="T542" s="224"/>
      <c r="U542" s="224">
        <v>9876.2999999999993</v>
      </c>
      <c r="V542" s="224">
        <v>12967.830000000002</v>
      </c>
      <c r="W542" s="224"/>
      <c r="X542" s="224">
        <v>319.464</v>
      </c>
      <c r="Y542" s="224">
        <v>12888.748</v>
      </c>
      <c r="Z542" s="224">
        <v>4232.4549999999999</v>
      </c>
      <c r="AA542" s="224"/>
      <c r="AB542" s="224">
        <v>753.99099999999999</v>
      </c>
      <c r="AC542" s="224"/>
      <c r="AD542" s="224"/>
      <c r="AE542" s="355">
        <f t="shared" si="87"/>
        <v>41038.788000000008</v>
      </c>
      <c r="AF542" s="393"/>
      <c r="AG542" s="393"/>
      <c r="AH542" s="393">
        <v>23877.20</v>
      </c>
      <c r="AI542" s="393">
        <v>31296.047999999999</v>
      </c>
      <c r="AJ542" s="393">
        <v>7463.2160000000022</v>
      </c>
      <c r="AK542" s="393"/>
      <c r="AL542" s="393">
        <v>4397.0200000000004</v>
      </c>
      <c r="AM542" s="393"/>
      <c r="AN542" s="393"/>
      <c r="AO542" s="393"/>
      <c r="AP542" s="393"/>
      <c r="AQ542" s="393"/>
      <c r="AR542" s="355">
        <f t="shared" si="88" ref="AR542:AR608">SUM(AF542:AQ542)</f>
        <v>67033.483999999997</v>
      </c>
      <c r="AS542" s="259">
        <f t="shared" si="89" ref="AS542:AS608">R542+AE542+AR542</f>
        <v>162130.45516000001</v>
      </c>
    </row>
    <row r="543" spans="2:45" ht="11.25" customHeight="1">
      <c r="B543" s="175" t="s">
        <v>96</v>
      </c>
      <c r="C543" s="94" t="s">
        <v>517</v>
      </c>
      <c r="D543" s="175" t="s">
        <v>143</v>
      </c>
      <c r="E543" s="177" t="s">
        <v>84</v>
      </c>
      <c r="F543" s="280" t="s">
        <v>568</v>
      </c>
      <c r="G543" s="103">
        <v>0</v>
      </c>
      <c r="H543" s="103">
        <v>0</v>
      </c>
      <c r="I543" s="103">
        <v>0</v>
      </c>
      <c r="J543" s="103">
        <v>0</v>
      </c>
      <c r="K543" s="103">
        <v>0</v>
      </c>
      <c r="L543" s="103">
        <v>0</v>
      </c>
      <c r="M543" s="103">
        <v>0</v>
      </c>
      <c r="N543" s="103">
        <v>3028.65</v>
      </c>
      <c r="O543" s="103">
        <v>14843.18737</v>
      </c>
      <c r="P543" s="103">
        <v>9474.0694299999996</v>
      </c>
      <c r="Q543" s="103">
        <v>4250.13</v>
      </c>
      <c r="R543" s="205">
        <f t="shared" si="86"/>
        <v>31596.036800000002</v>
      </c>
      <c r="S543" s="103"/>
      <c r="T543" s="103"/>
      <c r="U543" s="103"/>
      <c r="V543" s="103"/>
      <c r="W543" s="103"/>
      <c r="X543" s="103"/>
      <c r="Y543" s="103"/>
      <c r="Z543" s="103"/>
      <c r="AA543" s="103"/>
      <c r="AB543" s="103"/>
      <c r="AC543" s="103"/>
      <c r="AD543" s="103"/>
      <c r="AE543" s="205">
        <f t="shared" si="87"/>
        <v>0</v>
      </c>
      <c r="AF543" s="103"/>
      <c r="AG543" s="103"/>
      <c r="AH543" s="103"/>
      <c r="AI543" s="103"/>
      <c r="AJ543" s="103"/>
      <c r="AK543" s="103"/>
      <c r="AL543" s="103"/>
      <c r="AM543" s="103"/>
      <c r="AN543" s="103"/>
      <c r="AO543" s="103"/>
      <c r="AP543" s="103"/>
      <c r="AQ543" s="103"/>
      <c r="AR543" s="205">
        <f t="shared" si="88"/>
        <v>0</v>
      </c>
      <c r="AS543" s="205">
        <f t="shared" si="89"/>
        <v>31596.036800000002</v>
      </c>
    </row>
    <row r="544" spans="2:45" ht="11.25" customHeight="1">
      <c r="B544" s="191" t="s">
        <v>96</v>
      </c>
      <c r="C544" s="94" t="s">
        <v>538</v>
      </c>
      <c r="D544" s="189" t="s">
        <v>141</v>
      </c>
      <c r="E544" s="192" t="s">
        <v>84</v>
      </c>
      <c r="F544" s="184" t="s">
        <v>568</v>
      </c>
      <c r="G544" s="73">
        <v>0</v>
      </c>
      <c r="H544" s="75">
        <v>0</v>
      </c>
      <c r="I544" s="73">
        <v>0</v>
      </c>
      <c r="J544" s="75">
        <v>0</v>
      </c>
      <c r="K544" s="75">
        <v>0</v>
      </c>
      <c r="L544" s="75">
        <v>5390.80908</v>
      </c>
      <c r="M544" s="75">
        <v>118.01</v>
      </c>
      <c r="N544" s="75">
        <v>12614.82</v>
      </c>
      <c r="O544" s="75">
        <v>10028.68665</v>
      </c>
      <c r="P544" s="75">
        <v>705.44197999999994</v>
      </c>
      <c r="Q544" s="75">
        <v>27837.33</v>
      </c>
      <c r="R544" s="205">
        <f t="shared" si="86"/>
        <v>56695.097710000002</v>
      </c>
      <c r="S544" s="73"/>
      <c r="T544" s="73">
        <v>755.53</v>
      </c>
      <c r="U544" s="75">
        <v>4293.5360000000001</v>
      </c>
      <c r="V544" s="73">
        <v>5881.57</v>
      </c>
      <c r="W544" s="75">
        <v>110247.91800000001</v>
      </c>
      <c r="X544" s="75">
        <v>34838.233999999997</v>
      </c>
      <c r="Y544" s="75"/>
      <c r="Z544" s="75"/>
      <c r="AA544" s="75"/>
      <c r="AB544" s="75"/>
      <c r="AC544" s="75"/>
      <c r="AD544" s="75"/>
      <c r="AE544" s="205">
        <f t="shared" si="87"/>
        <v>156016.788</v>
      </c>
      <c r="AF544" s="103"/>
      <c r="AG544" s="103"/>
      <c r="AH544" s="103"/>
      <c r="AI544" s="103"/>
      <c r="AJ544" s="103"/>
      <c r="AK544" s="103"/>
      <c r="AL544" s="103"/>
      <c r="AM544" s="103"/>
      <c r="AN544" s="103"/>
      <c r="AO544" s="103"/>
      <c r="AP544" s="103"/>
      <c r="AQ544" s="103"/>
      <c r="AR544" s="205">
        <f t="shared" si="88"/>
        <v>0</v>
      </c>
      <c r="AS544" s="198">
        <f t="shared" si="89"/>
        <v>212711.88571</v>
      </c>
    </row>
    <row r="545" spans="2:45" ht="11.25" customHeight="1">
      <c r="B545" s="191" t="s">
        <v>96</v>
      </c>
      <c r="C545" s="94" t="s">
        <v>81</v>
      </c>
      <c r="D545" s="189" t="s">
        <v>81</v>
      </c>
      <c r="E545" s="192" t="s">
        <v>84</v>
      </c>
      <c r="F545" s="184" t="s">
        <v>568</v>
      </c>
      <c r="G545" s="73">
        <v>0</v>
      </c>
      <c r="H545" s="75">
        <v>0</v>
      </c>
      <c r="I545" s="73">
        <v>0</v>
      </c>
      <c r="J545" s="75">
        <v>0</v>
      </c>
      <c r="K545" s="75">
        <v>0</v>
      </c>
      <c r="L545" s="75">
        <v>0</v>
      </c>
      <c r="M545" s="75">
        <v>0</v>
      </c>
      <c r="N545" s="75">
        <v>0</v>
      </c>
      <c r="O545" s="75">
        <v>0</v>
      </c>
      <c r="P545" s="75">
        <v>0</v>
      </c>
      <c r="Q545" s="75">
        <v>448.87</v>
      </c>
      <c r="R545" s="205">
        <f t="shared" si="86"/>
        <v>448.87</v>
      </c>
      <c r="S545" s="73"/>
      <c r="T545" s="73"/>
      <c r="U545" s="75"/>
      <c r="V545" s="73"/>
      <c r="W545" s="75"/>
      <c r="X545" s="75"/>
      <c r="Y545" s="75"/>
      <c r="Z545" s="75"/>
      <c r="AA545" s="75"/>
      <c r="AB545" s="75"/>
      <c r="AC545" s="75"/>
      <c r="AD545" s="75"/>
      <c r="AE545" s="205">
        <f t="shared" si="87"/>
        <v>0</v>
      </c>
      <c r="AF545" s="103"/>
      <c r="AG545" s="103"/>
      <c r="AH545" s="103"/>
      <c r="AI545" s="103"/>
      <c r="AJ545" s="103"/>
      <c r="AK545" s="103"/>
      <c r="AL545" s="103"/>
      <c r="AM545" s="103"/>
      <c r="AN545" s="103"/>
      <c r="AO545" s="103"/>
      <c r="AP545" s="103"/>
      <c r="AQ545" s="103"/>
      <c r="AR545" s="205">
        <f t="shared" si="88"/>
        <v>0</v>
      </c>
      <c r="AS545" s="198">
        <f t="shared" si="89"/>
        <v>448.87</v>
      </c>
    </row>
    <row r="546" spans="2:45" ht="11.25" customHeight="1">
      <c r="B546" s="191" t="s">
        <v>96</v>
      </c>
      <c r="C546" s="94" t="s">
        <v>382</v>
      </c>
      <c r="D546" s="189" t="s">
        <v>140</v>
      </c>
      <c r="E546" s="192" t="s">
        <v>84</v>
      </c>
      <c r="F546" s="184" t="s">
        <v>568</v>
      </c>
      <c r="G546" s="73">
        <v>0</v>
      </c>
      <c r="H546" s="75">
        <v>0</v>
      </c>
      <c r="I546" s="73">
        <v>0</v>
      </c>
      <c r="J546" s="75">
        <v>0</v>
      </c>
      <c r="K546" s="75">
        <v>0</v>
      </c>
      <c r="L546" s="75">
        <v>0</v>
      </c>
      <c r="M546" s="75">
        <v>4</v>
      </c>
      <c r="N546" s="75">
        <v>15.99</v>
      </c>
      <c r="O546" s="75">
        <v>0</v>
      </c>
      <c r="P546" s="75">
        <v>165.0728</v>
      </c>
      <c r="Q546" s="75">
        <v>0</v>
      </c>
      <c r="R546" s="205">
        <f t="shared" si="86"/>
        <v>185.06280000000001</v>
      </c>
      <c r="S546" s="73"/>
      <c r="T546" s="73">
        <v>25.704000000000001</v>
      </c>
      <c r="U546" s="75">
        <v>29.542999999999999</v>
      </c>
      <c r="V546" s="73"/>
      <c r="W546" s="75"/>
      <c r="X546" s="75"/>
      <c r="Y546" s="75"/>
      <c r="Z546" s="75"/>
      <c r="AA546" s="75"/>
      <c r="AB546" s="75"/>
      <c r="AC546" s="75"/>
      <c r="AD546" s="75"/>
      <c r="AE546" s="205">
        <f t="shared" si="87"/>
        <v>55.247</v>
      </c>
      <c r="AF546" s="103"/>
      <c r="AG546" s="103"/>
      <c r="AH546" s="103"/>
      <c r="AI546" s="103"/>
      <c r="AJ546" s="103"/>
      <c r="AK546" s="103"/>
      <c r="AL546" s="103"/>
      <c r="AM546" s="103"/>
      <c r="AN546" s="103"/>
      <c r="AO546" s="103"/>
      <c r="AP546" s="103"/>
      <c r="AQ546" s="103"/>
      <c r="AR546" s="205">
        <f t="shared" si="88"/>
        <v>0</v>
      </c>
      <c r="AS546" s="198">
        <f t="shared" si="89"/>
        <v>240.3098</v>
      </c>
    </row>
    <row r="547" spans="2:45" ht="11.25" customHeight="1">
      <c r="B547" s="191" t="s">
        <v>96</v>
      </c>
      <c r="C547" s="94" t="s">
        <v>76</v>
      </c>
      <c r="D547" s="189" t="s">
        <v>76</v>
      </c>
      <c r="E547" s="192" t="s">
        <v>84</v>
      </c>
      <c r="F547" s="184" t="s">
        <v>568</v>
      </c>
      <c r="G547" s="73">
        <v>0</v>
      </c>
      <c r="H547" s="75">
        <v>0</v>
      </c>
      <c r="I547" s="73">
        <v>0</v>
      </c>
      <c r="J547" s="75">
        <v>0</v>
      </c>
      <c r="K547" s="75">
        <v>0</v>
      </c>
      <c r="L547" s="75">
        <v>0</v>
      </c>
      <c r="M547" s="75">
        <v>0</v>
      </c>
      <c r="N547" s="75">
        <v>0</v>
      </c>
      <c r="O547" s="75">
        <v>0</v>
      </c>
      <c r="P547" s="75">
        <v>260.10945000000004</v>
      </c>
      <c r="Q547" s="75">
        <v>351.45</v>
      </c>
      <c r="R547" s="205">
        <f t="shared" si="86"/>
        <v>611.55944999999997</v>
      </c>
      <c r="S547" s="73"/>
      <c r="T547" s="73"/>
      <c r="U547" s="75"/>
      <c r="V547" s="73"/>
      <c r="W547" s="75"/>
      <c r="X547" s="75"/>
      <c r="Y547" s="75"/>
      <c r="Z547" s="75"/>
      <c r="AA547" s="75"/>
      <c r="AB547" s="75"/>
      <c r="AC547" s="75"/>
      <c r="AD547" s="75"/>
      <c r="AE547" s="205">
        <f t="shared" si="87"/>
        <v>0</v>
      </c>
      <c r="AF547" s="103"/>
      <c r="AG547" s="103"/>
      <c r="AH547" s="103"/>
      <c r="AI547" s="103"/>
      <c r="AJ547" s="103"/>
      <c r="AK547" s="103"/>
      <c r="AL547" s="103"/>
      <c r="AM547" s="103"/>
      <c r="AN547" s="103"/>
      <c r="AO547" s="103"/>
      <c r="AP547" s="103"/>
      <c r="AQ547" s="103"/>
      <c r="AR547" s="205">
        <f t="shared" si="88"/>
        <v>0</v>
      </c>
      <c r="AS547" s="198">
        <f t="shared" si="89"/>
        <v>611.55944999999997</v>
      </c>
    </row>
    <row r="548" spans="2:45" ht="11.25" customHeight="1">
      <c r="B548" s="191" t="s">
        <v>96</v>
      </c>
      <c r="C548" s="94" t="s">
        <v>83</v>
      </c>
      <c r="D548" s="189" t="s">
        <v>83</v>
      </c>
      <c r="E548" s="192" t="s">
        <v>84</v>
      </c>
      <c r="F548" s="184" t="s">
        <v>568</v>
      </c>
      <c r="G548" s="73">
        <v>0</v>
      </c>
      <c r="H548" s="75">
        <v>0</v>
      </c>
      <c r="I548" s="73">
        <v>0</v>
      </c>
      <c r="J548" s="75">
        <v>0</v>
      </c>
      <c r="K548" s="75">
        <v>0</v>
      </c>
      <c r="L548" s="75">
        <v>0</v>
      </c>
      <c r="M548" s="75">
        <v>0</v>
      </c>
      <c r="N548" s="75">
        <v>23.64</v>
      </c>
      <c r="O548" s="75">
        <v>0</v>
      </c>
      <c r="P548" s="75">
        <v>6.0013300000000003</v>
      </c>
      <c r="Q548" s="75">
        <v>1746.51</v>
      </c>
      <c r="R548" s="205">
        <f t="shared" si="86"/>
        <v>1776.1513299999999</v>
      </c>
      <c r="S548" s="73"/>
      <c r="T548" s="73"/>
      <c r="U548" s="75"/>
      <c r="V548" s="73"/>
      <c r="W548" s="75"/>
      <c r="X548" s="75"/>
      <c r="Y548" s="75"/>
      <c r="Z548" s="75">
        <v>1.1599999999999999</v>
      </c>
      <c r="AA548" s="75"/>
      <c r="AB548" s="75"/>
      <c r="AC548" s="75"/>
      <c r="AD548" s="75"/>
      <c r="AE548" s="205">
        <f t="shared" si="87"/>
        <v>1.1599999999999999</v>
      </c>
      <c r="AF548" s="103"/>
      <c r="AG548" s="103"/>
      <c r="AH548" s="103"/>
      <c r="AI548" s="103"/>
      <c r="AJ548" s="103"/>
      <c r="AK548" s="103"/>
      <c r="AL548" s="103"/>
      <c r="AM548" s="103"/>
      <c r="AN548" s="103"/>
      <c r="AO548" s="103"/>
      <c r="AP548" s="103"/>
      <c r="AQ548" s="103"/>
      <c r="AR548" s="205">
        <f t="shared" si="88"/>
        <v>0</v>
      </c>
      <c r="AS548" s="198">
        <f t="shared" si="89"/>
        <v>1777.31133</v>
      </c>
    </row>
    <row r="549" spans="2:45" ht="11.25" customHeight="1">
      <c r="B549" s="191" t="s">
        <v>96</v>
      </c>
      <c r="C549" s="94" t="s">
        <v>591</v>
      </c>
      <c r="D549" s="189" t="s">
        <v>84</v>
      </c>
      <c r="E549" s="192" t="s">
        <v>84</v>
      </c>
      <c r="F549" s="184" t="s">
        <v>568</v>
      </c>
      <c r="G549" s="73">
        <v>0</v>
      </c>
      <c r="H549" s="75">
        <v>0</v>
      </c>
      <c r="I549" s="73">
        <v>0</v>
      </c>
      <c r="J549" s="75">
        <v>0</v>
      </c>
      <c r="K549" s="75">
        <v>0</v>
      </c>
      <c r="L549" s="75">
        <v>0</v>
      </c>
      <c r="M549" s="75">
        <v>0</v>
      </c>
      <c r="N549" s="75">
        <v>32.72</v>
      </c>
      <c r="O549" s="75">
        <v>45.371919999999996</v>
      </c>
      <c r="P549" s="75">
        <v>2807.3396299999999</v>
      </c>
      <c r="Q549" s="75">
        <v>17882.97</v>
      </c>
      <c r="R549" s="205">
        <f t="shared" si="86"/>
        <v>20768.401550000002</v>
      </c>
      <c r="S549" s="73"/>
      <c r="T549" s="73">
        <v>2.653</v>
      </c>
      <c r="U549" s="75">
        <v>2508.16</v>
      </c>
      <c r="V549" s="73">
        <v>8.43</v>
      </c>
      <c r="W549" s="75"/>
      <c r="X549" s="75"/>
      <c r="Y549" s="75"/>
      <c r="Z549" s="75"/>
      <c r="AA549" s="75"/>
      <c r="AB549" s="75">
        <v>6491.5720000000001</v>
      </c>
      <c r="AC549" s="75"/>
      <c r="AD549" s="75"/>
      <c r="AE549" s="205">
        <f t="shared" si="87"/>
        <v>9010.8149999999987</v>
      </c>
      <c r="AF549" s="103"/>
      <c r="AG549" s="103"/>
      <c r="AH549" s="103"/>
      <c r="AI549" s="103"/>
      <c r="AJ549" s="103"/>
      <c r="AK549" s="103"/>
      <c r="AL549" s="103"/>
      <c r="AM549" s="103"/>
      <c r="AN549" s="103"/>
      <c r="AO549" s="103"/>
      <c r="AP549" s="103"/>
      <c r="AQ549" s="103"/>
      <c r="AR549" s="205">
        <f t="shared" si="88"/>
        <v>0</v>
      </c>
      <c r="AS549" s="198">
        <f t="shared" si="89"/>
        <v>29779.216550000001</v>
      </c>
    </row>
    <row r="550" spans="2:45" ht="11.25" customHeight="1">
      <c r="B550" s="191" t="s">
        <v>96</v>
      </c>
      <c r="C550" s="94" t="s">
        <v>591</v>
      </c>
      <c r="D550" s="189" t="s">
        <v>84</v>
      </c>
      <c r="E550" s="192" t="s">
        <v>84</v>
      </c>
      <c r="F550" s="184" t="s">
        <v>734</v>
      </c>
      <c r="G550" s="73">
        <v>0</v>
      </c>
      <c r="H550" s="75">
        <v>0</v>
      </c>
      <c r="I550" s="73">
        <v>0</v>
      </c>
      <c r="J550" s="75">
        <v>0</v>
      </c>
      <c r="K550" s="75">
        <v>0</v>
      </c>
      <c r="L550" s="75">
        <v>0</v>
      </c>
      <c r="M550" s="75">
        <v>0</v>
      </c>
      <c r="N550" s="75">
        <v>0</v>
      </c>
      <c r="O550" s="75">
        <v>0</v>
      </c>
      <c r="P550" s="75">
        <v>4599.5209999999997</v>
      </c>
      <c r="Q550" s="75">
        <v>157.29</v>
      </c>
      <c r="R550" s="205">
        <f t="shared" si="86"/>
        <v>4756.8109999999997</v>
      </c>
      <c r="S550" s="73"/>
      <c r="T550" s="73"/>
      <c r="U550" s="75"/>
      <c r="V550" s="73"/>
      <c r="W550" s="75"/>
      <c r="X550" s="75">
        <v>10487.208999999999</v>
      </c>
      <c r="Y550" s="75"/>
      <c r="Z550" s="75"/>
      <c r="AA550" s="75"/>
      <c r="AB550" s="75"/>
      <c r="AC550" s="75"/>
      <c r="AD550" s="75"/>
      <c r="AE550" s="205">
        <f t="shared" si="87"/>
        <v>10487.208999999999</v>
      </c>
      <c r="AF550" s="103"/>
      <c r="AG550" s="103"/>
      <c r="AH550" s="103"/>
      <c r="AI550" s="103"/>
      <c r="AJ550" s="103">
        <v>-0.0040000000008149073</v>
      </c>
      <c r="AK550" s="103"/>
      <c r="AL550" s="103"/>
      <c r="AM550" s="103"/>
      <c r="AN550" s="103"/>
      <c r="AO550" s="103"/>
      <c r="AP550" s="103"/>
      <c r="AQ550" s="103"/>
      <c r="AR550" s="205">
        <f t="shared" si="88"/>
        <v>-0.0040000000008149073</v>
      </c>
      <c r="AS550" s="198">
        <f t="shared" si="89"/>
        <v>15244.015999999998</v>
      </c>
    </row>
    <row r="551" spans="2:45" ht="11.25" customHeight="1">
      <c r="B551" s="191" t="s">
        <v>96</v>
      </c>
      <c r="C551" s="94" t="s">
        <v>141</v>
      </c>
      <c r="D551" s="189" t="s">
        <v>141</v>
      </c>
      <c r="E551" s="192" t="s">
        <v>84</v>
      </c>
      <c r="F551" s="184" t="s">
        <v>734</v>
      </c>
      <c r="G551" s="73"/>
      <c r="H551" s="75"/>
      <c r="I551" s="73"/>
      <c r="J551" s="75"/>
      <c r="K551" s="75"/>
      <c r="L551" s="75"/>
      <c r="M551" s="75"/>
      <c r="N551" s="75"/>
      <c r="O551" s="75"/>
      <c r="P551" s="75"/>
      <c r="Q551" s="75"/>
      <c r="R551" s="205">
        <f t="shared" si="86"/>
        <v>0</v>
      </c>
      <c r="S551" s="73"/>
      <c r="T551" s="73"/>
      <c r="U551" s="75"/>
      <c r="V551" s="73"/>
      <c r="W551" s="75"/>
      <c r="X551" s="75"/>
      <c r="Y551" s="75"/>
      <c r="Z551" s="75"/>
      <c r="AA551" s="75"/>
      <c r="AB551" s="75"/>
      <c r="AC551" s="75"/>
      <c r="AD551" s="75"/>
      <c r="AE551" s="205">
        <f t="shared" si="87"/>
        <v>0</v>
      </c>
      <c r="AF551" s="103"/>
      <c r="AG551" s="103">
        <v>0.30</v>
      </c>
      <c r="AH551" s="103"/>
      <c r="AI551" s="103"/>
      <c r="AJ551" s="103"/>
      <c r="AK551" s="103"/>
      <c r="AL551" s="103"/>
      <c r="AM551" s="103"/>
      <c r="AN551" s="103"/>
      <c r="AO551" s="103"/>
      <c r="AP551" s="103"/>
      <c r="AQ551" s="103"/>
      <c r="AR551" s="205">
        <f t="shared" si="90" ref="AR551">SUM(AF551:AQ551)</f>
        <v>0.30</v>
      </c>
      <c r="AS551" s="198">
        <f t="shared" si="91" ref="AS551">R551+AE551+AR551</f>
        <v>0.30</v>
      </c>
    </row>
    <row r="552" spans="1:45" s="30" customFormat="1" ht="11.25" customHeight="1">
      <c r="A552" s="283"/>
      <c r="B552" s="218" t="s">
        <v>96</v>
      </c>
      <c r="C552" s="236" t="s">
        <v>630</v>
      </c>
      <c r="D552" s="220" t="s">
        <v>84</v>
      </c>
      <c r="E552" s="221" t="s">
        <v>144</v>
      </c>
      <c r="F552" s="281" t="s">
        <v>734</v>
      </c>
      <c r="G552" s="224">
        <v>0</v>
      </c>
      <c r="H552" s="223">
        <v>0</v>
      </c>
      <c r="I552" s="224">
        <v>0</v>
      </c>
      <c r="J552" s="223">
        <v>0</v>
      </c>
      <c r="K552" s="223">
        <v>0</v>
      </c>
      <c r="L552" s="223">
        <v>0</v>
      </c>
      <c r="M552" s="223">
        <v>0</v>
      </c>
      <c r="N552" s="223">
        <v>0</v>
      </c>
      <c r="O552" s="223">
        <v>0</v>
      </c>
      <c r="P552" s="223">
        <v>0</v>
      </c>
      <c r="Q552" s="223">
        <v>274.81</v>
      </c>
      <c r="R552" s="355">
        <f t="shared" si="86"/>
        <v>274.81</v>
      </c>
      <c r="S552" s="224"/>
      <c r="T552" s="224"/>
      <c r="U552" s="223">
        <v>9204.60</v>
      </c>
      <c r="V552" s="224"/>
      <c r="W552" s="223"/>
      <c r="X552" s="223"/>
      <c r="Y552" s="223">
        <v>5230.1450000000004</v>
      </c>
      <c r="Z552" s="223"/>
      <c r="AA552" s="223">
        <v>483.43099999999998</v>
      </c>
      <c r="AB552" s="223"/>
      <c r="AC552" s="223"/>
      <c r="AD552" s="223"/>
      <c r="AE552" s="355">
        <f t="shared" si="87"/>
        <v>14918.176000000001</v>
      </c>
      <c r="AF552" s="393"/>
      <c r="AG552" s="393"/>
      <c r="AH552" s="393"/>
      <c r="AI552" s="393"/>
      <c r="AJ552" s="393">
        <v>19919.849000000002</v>
      </c>
      <c r="AK552" s="393"/>
      <c r="AL552" s="393"/>
      <c r="AM552" s="393"/>
      <c r="AN552" s="393"/>
      <c r="AO552" s="393"/>
      <c r="AP552" s="393"/>
      <c r="AQ552" s="393"/>
      <c r="AR552" s="355">
        <f t="shared" si="88"/>
        <v>19919.849000000002</v>
      </c>
      <c r="AS552" s="259">
        <f t="shared" si="89"/>
        <v>35112.835000000006</v>
      </c>
    </row>
    <row r="553" spans="1:45" s="306" customFormat="1" ht="11.25" customHeight="1">
      <c r="A553" s="307"/>
      <c r="B553" s="242" t="s">
        <v>96</v>
      </c>
      <c r="C553" s="260" t="s">
        <v>83</v>
      </c>
      <c r="D553" s="244" t="s">
        <v>83</v>
      </c>
      <c r="E553" s="245" t="s">
        <v>84</v>
      </c>
      <c r="F553" s="308" t="s">
        <v>734</v>
      </c>
      <c r="G553" s="255">
        <v>0</v>
      </c>
      <c r="H553" s="237">
        <v>0</v>
      </c>
      <c r="I553" s="255">
        <v>0</v>
      </c>
      <c r="J553" s="237">
        <v>0</v>
      </c>
      <c r="K553" s="237">
        <v>0</v>
      </c>
      <c r="L553" s="237">
        <v>0</v>
      </c>
      <c r="M553" s="237">
        <v>0</v>
      </c>
      <c r="N553" s="237">
        <v>0</v>
      </c>
      <c r="O553" s="237">
        <v>60.034599999999998</v>
      </c>
      <c r="P553" s="237">
        <v>132.46073999999999</v>
      </c>
      <c r="Q553" s="237">
        <v>310.01</v>
      </c>
      <c r="R553" s="353">
        <f t="shared" si="86"/>
        <v>502.50533999999999</v>
      </c>
      <c r="S553" s="255"/>
      <c r="T553" s="255"/>
      <c r="U553" s="237">
        <v>31.981999999999999</v>
      </c>
      <c r="V553" s="255">
        <v>20.558</v>
      </c>
      <c r="W553" s="237">
        <v>1.679</v>
      </c>
      <c r="X553" s="237"/>
      <c r="Y553" s="237">
        <v>4.6989999999999998</v>
      </c>
      <c r="Z553" s="237"/>
      <c r="AA553" s="237">
        <v>7.7380000000000004</v>
      </c>
      <c r="AB553" s="237">
        <v>102.224</v>
      </c>
      <c r="AC553" s="237">
        <v>0.47899999999999998</v>
      </c>
      <c r="AD553" s="237">
        <v>109.26</v>
      </c>
      <c r="AE553" s="249">
        <f t="shared" si="87"/>
        <v>278.61900000000003</v>
      </c>
      <c r="AF553" s="237"/>
      <c r="AG553" s="237"/>
      <c r="AH553" s="237">
        <v>1.72</v>
      </c>
      <c r="AI553" s="237"/>
      <c r="AJ553" s="237"/>
      <c r="AK553" s="237">
        <v>8.343</v>
      </c>
      <c r="AL553" s="237">
        <v>2.3119999999999998</v>
      </c>
      <c r="AM553" s="237">
        <v>3.371</v>
      </c>
      <c r="AN553" s="237"/>
      <c r="AO553" s="237">
        <v>16.152999999999999</v>
      </c>
      <c r="AP553" s="237">
        <v>1.23</v>
      </c>
      <c r="AQ553" s="237">
        <v>3.38</v>
      </c>
      <c r="AR553" s="249">
        <f t="shared" si="88"/>
        <v>36.509</v>
      </c>
      <c r="AS553" s="282">
        <f t="shared" si="89"/>
        <v>817.63334000000009</v>
      </c>
    </row>
    <row r="554" spans="1:45" s="30" customFormat="1" ht="11.25" customHeight="1">
      <c r="A554" s="283"/>
      <c r="B554" s="218" t="s">
        <v>96</v>
      </c>
      <c r="C554" s="236" t="s">
        <v>630</v>
      </c>
      <c r="D554" s="220" t="s">
        <v>84</v>
      </c>
      <c r="E554" s="221" t="s">
        <v>144</v>
      </c>
      <c r="F554" s="281" t="s">
        <v>592</v>
      </c>
      <c r="G554" s="224">
        <v>0</v>
      </c>
      <c r="H554" s="223">
        <v>0</v>
      </c>
      <c r="I554" s="224">
        <v>0</v>
      </c>
      <c r="J554" s="223">
        <v>0</v>
      </c>
      <c r="K554" s="223">
        <v>0</v>
      </c>
      <c r="L554" s="223">
        <v>0</v>
      </c>
      <c r="M554" s="223">
        <v>0</v>
      </c>
      <c r="N554" s="223">
        <v>52658.43</v>
      </c>
      <c r="O554" s="223">
        <v>0</v>
      </c>
      <c r="P554" s="223">
        <v>5981.0216500000006</v>
      </c>
      <c r="Q554" s="223">
        <v>0</v>
      </c>
      <c r="R554" s="355">
        <f t="shared" si="86"/>
        <v>58639.451650000003</v>
      </c>
      <c r="S554" s="224"/>
      <c r="T554" s="224"/>
      <c r="U554" s="223"/>
      <c r="V554" s="224"/>
      <c r="W554" s="223"/>
      <c r="X554" s="223"/>
      <c r="Y554" s="223">
        <v>18658.043999999998</v>
      </c>
      <c r="Z554" s="223"/>
      <c r="AA554" s="223">
        <v>61280.082999999999</v>
      </c>
      <c r="AB554" s="223">
        <v>55900.110999999997</v>
      </c>
      <c r="AC554" s="223"/>
      <c r="AD554" s="223"/>
      <c r="AE554" s="355">
        <f t="shared" si="87"/>
        <v>135838.23799999998</v>
      </c>
      <c r="AF554" s="393"/>
      <c r="AG554" s="393"/>
      <c r="AH554" s="393">
        <v>31000</v>
      </c>
      <c r="AI554" s="393">
        <v>6537.6349999999984</v>
      </c>
      <c r="AJ554" s="393"/>
      <c r="AK554" s="393"/>
      <c r="AL554" s="393"/>
      <c r="AM554" s="393"/>
      <c r="AN554" s="393"/>
      <c r="AO554" s="393"/>
      <c r="AP554" s="393"/>
      <c r="AQ554" s="393"/>
      <c r="AR554" s="355">
        <f t="shared" si="88"/>
        <v>37537.634999999995</v>
      </c>
      <c r="AS554" s="259">
        <f t="shared" si="89"/>
        <v>232015.32464999997</v>
      </c>
    </row>
    <row r="555" spans="2:45" ht="11.25" customHeight="1">
      <c r="B555" s="191" t="s">
        <v>96</v>
      </c>
      <c r="C555" s="94" t="s">
        <v>591</v>
      </c>
      <c r="D555" s="189" t="s">
        <v>84</v>
      </c>
      <c r="E555" s="192" t="s">
        <v>84</v>
      </c>
      <c r="F555" s="184" t="s">
        <v>592</v>
      </c>
      <c r="G555" s="73">
        <v>0</v>
      </c>
      <c r="H555" s="75">
        <v>0</v>
      </c>
      <c r="I555" s="73">
        <v>0</v>
      </c>
      <c r="J555" s="75">
        <v>0</v>
      </c>
      <c r="K555" s="75">
        <v>0</v>
      </c>
      <c r="L555" s="75">
        <v>0</v>
      </c>
      <c r="M555" s="75">
        <v>0</v>
      </c>
      <c r="N555" s="75">
        <v>97718.07</v>
      </c>
      <c r="O555" s="75">
        <v>0</v>
      </c>
      <c r="P555" s="75">
        <v>0</v>
      </c>
      <c r="Q555" s="75">
        <v>0</v>
      </c>
      <c r="R555" s="205">
        <f t="shared" si="86"/>
        <v>97718.07</v>
      </c>
      <c r="S555" s="73"/>
      <c r="T555" s="73"/>
      <c r="U555" s="75"/>
      <c r="V555" s="73"/>
      <c r="W555" s="75"/>
      <c r="X555" s="75"/>
      <c r="Y555" s="75"/>
      <c r="Z555" s="75"/>
      <c r="AA555" s="75"/>
      <c r="AB555" s="75"/>
      <c r="AC555" s="75"/>
      <c r="AD555" s="75"/>
      <c r="AE555" s="205">
        <f t="shared" si="87"/>
        <v>0</v>
      </c>
      <c r="AF555" s="103"/>
      <c r="AG555" s="103"/>
      <c r="AH555" s="103"/>
      <c r="AI555" s="103"/>
      <c r="AJ555" s="103"/>
      <c r="AK555" s="103"/>
      <c r="AL555" s="103"/>
      <c r="AM555" s="103">
        <v>999.99900000000002</v>
      </c>
      <c r="AN555" s="103"/>
      <c r="AO555" s="103">
        <v>8738.68</v>
      </c>
      <c r="AP555" s="103">
        <v>10457.01</v>
      </c>
      <c r="AQ555" s="103"/>
      <c r="AR555" s="205">
        <f t="shared" si="88"/>
        <v>20195.688999999998</v>
      </c>
      <c r="AS555" s="198">
        <f t="shared" si="89"/>
        <v>117913.75900000001</v>
      </c>
    </row>
    <row r="556" spans="2:45" ht="11.25" customHeight="1">
      <c r="B556" s="191" t="s">
        <v>96</v>
      </c>
      <c r="C556" s="94" t="s">
        <v>569</v>
      </c>
      <c r="D556" s="189" t="s">
        <v>83</v>
      </c>
      <c r="E556" s="192" t="s">
        <v>84</v>
      </c>
      <c r="F556" s="184" t="s">
        <v>570</v>
      </c>
      <c r="G556" s="73">
        <v>0</v>
      </c>
      <c r="H556" s="75">
        <v>0</v>
      </c>
      <c r="I556" s="73">
        <v>0</v>
      </c>
      <c r="J556" s="75">
        <v>0</v>
      </c>
      <c r="K556" s="75">
        <v>0</v>
      </c>
      <c r="L556" s="75">
        <v>0</v>
      </c>
      <c r="M556" s="75">
        <v>50</v>
      </c>
      <c r="N556" s="75">
        <v>270.89999999999998</v>
      </c>
      <c r="O556" s="75">
        <v>114.52</v>
      </c>
      <c r="P556" s="75">
        <v>140.45140000000001</v>
      </c>
      <c r="Q556" s="75">
        <v>120</v>
      </c>
      <c r="R556" s="205">
        <f t="shared" si="86"/>
        <v>695.87139999999999</v>
      </c>
      <c r="S556" s="73"/>
      <c r="T556" s="73">
        <v>200</v>
      </c>
      <c r="U556" s="75">
        <v>2578.395</v>
      </c>
      <c r="V556" s="73"/>
      <c r="W556" s="75">
        <v>6742.4380000000001</v>
      </c>
      <c r="X556" s="75">
        <v>3364.4319999999998</v>
      </c>
      <c r="Y556" s="75">
        <v>3139.6590000000001</v>
      </c>
      <c r="Z556" s="75">
        <v>1362.81</v>
      </c>
      <c r="AA556" s="75">
        <v>3674.277</v>
      </c>
      <c r="AB556" s="75">
        <v>23.595</v>
      </c>
      <c r="AC556" s="75"/>
      <c r="AD556" s="75">
        <v>1568.7360000000001</v>
      </c>
      <c r="AE556" s="205">
        <f t="shared" si="87"/>
        <v>22654.342000000001</v>
      </c>
      <c r="AF556" s="103"/>
      <c r="AG556" s="103">
        <v>165</v>
      </c>
      <c r="AH556" s="103">
        <v>2970.84</v>
      </c>
      <c r="AI556" s="103">
        <v>2920.83</v>
      </c>
      <c r="AJ556" s="103">
        <v>2774.7719999999999</v>
      </c>
      <c r="AK556" s="103">
        <v>3047.7503999999999</v>
      </c>
      <c r="AL556" s="103">
        <v>211.11</v>
      </c>
      <c r="AM556" s="103">
        <v>374.30</v>
      </c>
      <c r="AN556" s="103">
        <v>12</v>
      </c>
      <c r="AO556" s="103">
        <v>93.17</v>
      </c>
      <c r="AP556" s="103">
        <v>1555.99</v>
      </c>
      <c r="AQ556" s="103">
        <v>491.33</v>
      </c>
      <c r="AR556" s="205">
        <f t="shared" si="88"/>
        <v>14617.0924</v>
      </c>
      <c r="AS556" s="198">
        <f t="shared" si="89"/>
        <v>37967.305800000002</v>
      </c>
    </row>
    <row r="557" spans="2:45" ht="11.25" customHeight="1">
      <c r="B557" s="191" t="s">
        <v>96</v>
      </c>
      <c r="C557" s="94" t="s">
        <v>1157</v>
      </c>
      <c r="D557" s="189" t="s">
        <v>84</v>
      </c>
      <c r="E557" s="192" t="s">
        <v>84</v>
      </c>
      <c r="F557" s="184" t="s">
        <v>570</v>
      </c>
      <c r="G557" s="73">
        <v>0</v>
      </c>
      <c r="H557" s="75">
        <v>0</v>
      </c>
      <c r="I557" s="73">
        <v>0</v>
      </c>
      <c r="J557" s="75">
        <v>0</v>
      </c>
      <c r="K557" s="75">
        <v>0</v>
      </c>
      <c r="L557" s="75">
        <v>0</v>
      </c>
      <c r="M557" s="75">
        <v>0</v>
      </c>
      <c r="N557" s="75">
        <v>0</v>
      </c>
      <c r="O557" s="75">
        <v>0</v>
      </c>
      <c r="P557" s="75">
        <v>0</v>
      </c>
      <c r="Q557" s="75">
        <v>249.26</v>
      </c>
      <c r="R557" s="205">
        <f t="shared" si="86"/>
        <v>249.26</v>
      </c>
      <c r="S557" s="73"/>
      <c r="T557" s="73"/>
      <c r="U557" s="75">
        <v>105</v>
      </c>
      <c r="V557" s="73"/>
      <c r="W557" s="75"/>
      <c r="X557" s="75"/>
      <c r="Y557" s="75"/>
      <c r="Z557" s="75">
        <v>39.40</v>
      </c>
      <c r="AA557" s="75"/>
      <c r="AB557" s="75">
        <v>104.215</v>
      </c>
      <c r="AC557" s="75">
        <v>2970.84</v>
      </c>
      <c r="AD557" s="75">
        <v>47.057000000000002</v>
      </c>
      <c r="AE557" s="205">
        <f t="shared" si="92" ref="AE557:AE558">SUM(S557:AD557)</f>
        <v>3266.5119999999997</v>
      </c>
      <c r="AF557" s="103"/>
      <c r="AG557" s="103"/>
      <c r="AH557" s="103"/>
      <c r="AI557" s="103"/>
      <c r="AJ557" s="103">
        <v>220.14256</v>
      </c>
      <c r="AK557" s="103"/>
      <c r="AL557" s="103"/>
      <c r="AM557" s="103"/>
      <c r="AN557" s="103"/>
      <c r="AO557" s="103"/>
      <c r="AP557" s="103"/>
      <c r="AQ557" s="103"/>
      <c r="AR557" s="205">
        <f t="shared" si="88"/>
        <v>220.14256</v>
      </c>
      <c r="AS557" s="198">
        <f t="shared" si="89"/>
        <v>3735.9145600000002</v>
      </c>
    </row>
    <row r="558" spans="2:45" ht="11.25" customHeight="1">
      <c r="B558" s="294" t="s">
        <v>96</v>
      </c>
      <c r="C558" s="260" t="s">
        <v>141</v>
      </c>
      <c r="D558" s="253" t="s">
        <v>141</v>
      </c>
      <c r="E558" s="354" t="s">
        <v>84</v>
      </c>
      <c r="F558" s="308" t="s">
        <v>570</v>
      </c>
      <c r="G558" s="255"/>
      <c r="H558" s="237"/>
      <c r="I558" s="255"/>
      <c r="J558" s="237"/>
      <c r="K558" s="237"/>
      <c r="L558" s="237"/>
      <c r="M558" s="237"/>
      <c r="N558" s="237"/>
      <c r="O558" s="237"/>
      <c r="P558" s="237"/>
      <c r="Q558" s="237"/>
      <c r="R558" s="353">
        <f t="shared" si="86"/>
        <v>0</v>
      </c>
      <c r="S558" s="255"/>
      <c r="T558" s="255"/>
      <c r="U558" s="237"/>
      <c r="V558" s="255"/>
      <c r="W558" s="237"/>
      <c r="X558" s="237"/>
      <c r="Y558" s="237"/>
      <c r="Z558" s="237">
        <v>16.977</v>
      </c>
      <c r="AA558" s="237"/>
      <c r="AB558" s="237">
        <v>0.026999999999999691</v>
      </c>
      <c r="AC558" s="237">
        <v>6.29</v>
      </c>
      <c r="AD558" s="237">
        <v>9.8569999999999993</v>
      </c>
      <c r="AE558" s="353">
        <f t="shared" si="92"/>
        <v>33.150999999999996</v>
      </c>
      <c r="AF558" s="378"/>
      <c r="AG558" s="378">
        <v>1.998</v>
      </c>
      <c r="AH558" s="378"/>
      <c r="AI558" s="378"/>
      <c r="AJ558" s="378">
        <v>6.8909999999999982</v>
      </c>
      <c r="AK558" s="378">
        <v>9.282</v>
      </c>
      <c r="AL558" s="378"/>
      <c r="AM558" s="378"/>
      <c r="AN558" s="378"/>
      <c r="AO558" s="378"/>
      <c r="AP558" s="378"/>
      <c r="AQ558" s="378">
        <v>0.06</v>
      </c>
      <c r="AR558" s="353">
        <f t="shared" si="88"/>
        <v>18.230999999999998</v>
      </c>
      <c r="AS558" s="282">
        <f t="shared" si="89"/>
        <v>51.381999999999991</v>
      </c>
    </row>
    <row r="559" spans="2:45" ht="11.25" customHeight="1">
      <c r="B559" s="191" t="s">
        <v>96</v>
      </c>
      <c r="C559" s="94" t="s">
        <v>808</v>
      </c>
      <c r="D559" s="189" t="s">
        <v>141</v>
      </c>
      <c r="E559" s="192" t="s">
        <v>84</v>
      </c>
      <c r="F559" s="184" t="s">
        <v>809</v>
      </c>
      <c r="G559" s="73"/>
      <c r="H559" s="75"/>
      <c r="I559" s="73"/>
      <c r="J559" s="75"/>
      <c r="K559" s="75"/>
      <c r="L559" s="75"/>
      <c r="M559" s="75"/>
      <c r="N559" s="75"/>
      <c r="O559" s="75"/>
      <c r="P559" s="75"/>
      <c r="Q559" s="75"/>
      <c r="R559" s="205">
        <f t="shared" si="86"/>
        <v>0</v>
      </c>
      <c r="S559" s="73"/>
      <c r="T559" s="73"/>
      <c r="U559" s="75"/>
      <c r="V559" s="73"/>
      <c r="W559" s="75">
        <v>15.44</v>
      </c>
      <c r="X559" s="75">
        <v>24.125</v>
      </c>
      <c r="Y559" s="75"/>
      <c r="Z559" s="75">
        <v>18.812999999999999</v>
      </c>
      <c r="AA559" s="75">
        <v>651.48699999999997</v>
      </c>
      <c r="AB559" s="75">
        <v>772.15200000000004</v>
      </c>
      <c r="AC559" s="75">
        <v>289.50599999999997</v>
      </c>
      <c r="AD559" s="75">
        <v>133.608</v>
      </c>
      <c r="AE559" s="205">
        <f t="shared" si="93" ref="AE559:AE564">SUM(S559:AD559)</f>
        <v>1905.1310000000001</v>
      </c>
      <c r="AF559" s="103"/>
      <c r="AG559" s="103"/>
      <c r="AH559" s="103"/>
      <c r="AI559" s="103"/>
      <c r="AJ559" s="103">
        <v>0.997</v>
      </c>
      <c r="AK559" s="103">
        <v>25.635999999999999</v>
      </c>
      <c r="AL559" s="103">
        <v>11.478</v>
      </c>
      <c r="AM559" s="103">
        <v>2.4300000000000002</v>
      </c>
      <c r="AN559" s="103">
        <v>29.50</v>
      </c>
      <c r="AO559" s="103">
        <v>23.876000000000001</v>
      </c>
      <c r="AP559" s="103">
        <v>17.89</v>
      </c>
      <c r="AQ559" s="103">
        <v>0.76</v>
      </c>
      <c r="AR559" s="205">
        <f t="shared" si="88"/>
        <v>112.56700000000001</v>
      </c>
      <c r="AS559" s="198">
        <f t="shared" si="89"/>
        <v>2017.6980000000001</v>
      </c>
    </row>
    <row r="560" spans="2:45" ht="11.25" customHeight="1">
      <c r="B560" s="191" t="s">
        <v>96</v>
      </c>
      <c r="C560" s="94" t="s">
        <v>76</v>
      </c>
      <c r="D560" s="189" t="s">
        <v>76</v>
      </c>
      <c r="E560" s="192" t="s">
        <v>84</v>
      </c>
      <c r="F560" s="184" t="s">
        <v>809</v>
      </c>
      <c r="G560" s="73"/>
      <c r="H560" s="75"/>
      <c r="I560" s="73"/>
      <c r="J560" s="75"/>
      <c r="K560" s="75"/>
      <c r="L560" s="75"/>
      <c r="M560" s="75"/>
      <c r="N560" s="75"/>
      <c r="O560" s="75"/>
      <c r="P560" s="75"/>
      <c r="Q560" s="75"/>
      <c r="R560" s="205">
        <f t="shared" si="86"/>
        <v>0</v>
      </c>
      <c r="S560" s="73"/>
      <c r="T560" s="73"/>
      <c r="U560" s="75"/>
      <c r="V560" s="73"/>
      <c r="W560" s="75"/>
      <c r="X560" s="75">
        <v>0</v>
      </c>
      <c r="Y560" s="75"/>
      <c r="Z560" s="75"/>
      <c r="AA560" s="75"/>
      <c r="AB560" s="75"/>
      <c r="AC560" s="75"/>
      <c r="AD560" s="75">
        <v>29.67</v>
      </c>
      <c r="AE560" s="205">
        <f t="shared" si="94" ref="AE560">SUM(S560:AD560)</f>
        <v>29.67</v>
      </c>
      <c r="AF560" s="103"/>
      <c r="AG560" s="103"/>
      <c r="AH560" s="103"/>
      <c r="AI560" s="103"/>
      <c r="AJ560" s="103"/>
      <c r="AK560" s="103"/>
      <c r="AL560" s="103"/>
      <c r="AM560" s="103"/>
      <c r="AN560" s="103"/>
      <c r="AO560" s="103"/>
      <c r="AP560" s="103"/>
      <c r="AQ560" s="103"/>
      <c r="AR560" s="205">
        <f t="shared" si="88"/>
        <v>0</v>
      </c>
      <c r="AS560" s="198">
        <f t="shared" si="89"/>
        <v>29.67</v>
      </c>
    </row>
    <row r="561" spans="2:45" ht="11.25" customHeight="1">
      <c r="B561" s="191" t="s">
        <v>96</v>
      </c>
      <c r="C561" s="94" t="s">
        <v>83</v>
      </c>
      <c r="D561" s="189" t="s">
        <v>83</v>
      </c>
      <c r="E561" s="192" t="s">
        <v>84</v>
      </c>
      <c r="F561" s="184" t="s">
        <v>809</v>
      </c>
      <c r="G561" s="73"/>
      <c r="H561" s="75"/>
      <c r="I561" s="73"/>
      <c r="J561" s="75"/>
      <c r="K561" s="75"/>
      <c r="L561" s="75"/>
      <c r="M561" s="75"/>
      <c r="N561" s="75"/>
      <c r="O561" s="75"/>
      <c r="P561" s="75"/>
      <c r="Q561" s="75"/>
      <c r="R561" s="205">
        <f t="shared" si="86"/>
        <v>0</v>
      </c>
      <c r="S561" s="73"/>
      <c r="T561" s="73"/>
      <c r="U561" s="75"/>
      <c r="V561" s="73"/>
      <c r="W561" s="75"/>
      <c r="X561" s="75">
        <v>29.40</v>
      </c>
      <c r="Y561" s="75"/>
      <c r="Z561" s="75">
        <v>1.1599999999999999</v>
      </c>
      <c r="AA561" s="75"/>
      <c r="AB561" s="75"/>
      <c r="AC561" s="75">
        <v>50.30</v>
      </c>
      <c r="AD561" s="75">
        <v>50</v>
      </c>
      <c r="AE561" s="205">
        <f>SUM(S561:AD561)</f>
        <v>130.86000000000001</v>
      </c>
      <c r="AF561" s="103"/>
      <c r="AG561" s="103"/>
      <c r="AH561" s="103"/>
      <c r="AI561" s="103"/>
      <c r="AJ561" s="103">
        <v>1707.06</v>
      </c>
      <c r="AK561" s="103"/>
      <c r="AL561" s="103"/>
      <c r="AM561" s="103"/>
      <c r="AN561" s="103"/>
      <c r="AO561" s="103">
        <v>40</v>
      </c>
      <c r="AP561" s="103">
        <v>40</v>
      </c>
      <c r="AQ561" s="103">
        <v>191.28</v>
      </c>
      <c r="AR561" s="205">
        <f t="shared" si="88"/>
        <v>1978.34</v>
      </c>
      <c r="AS561" s="198">
        <f t="shared" si="89"/>
        <v>2109.1999999999998</v>
      </c>
    </row>
    <row r="562" spans="1:45" s="30" customFormat="1" ht="11.25" customHeight="1">
      <c r="A562" s="283"/>
      <c r="B562" s="218" t="s">
        <v>96</v>
      </c>
      <c r="C562" s="236" t="s">
        <v>630</v>
      </c>
      <c r="D562" s="220" t="s">
        <v>84</v>
      </c>
      <c r="E562" s="221" t="s">
        <v>144</v>
      </c>
      <c r="F562" s="281"/>
      <c r="G562" s="224"/>
      <c r="H562" s="223"/>
      <c r="I562" s="224"/>
      <c r="J562" s="223"/>
      <c r="K562" s="223"/>
      <c r="L562" s="223"/>
      <c r="M562" s="223"/>
      <c r="N562" s="223"/>
      <c r="O562" s="223"/>
      <c r="P562" s="223"/>
      <c r="Q562" s="223"/>
      <c r="R562" s="355">
        <f t="shared" si="86"/>
        <v>0</v>
      </c>
      <c r="S562" s="224"/>
      <c r="T562" s="224"/>
      <c r="U562" s="223"/>
      <c r="V562" s="224"/>
      <c r="W562" s="223"/>
      <c r="X562" s="223"/>
      <c r="Y562" s="223"/>
      <c r="Z562" s="223"/>
      <c r="AA562" s="223"/>
      <c r="AB562" s="223"/>
      <c r="AC562" s="223"/>
      <c r="AD562" s="223"/>
      <c r="AE562" s="355">
        <f>SUM(S562:AD562)</f>
        <v>0</v>
      </c>
      <c r="AF562" s="393"/>
      <c r="AG562" s="393"/>
      <c r="AH562" s="393"/>
      <c r="AI562" s="393"/>
      <c r="AJ562" s="393"/>
      <c r="AK562" s="393"/>
      <c r="AL562" s="393"/>
      <c r="AM562" s="393"/>
      <c r="AN562" s="393"/>
      <c r="AO562" s="393"/>
      <c r="AP562" s="393"/>
      <c r="AQ562" s="393"/>
      <c r="AR562" s="355">
        <f t="shared" si="88"/>
        <v>0</v>
      </c>
      <c r="AS562" s="259">
        <f t="shared" si="89"/>
        <v>0</v>
      </c>
    </row>
    <row r="563" spans="2:45" ht="11.25" customHeight="1">
      <c r="B563" s="191" t="s">
        <v>96</v>
      </c>
      <c r="C563" s="94" t="s">
        <v>899</v>
      </c>
      <c r="D563" s="189" t="s">
        <v>84</v>
      </c>
      <c r="E563" s="192" t="s">
        <v>84</v>
      </c>
      <c r="F563" s="184" t="s">
        <v>809</v>
      </c>
      <c r="G563" s="73"/>
      <c r="H563" s="75"/>
      <c r="I563" s="73"/>
      <c r="J563" s="75"/>
      <c r="K563" s="75"/>
      <c r="L563" s="75"/>
      <c r="M563" s="75"/>
      <c r="N563" s="75"/>
      <c r="O563" s="75"/>
      <c r="P563" s="75"/>
      <c r="Q563" s="75"/>
      <c r="R563" s="205">
        <f t="shared" si="86"/>
        <v>0</v>
      </c>
      <c r="S563" s="73"/>
      <c r="T563" s="73"/>
      <c r="U563" s="75"/>
      <c r="V563" s="73"/>
      <c r="W563" s="75"/>
      <c r="X563" s="75"/>
      <c r="Y563" s="75"/>
      <c r="Z563" s="75">
        <v>59719.076000000001</v>
      </c>
      <c r="AA563" s="75">
        <v>0.10</v>
      </c>
      <c r="AB563" s="75"/>
      <c r="AC563" s="75">
        <v>14987.501</v>
      </c>
      <c r="AD563" s="75">
        <v>571.15</v>
      </c>
      <c r="AE563" s="205">
        <f t="shared" si="93"/>
        <v>75277.82699999999</v>
      </c>
      <c r="AF563" s="103"/>
      <c r="AG563" s="103"/>
      <c r="AH563" s="103"/>
      <c r="AI563" s="103"/>
      <c r="AJ563" s="103"/>
      <c r="AK563" s="103"/>
      <c r="AL563" s="103"/>
      <c r="AM563" s="103"/>
      <c r="AN563" s="103">
        <v>74940.619000000006</v>
      </c>
      <c r="AO563" s="103"/>
      <c r="AP563" s="103">
        <v>20007.86</v>
      </c>
      <c r="AQ563" s="103"/>
      <c r="AR563" s="205">
        <f t="shared" si="88"/>
        <v>94948.479000000007</v>
      </c>
      <c r="AS563" s="198">
        <f t="shared" si="89"/>
        <v>170226.30599999998</v>
      </c>
    </row>
    <row r="564" spans="2:45" ht="11.25" customHeight="1">
      <c r="B564" s="191" t="s">
        <v>96</v>
      </c>
      <c r="C564" s="94" t="s">
        <v>140</v>
      </c>
      <c r="D564" s="189" t="s">
        <v>140</v>
      </c>
      <c r="E564" s="192" t="s">
        <v>84</v>
      </c>
      <c r="F564" s="184" t="s">
        <v>809</v>
      </c>
      <c r="G564" s="73"/>
      <c r="H564" s="75"/>
      <c r="I564" s="73"/>
      <c r="J564" s="75"/>
      <c r="K564" s="75"/>
      <c r="L564" s="75"/>
      <c r="M564" s="75"/>
      <c r="N564" s="75"/>
      <c r="O564" s="75"/>
      <c r="P564" s="75"/>
      <c r="Q564" s="75"/>
      <c r="R564" s="205">
        <f t="shared" si="86"/>
        <v>0</v>
      </c>
      <c r="S564" s="73"/>
      <c r="T564" s="73"/>
      <c r="U564" s="75"/>
      <c r="V564" s="73"/>
      <c r="W564" s="75"/>
      <c r="X564" s="75"/>
      <c r="Y564" s="75"/>
      <c r="Z564" s="75"/>
      <c r="AA564" s="75">
        <v>184.275</v>
      </c>
      <c r="AB564" s="75"/>
      <c r="AC564" s="75">
        <v>30.353000000000002</v>
      </c>
      <c r="AD564" s="75">
        <v>4.7590000000000003</v>
      </c>
      <c r="AE564" s="205">
        <f t="shared" si="93"/>
        <v>219.387</v>
      </c>
      <c r="AF564" s="103"/>
      <c r="AG564" s="103"/>
      <c r="AH564" s="103"/>
      <c r="AI564" s="103"/>
      <c r="AJ564" s="103">
        <v>2.64</v>
      </c>
      <c r="AK564" s="103"/>
      <c r="AL564" s="103"/>
      <c r="AM564" s="103"/>
      <c r="AN564" s="103"/>
      <c r="AO564" s="103"/>
      <c r="AP564" s="103">
        <v>12.90</v>
      </c>
      <c r="AQ564" s="103"/>
      <c r="AR564" s="205">
        <f t="shared" si="88"/>
        <v>15.54</v>
      </c>
      <c r="AS564" s="198">
        <f t="shared" si="89"/>
        <v>234.92699999999999</v>
      </c>
    </row>
    <row r="565" spans="2:45" ht="11.25" customHeight="1">
      <c r="B565" s="112" t="s">
        <v>96</v>
      </c>
      <c r="C565" s="113" t="s">
        <v>49</v>
      </c>
      <c r="D565" s="114"/>
      <c r="E565" s="115"/>
      <c r="F565" s="110"/>
      <c r="G565" s="110">
        <f t="shared" si="95" ref="G565:S565">SUM(G532:G564)</f>
        <v>1444.88</v>
      </c>
      <c r="H565" s="110">
        <f t="shared" si="95"/>
        <v>67106.600000000006</v>
      </c>
      <c r="I565" s="110">
        <f t="shared" si="95"/>
        <v>168168.36999999997</v>
      </c>
      <c r="J565" s="110">
        <f t="shared" si="95"/>
        <v>186205.79839999997</v>
      </c>
      <c r="K565" s="110">
        <f t="shared" si="95"/>
        <v>278108.85168999998</v>
      </c>
      <c r="L565" s="110">
        <f t="shared" si="95"/>
        <v>163937.33907999998</v>
      </c>
      <c r="M565" s="110">
        <f t="shared" si="95"/>
        <v>84205.12</v>
      </c>
      <c r="N565" s="110">
        <f t="shared" si="95"/>
        <v>218148.35</v>
      </c>
      <c r="O565" s="110">
        <f t="shared" si="95"/>
        <v>113999.97841000003</v>
      </c>
      <c r="P565" s="110">
        <f t="shared" si="95"/>
        <v>129768.32760999999</v>
      </c>
      <c r="Q565" s="110">
        <f t="shared" si="95"/>
        <v>201024.45000000007</v>
      </c>
      <c r="R565" s="110">
        <f t="shared" si="95"/>
        <v>1612118.06519</v>
      </c>
      <c r="S565" s="110">
        <f t="shared" si="95"/>
        <v>8997.86276</v>
      </c>
      <c r="T565" s="110">
        <f t="shared" si="96" ref="T565:AQ565">SUM(T532:T564)</f>
        <v>39069.974999999999</v>
      </c>
      <c r="U565" s="110">
        <f t="shared" si="96"/>
        <v>98151.818000000028</v>
      </c>
      <c r="V565" s="110">
        <f t="shared" si="96"/>
        <v>63993.453000000001</v>
      </c>
      <c r="W565" s="110">
        <f t="shared" si="96"/>
        <v>166423.05799999999</v>
      </c>
      <c r="X565" s="110">
        <f t="shared" si="96"/>
        <v>103548.31786</v>
      </c>
      <c r="Y565" s="110">
        <f t="shared" si="96"/>
        <v>122683.18999999997</v>
      </c>
      <c r="Z565" s="110">
        <f t="shared" si="96"/>
        <v>109477.11000000002</v>
      </c>
      <c r="AA565" s="110">
        <f t="shared" si="96"/>
        <v>109284.69099999999</v>
      </c>
      <c r="AB565" s="110">
        <f t="shared" si="96"/>
        <v>143958.32699999999</v>
      </c>
      <c r="AC565" s="110">
        <f t="shared" si="96"/>
        <v>84511.114000000001</v>
      </c>
      <c r="AD565" s="110">
        <f t="shared" si="96"/>
        <v>63452.886000000006</v>
      </c>
      <c r="AE565" s="110">
        <f t="shared" si="96"/>
        <v>1113551.8026200002</v>
      </c>
      <c r="AF565" s="110">
        <f>SUM(AF532:AF564)</f>
        <v>2138.40</v>
      </c>
      <c r="AG565" s="110">
        <f t="shared" si="96"/>
        <v>52018.908000000003</v>
      </c>
      <c r="AH565" s="110">
        <f t="shared" si="96"/>
        <v>97489.54</v>
      </c>
      <c r="AI565" s="110">
        <f t="shared" si="96"/>
        <v>83536.324999999997</v>
      </c>
      <c r="AJ565" s="110">
        <f t="shared" si="96"/>
        <v>40237.807560000001</v>
      </c>
      <c r="AK565" s="110">
        <f t="shared" si="96"/>
        <v>8968.7313999999988</v>
      </c>
      <c r="AL565" s="110">
        <f>SUM(AL532:AL564)</f>
        <v>22160.413</v>
      </c>
      <c r="AM565" s="110">
        <f>SUM(AM532:AM564)</f>
        <v>8174.1099999999988</v>
      </c>
      <c r="AN565" s="110">
        <f>SUM(AN532:AN564)</f>
        <v>81527.649000000005</v>
      </c>
      <c r="AO565" s="110">
        <f t="shared" si="96"/>
        <v>36620.508999999991</v>
      </c>
      <c r="AP565" s="110">
        <f t="shared" si="96"/>
        <v>79264.98</v>
      </c>
      <c r="AQ565" s="110">
        <f t="shared" si="96"/>
        <v>12989.619999999999</v>
      </c>
      <c r="AR565" s="110">
        <f>SUM(AF565:AQ565)</f>
        <v>525126.99295999995</v>
      </c>
      <c r="AS565" s="110">
        <f>R565+AE565+AR565</f>
        <v>3250796.8607700001</v>
      </c>
    </row>
    <row r="566" spans="2:45" ht="11.25" customHeight="1">
      <c r="B566" s="191" t="s">
        <v>97</v>
      </c>
      <c r="C566" s="94" t="s">
        <v>632</v>
      </c>
      <c r="D566" s="189" t="s">
        <v>76</v>
      </c>
      <c r="E566" s="192" t="s">
        <v>84</v>
      </c>
      <c r="F566" s="184"/>
      <c r="G566" s="73">
        <v>0</v>
      </c>
      <c r="H566" s="75">
        <v>0</v>
      </c>
      <c r="I566" s="73">
        <v>85</v>
      </c>
      <c r="J566" s="75">
        <v>66</v>
      </c>
      <c r="K566" s="75">
        <v>44</v>
      </c>
      <c r="L566" s="75">
        <v>26</v>
      </c>
      <c r="M566" s="75">
        <v>21</v>
      </c>
      <c r="N566" s="75">
        <v>49</v>
      </c>
      <c r="O566" s="75">
        <v>42</v>
      </c>
      <c r="P566" s="75">
        <v>53</v>
      </c>
      <c r="Q566" s="75">
        <v>57</v>
      </c>
      <c r="R566" s="205">
        <f t="shared" si="97" ref="R566:R573">SUM(G566:Q566)</f>
        <v>443</v>
      </c>
      <c r="S566" s="73">
        <v>52</v>
      </c>
      <c r="T566" s="73">
        <v>45</v>
      </c>
      <c r="U566" s="75">
        <v>141.19999999999999</v>
      </c>
      <c r="V566" s="73">
        <v>13.60</v>
      </c>
      <c r="W566" s="75">
        <v>57</v>
      </c>
      <c r="X566" s="75">
        <v>12.40</v>
      </c>
      <c r="Y566" s="75">
        <v>12.70</v>
      </c>
      <c r="Z566" s="75">
        <v>12.50</v>
      </c>
      <c r="AA566" s="75"/>
      <c r="AB566" s="75"/>
      <c r="AC566" s="75"/>
      <c r="AD566" s="75"/>
      <c r="AE566" s="205">
        <f t="shared" si="98" ref="AE566:AE573">SUM(S566:AD566)</f>
        <v>346.39999999999992</v>
      </c>
      <c r="AF566" s="103"/>
      <c r="AG566" s="103"/>
      <c r="AH566" s="103"/>
      <c r="AI566" s="103"/>
      <c r="AJ566" s="103"/>
      <c r="AK566" s="103"/>
      <c r="AL566" s="103"/>
      <c r="AM566" s="103"/>
      <c r="AN566" s="103"/>
      <c r="AO566" s="103"/>
      <c r="AP566" s="103"/>
      <c r="AQ566" s="103"/>
      <c r="AR566" s="205">
        <f t="shared" si="88"/>
        <v>0</v>
      </c>
      <c r="AS566" s="198">
        <f t="shared" si="89"/>
        <v>789.39999999999986</v>
      </c>
    </row>
    <row r="567" spans="2:45" ht="11.25" customHeight="1">
      <c r="B567" s="191" t="s">
        <v>97</v>
      </c>
      <c r="C567" s="94" t="s">
        <v>633</v>
      </c>
      <c r="D567" s="189" t="s">
        <v>84</v>
      </c>
      <c r="E567" s="192" t="s">
        <v>84</v>
      </c>
      <c r="F567" s="184"/>
      <c r="G567" s="73">
        <v>0</v>
      </c>
      <c r="H567" s="75">
        <v>47</v>
      </c>
      <c r="I567" s="73">
        <v>63</v>
      </c>
      <c r="J567" s="75">
        <v>28</v>
      </c>
      <c r="K567" s="75">
        <v>13</v>
      </c>
      <c r="L567" s="75">
        <v>15</v>
      </c>
      <c r="M567" s="75">
        <v>4</v>
      </c>
      <c r="N567" s="75">
        <v>2</v>
      </c>
      <c r="O567" s="75">
        <v>14</v>
      </c>
      <c r="P567" s="75">
        <v>0</v>
      </c>
      <c r="Q567" s="75">
        <v>8</v>
      </c>
      <c r="R567" s="205">
        <f t="shared" si="97"/>
        <v>194</v>
      </c>
      <c r="S567" s="73">
        <v>10</v>
      </c>
      <c r="T567" s="73">
        <v>13</v>
      </c>
      <c r="U567" s="75">
        <v>63.10</v>
      </c>
      <c r="V567" s="73">
        <v>25.80</v>
      </c>
      <c r="W567" s="75"/>
      <c r="X567" s="75"/>
      <c r="Y567" s="75"/>
      <c r="Z567" s="75"/>
      <c r="AA567" s="75"/>
      <c r="AB567" s="75"/>
      <c r="AC567" s="75"/>
      <c r="AD567" s="75"/>
      <c r="AE567" s="205">
        <f t="shared" si="98"/>
        <v>111.89999999999999</v>
      </c>
      <c r="AF567" s="103"/>
      <c r="AG567" s="103"/>
      <c r="AH567" s="103"/>
      <c r="AI567" s="103"/>
      <c r="AJ567" s="103"/>
      <c r="AK567" s="103"/>
      <c r="AL567" s="103"/>
      <c r="AM567" s="103"/>
      <c r="AN567" s="103"/>
      <c r="AO567" s="103"/>
      <c r="AP567" s="103"/>
      <c r="AQ567" s="103"/>
      <c r="AR567" s="205">
        <f t="shared" si="88"/>
        <v>0</v>
      </c>
      <c r="AS567" s="198">
        <f t="shared" si="89"/>
        <v>305.89999999999998</v>
      </c>
    </row>
    <row r="568" spans="2:45" ht="11.25" customHeight="1">
      <c r="B568" s="191" t="s">
        <v>97</v>
      </c>
      <c r="C568" s="94" t="s">
        <v>634</v>
      </c>
      <c r="D568" s="189" t="s">
        <v>143</v>
      </c>
      <c r="E568" s="192" t="s">
        <v>84</v>
      </c>
      <c r="F568" s="184"/>
      <c r="G568" s="73">
        <v>0</v>
      </c>
      <c r="H568" s="75">
        <v>0</v>
      </c>
      <c r="I568" s="73">
        <v>46</v>
      </c>
      <c r="J568" s="75">
        <v>56</v>
      </c>
      <c r="K568" s="75">
        <v>48</v>
      </c>
      <c r="L568" s="75">
        <v>43</v>
      </c>
      <c r="M568" s="75">
        <v>41</v>
      </c>
      <c r="N568" s="75">
        <v>34</v>
      </c>
      <c r="O568" s="75">
        <v>34</v>
      </c>
      <c r="P568" s="75">
        <v>34</v>
      </c>
      <c r="Q568" s="75">
        <v>39</v>
      </c>
      <c r="R568" s="205">
        <f t="shared" si="97"/>
        <v>375</v>
      </c>
      <c r="S568" s="73">
        <v>45</v>
      </c>
      <c r="T568" s="73">
        <v>40</v>
      </c>
      <c r="U568" s="75">
        <v>46</v>
      </c>
      <c r="V568" s="73">
        <v>38.700000000000003</v>
      </c>
      <c r="W568" s="75">
        <v>33</v>
      </c>
      <c r="X568" s="75">
        <v>33</v>
      </c>
      <c r="Y568" s="75">
        <v>31.70</v>
      </c>
      <c r="Z568" s="75">
        <v>29.80</v>
      </c>
      <c r="AA568" s="75"/>
      <c r="AB568" s="75"/>
      <c r="AC568" s="75"/>
      <c r="AD568" s="75"/>
      <c r="AE568" s="205">
        <f t="shared" si="98"/>
        <v>297.20</v>
      </c>
      <c r="AF568" s="103"/>
      <c r="AG568" s="103"/>
      <c r="AH568" s="103"/>
      <c r="AI568" s="103"/>
      <c r="AJ568" s="103"/>
      <c r="AK568" s="103"/>
      <c r="AL568" s="103"/>
      <c r="AM568" s="103"/>
      <c r="AN568" s="103"/>
      <c r="AO568" s="103"/>
      <c r="AP568" s="103"/>
      <c r="AQ568" s="103"/>
      <c r="AR568" s="205">
        <f t="shared" si="88"/>
        <v>0</v>
      </c>
      <c r="AS568" s="198">
        <f t="shared" si="89"/>
        <v>672.20</v>
      </c>
    </row>
    <row r="569" spans="2:45" ht="11.25" customHeight="1">
      <c r="B569" s="191" t="s">
        <v>97</v>
      </c>
      <c r="C569" s="94" t="s">
        <v>635</v>
      </c>
      <c r="D569" s="189" t="s">
        <v>76</v>
      </c>
      <c r="E569" s="192" t="s">
        <v>84</v>
      </c>
      <c r="F569" s="184"/>
      <c r="G569" s="73">
        <v>0</v>
      </c>
      <c r="H569" s="75">
        <v>0</v>
      </c>
      <c r="I569" s="73">
        <v>123.60</v>
      </c>
      <c r="J569" s="75">
        <v>10.10</v>
      </c>
      <c r="K569" s="75">
        <v>1.60</v>
      </c>
      <c r="L569" s="75">
        <v>0</v>
      </c>
      <c r="M569" s="75">
        <v>9.60</v>
      </c>
      <c r="N569" s="75">
        <v>0</v>
      </c>
      <c r="O569" s="75">
        <v>0</v>
      </c>
      <c r="P569" s="75">
        <v>0</v>
      </c>
      <c r="Q569" s="75">
        <v>0</v>
      </c>
      <c r="R569" s="205">
        <f t="shared" si="97"/>
        <v>144.89999999999998</v>
      </c>
      <c r="S569" s="73"/>
      <c r="T569" s="73"/>
      <c r="U569" s="75"/>
      <c r="V569" s="73"/>
      <c r="W569" s="75"/>
      <c r="X569" s="75"/>
      <c r="Y569" s="75"/>
      <c r="Z569" s="75"/>
      <c r="AA569" s="75"/>
      <c r="AB569" s="75"/>
      <c r="AC569" s="75"/>
      <c r="AD569" s="75"/>
      <c r="AE569" s="205">
        <f t="shared" si="98"/>
        <v>0</v>
      </c>
      <c r="AF569" s="103"/>
      <c r="AG569" s="103"/>
      <c r="AH569" s="103"/>
      <c r="AI569" s="103"/>
      <c r="AJ569" s="103"/>
      <c r="AK569" s="103"/>
      <c r="AL569" s="103"/>
      <c r="AM569" s="103"/>
      <c r="AN569" s="103"/>
      <c r="AO569" s="103"/>
      <c r="AP569" s="103"/>
      <c r="AQ569" s="103"/>
      <c r="AR569" s="205">
        <f t="shared" si="88"/>
        <v>0</v>
      </c>
      <c r="AS569" s="198">
        <f t="shared" si="89"/>
        <v>144.89999999999998</v>
      </c>
    </row>
    <row r="570" spans="2:45" ht="11.25" customHeight="1">
      <c r="B570" s="191" t="s">
        <v>97</v>
      </c>
      <c r="C570" s="94" t="s">
        <v>687</v>
      </c>
      <c r="D570" s="189" t="s">
        <v>76</v>
      </c>
      <c r="E570" s="192" t="s">
        <v>84</v>
      </c>
      <c r="F570" s="184"/>
      <c r="G570" s="73">
        <v>10.504</v>
      </c>
      <c r="H570" s="75">
        <v>8</v>
      </c>
      <c r="I570" s="73">
        <v>8.50</v>
      </c>
      <c r="J570" s="75">
        <v>7.50</v>
      </c>
      <c r="K570" s="75">
        <v>3</v>
      </c>
      <c r="L570" s="75">
        <v>3</v>
      </c>
      <c r="M570" s="75">
        <v>3</v>
      </c>
      <c r="N570" s="75">
        <v>5</v>
      </c>
      <c r="O570" s="75">
        <v>5</v>
      </c>
      <c r="P570" s="75">
        <v>6</v>
      </c>
      <c r="Q570" s="75">
        <v>5.9880000000000004</v>
      </c>
      <c r="R570" s="205">
        <f t="shared" si="97"/>
        <v>65.492000000000004</v>
      </c>
      <c r="S570" s="73">
        <v>5.20</v>
      </c>
      <c r="T570" s="73">
        <v>4.9000000000000004</v>
      </c>
      <c r="U570" s="75">
        <v>5.30</v>
      </c>
      <c r="V570" s="73">
        <v>3.80</v>
      </c>
      <c r="W570" s="75">
        <v>3.60</v>
      </c>
      <c r="X570" s="75">
        <v>2.50</v>
      </c>
      <c r="Y570" s="75"/>
      <c r="Z570" s="75"/>
      <c r="AA570" s="75"/>
      <c r="AB570" s="75"/>
      <c r="AC570" s="75"/>
      <c r="AD570" s="75"/>
      <c r="AE570" s="205">
        <f t="shared" si="98"/>
        <v>25.300000000000004</v>
      </c>
      <c r="AF570" s="103"/>
      <c r="AG570" s="103"/>
      <c r="AH570" s="103"/>
      <c r="AI570" s="103"/>
      <c r="AJ570" s="103"/>
      <c r="AK570" s="103"/>
      <c r="AL570" s="103"/>
      <c r="AM570" s="103"/>
      <c r="AN570" s="103"/>
      <c r="AO570" s="103"/>
      <c r="AP570" s="103"/>
      <c r="AQ570" s="103"/>
      <c r="AR570" s="205">
        <f t="shared" si="88"/>
        <v>0</v>
      </c>
      <c r="AS570" s="198">
        <f t="shared" si="89"/>
        <v>90.792000000000002</v>
      </c>
    </row>
    <row r="571" spans="2:45" ht="11.25" customHeight="1">
      <c r="B571" s="191" t="s">
        <v>97</v>
      </c>
      <c r="C571" s="94" t="s">
        <v>688</v>
      </c>
      <c r="D571" s="189" t="s">
        <v>76</v>
      </c>
      <c r="E571" s="192" t="s">
        <v>84</v>
      </c>
      <c r="F571" s="184"/>
      <c r="G571" s="73">
        <v>0</v>
      </c>
      <c r="H571" s="75">
        <v>56</v>
      </c>
      <c r="I571" s="73">
        <v>12</v>
      </c>
      <c r="J571" s="75">
        <v>11</v>
      </c>
      <c r="K571" s="75">
        <v>11</v>
      </c>
      <c r="L571" s="75">
        <v>11</v>
      </c>
      <c r="M571" s="75">
        <v>3</v>
      </c>
      <c r="N571" s="75">
        <v>9</v>
      </c>
      <c r="O571" s="75">
        <v>0</v>
      </c>
      <c r="P571" s="75">
        <v>8</v>
      </c>
      <c r="Q571" s="75">
        <v>76</v>
      </c>
      <c r="R571" s="205">
        <f t="shared" si="97"/>
        <v>197</v>
      </c>
      <c r="S571" s="73">
        <v>10</v>
      </c>
      <c r="T571" s="73">
        <v>28.70</v>
      </c>
      <c r="U571" s="75">
        <v>1</v>
      </c>
      <c r="V571" s="73">
        <v>9</v>
      </c>
      <c r="W571" s="75"/>
      <c r="X571" s="75"/>
      <c r="Y571" s="75"/>
      <c r="Z571" s="75"/>
      <c r="AA571" s="75"/>
      <c r="AB571" s="75"/>
      <c r="AC571" s="75"/>
      <c r="AD571" s="75"/>
      <c r="AE571" s="205">
        <f t="shared" si="98"/>
        <v>48.70</v>
      </c>
      <c r="AF571" s="103"/>
      <c r="AG571" s="103"/>
      <c r="AH571" s="103"/>
      <c r="AI571" s="103"/>
      <c r="AJ571" s="103"/>
      <c r="AK571" s="103"/>
      <c r="AL571" s="103"/>
      <c r="AM571" s="103"/>
      <c r="AN571" s="103"/>
      <c r="AO571" s="103"/>
      <c r="AP571" s="103"/>
      <c r="AQ571" s="103"/>
      <c r="AR571" s="205">
        <f t="shared" si="88"/>
        <v>0</v>
      </c>
      <c r="AS571" s="198">
        <f t="shared" si="89"/>
        <v>245.70</v>
      </c>
    </row>
    <row r="572" spans="2:45" ht="11.25" customHeight="1">
      <c r="B572" s="191" t="s">
        <v>97</v>
      </c>
      <c r="C572" s="94" t="s">
        <v>689</v>
      </c>
      <c r="D572" s="189" t="s">
        <v>76</v>
      </c>
      <c r="E572" s="192" t="s">
        <v>84</v>
      </c>
      <c r="F572" s="184"/>
      <c r="G572" s="73">
        <v>0</v>
      </c>
      <c r="H572" s="75">
        <v>0</v>
      </c>
      <c r="I572" s="73">
        <v>30</v>
      </c>
      <c r="J572" s="75">
        <v>29</v>
      </c>
      <c r="K572" s="75">
        <v>29</v>
      </c>
      <c r="L572" s="75">
        <v>31</v>
      </c>
      <c r="M572" s="75">
        <v>29</v>
      </c>
      <c r="N572" s="75">
        <v>30</v>
      </c>
      <c r="O572" s="75">
        <v>30</v>
      </c>
      <c r="P572" s="75">
        <v>29</v>
      </c>
      <c r="Q572" s="75">
        <v>29.937999999999999</v>
      </c>
      <c r="R572" s="205">
        <f t="shared" si="97"/>
        <v>266.93799999999999</v>
      </c>
      <c r="S572" s="73">
        <v>22</v>
      </c>
      <c r="T572" s="73">
        <v>29</v>
      </c>
      <c r="U572" s="75">
        <v>8</v>
      </c>
      <c r="V572" s="73"/>
      <c r="W572" s="75"/>
      <c r="X572" s="75"/>
      <c r="Y572" s="75"/>
      <c r="Z572" s="75"/>
      <c r="AA572" s="75"/>
      <c r="AB572" s="75"/>
      <c r="AC572" s="75"/>
      <c r="AD572" s="75"/>
      <c r="AE572" s="205">
        <f t="shared" si="98"/>
        <v>59</v>
      </c>
      <c r="AF572" s="103"/>
      <c r="AG572" s="103"/>
      <c r="AH572" s="103"/>
      <c r="AI572" s="103"/>
      <c r="AJ572" s="103"/>
      <c r="AK572" s="103"/>
      <c r="AL572" s="103"/>
      <c r="AM572" s="103"/>
      <c r="AN572" s="103"/>
      <c r="AO572" s="103"/>
      <c r="AP572" s="103"/>
      <c r="AQ572" s="103"/>
      <c r="AR572" s="205">
        <f t="shared" si="88"/>
        <v>0</v>
      </c>
      <c r="AS572" s="198">
        <f t="shared" si="89"/>
        <v>325.93799999999999</v>
      </c>
    </row>
    <row r="573" spans="2:45" ht="11.25" customHeight="1">
      <c r="B573" s="191" t="s">
        <v>97</v>
      </c>
      <c r="C573" s="94" t="s">
        <v>690</v>
      </c>
      <c r="D573" s="189" t="s">
        <v>76</v>
      </c>
      <c r="E573" s="192" t="s">
        <v>84</v>
      </c>
      <c r="F573" s="184"/>
      <c r="G573" s="73">
        <v>0</v>
      </c>
      <c r="H573" s="75">
        <v>0</v>
      </c>
      <c r="I573" s="73">
        <v>0</v>
      </c>
      <c r="J573" s="75">
        <v>0</v>
      </c>
      <c r="K573" s="75">
        <v>0</v>
      </c>
      <c r="L573" s="75">
        <v>0</v>
      </c>
      <c r="M573" s="75">
        <v>0</v>
      </c>
      <c r="N573" s="75">
        <v>0</v>
      </c>
      <c r="O573" s="75">
        <v>0</v>
      </c>
      <c r="P573" s="75">
        <v>0</v>
      </c>
      <c r="Q573" s="75">
        <v>64</v>
      </c>
      <c r="R573" s="205">
        <f t="shared" si="97"/>
        <v>64</v>
      </c>
      <c r="S573" s="73"/>
      <c r="T573" s="73"/>
      <c r="U573" s="75">
        <v>30</v>
      </c>
      <c r="V573" s="73"/>
      <c r="W573" s="75"/>
      <c r="X573" s="75">
        <v>30</v>
      </c>
      <c r="Y573" s="75">
        <v>15</v>
      </c>
      <c r="Z573" s="75"/>
      <c r="AA573" s="75"/>
      <c r="AB573" s="75"/>
      <c r="AC573" s="75"/>
      <c r="AD573" s="75"/>
      <c r="AE573" s="205">
        <f t="shared" si="98"/>
        <v>75</v>
      </c>
      <c r="AF573" s="103"/>
      <c r="AG573" s="103"/>
      <c r="AH573" s="103"/>
      <c r="AI573" s="103"/>
      <c r="AJ573" s="103"/>
      <c r="AK573" s="103"/>
      <c r="AL573" s="103"/>
      <c r="AM573" s="103"/>
      <c r="AN573" s="103"/>
      <c r="AO573" s="103"/>
      <c r="AP573" s="103"/>
      <c r="AQ573" s="103"/>
      <c r="AR573" s="205">
        <f t="shared" si="88"/>
        <v>0</v>
      </c>
      <c r="AS573" s="198">
        <f t="shared" si="89"/>
        <v>139</v>
      </c>
    </row>
    <row r="574" spans="2:45" ht="11.25" customHeight="1">
      <c r="B574" s="112" t="s">
        <v>97</v>
      </c>
      <c r="C574" s="113" t="s">
        <v>49</v>
      </c>
      <c r="D574" s="114"/>
      <c r="E574" s="115"/>
      <c r="F574" s="116"/>
      <c r="G574" s="110">
        <f>SUM(G566:G573)</f>
        <v>10.504</v>
      </c>
      <c r="H574" s="110">
        <f t="shared" si="99" ref="H574:N574">SUM(H566:H573)</f>
        <v>111</v>
      </c>
      <c r="I574" s="110">
        <f t="shared" si="99"/>
        <v>368.10</v>
      </c>
      <c r="J574" s="110">
        <f t="shared" si="99"/>
        <v>207.60</v>
      </c>
      <c r="K574" s="110">
        <f t="shared" si="99"/>
        <v>149.60</v>
      </c>
      <c r="L574" s="110">
        <f t="shared" si="99"/>
        <v>129</v>
      </c>
      <c r="M574" s="110">
        <f t="shared" si="99"/>
        <v>110.60</v>
      </c>
      <c r="N574" s="110">
        <f t="shared" si="99"/>
        <v>129</v>
      </c>
      <c r="O574" s="110">
        <f>SUM(O566:O573)</f>
        <v>125</v>
      </c>
      <c r="P574" s="110">
        <f>SUM(P566:P573)</f>
        <v>130</v>
      </c>
      <c r="Q574" s="110">
        <f>SUM(Q566:Q573)</f>
        <v>279.92599999999999</v>
      </c>
      <c r="R574" s="110">
        <f>SUM(R566:R573)</f>
        <v>1750.33</v>
      </c>
      <c r="S574" s="110">
        <f t="shared" si="100" ref="S574:AD574">SUM(S566:S573)</f>
        <v>144.19999999999999</v>
      </c>
      <c r="T574" s="110">
        <f t="shared" si="100"/>
        <v>160.60</v>
      </c>
      <c r="U574" s="110">
        <f t="shared" si="100"/>
        <v>294.60000000000002</v>
      </c>
      <c r="V574" s="110">
        <f t="shared" si="100"/>
        <v>90.90</v>
      </c>
      <c r="W574" s="110">
        <f t="shared" si="100"/>
        <v>93.60</v>
      </c>
      <c r="X574" s="110">
        <f t="shared" si="100"/>
        <v>77.900000000000006</v>
      </c>
      <c r="Y574" s="110">
        <f t="shared" si="100"/>
        <v>59.40</v>
      </c>
      <c r="Z574" s="110">
        <f t="shared" si="100"/>
        <v>42.30</v>
      </c>
      <c r="AA574" s="110">
        <f t="shared" si="100"/>
        <v>0</v>
      </c>
      <c r="AB574" s="110">
        <f>SUM(AB566:AB573)</f>
        <v>0</v>
      </c>
      <c r="AC574" s="110">
        <f t="shared" si="100"/>
        <v>0</v>
      </c>
      <c r="AD574" s="110">
        <f t="shared" si="100"/>
        <v>0</v>
      </c>
      <c r="AE574" s="110">
        <f>SUM(AE566:AE573)</f>
        <v>963.49999999999989</v>
      </c>
      <c r="AF574" s="110">
        <f>SUM(AF566:AF573)</f>
        <v>0</v>
      </c>
      <c r="AG574" s="110">
        <f t="shared" si="101" ref="AG574:AQ574">SUM(AG566:AG573)</f>
        <v>0</v>
      </c>
      <c r="AH574" s="110">
        <f t="shared" si="101"/>
        <v>0</v>
      </c>
      <c r="AI574" s="110">
        <f t="shared" si="101"/>
        <v>0</v>
      </c>
      <c r="AJ574" s="110">
        <f t="shared" si="101"/>
        <v>0</v>
      </c>
      <c r="AK574" s="110">
        <f t="shared" si="101"/>
        <v>0</v>
      </c>
      <c r="AL574" s="110">
        <f t="shared" si="101"/>
        <v>0</v>
      </c>
      <c r="AM574" s="110">
        <f t="shared" si="101"/>
        <v>0</v>
      </c>
      <c r="AN574" s="110">
        <f t="shared" si="101"/>
        <v>0</v>
      </c>
      <c r="AO574" s="110">
        <f t="shared" si="101"/>
        <v>0</v>
      </c>
      <c r="AP574" s="110">
        <f t="shared" si="101"/>
        <v>0</v>
      </c>
      <c r="AQ574" s="110">
        <f t="shared" si="101"/>
        <v>0</v>
      </c>
      <c r="AR574" s="110">
        <f t="shared" si="88"/>
        <v>0</v>
      </c>
      <c r="AS574" s="110">
        <f t="shared" si="89"/>
        <v>2713.83</v>
      </c>
    </row>
    <row r="575" spans="2:45" ht="11.25" customHeight="1">
      <c r="B575" s="167" t="s">
        <v>98</v>
      </c>
      <c r="C575" s="168" t="s">
        <v>200</v>
      </c>
      <c r="D575" s="169" t="s">
        <v>83</v>
      </c>
      <c r="E575" s="170" t="s">
        <v>84</v>
      </c>
      <c r="F575" s="183" t="s">
        <v>201</v>
      </c>
      <c r="G575" s="76">
        <v>0</v>
      </c>
      <c r="H575" s="109">
        <v>245.20</v>
      </c>
      <c r="I575" s="109">
        <v>442.50</v>
      </c>
      <c r="J575" s="109">
        <v>93.20</v>
      </c>
      <c r="K575" s="109">
        <v>200.40</v>
      </c>
      <c r="L575" s="109">
        <v>92.70</v>
      </c>
      <c r="M575" s="109">
        <v>92.70</v>
      </c>
      <c r="N575" s="109">
        <v>89.70</v>
      </c>
      <c r="O575" s="109">
        <v>0</v>
      </c>
      <c r="P575" s="109">
        <v>0</v>
      </c>
      <c r="Q575" s="109">
        <v>0</v>
      </c>
      <c r="R575" s="172">
        <f>SUM(G575:Q575)</f>
        <v>1256.4000000000001</v>
      </c>
      <c r="S575" s="76"/>
      <c r="T575" s="76"/>
      <c r="U575" s="109"/>
      <c r="V575" s="109"/>
      <c r="W575" s="109"/>
      <c r="X575" s="109"/>
      <c r="Y575" s="109"/>
      <c r="Z575" s="109"/>
      <c r="AA575" s="109"/>
      <c r="AB575" s="109"/>
      <c r="AC575" s="109"/>
      <c r="AD575" s="109"/>
      <c r="AE575" s="172">
        <f t="shared" si="102" ref="AE575:AE579">SUM(S575:AD575)</f>
        <v>0</v>
      </c>
      <c r="AF575" s="109"/>
      <c r="AG575" s="109"/>
      <c r="AH575" s="109"/>
      <c r="AI575" s="109"/>
      <c r="AJ575" s="109"/>
      <c r="AK575" s="109"/>
      <c r="AL575" s="109"/>
      <c r="AM575" s="109"/>
      <c r="AN575" s="109"/>
      <c r="AO575" s="109"/>
      <c r="AP575" s="109"/>
      <c r="AQ575" s="109"/>
      <c r="AR575" s="172">
        <f t="shared" si="88"/>
        <v>0</v>
      </c>
      <c r="AS575" s="204">
        <f t="shared" si="89"/>
        <v>1256.4000000000001</v>
      </c>
    </row>
    <row r="576" spans="2:45" ht="11.25" customHeight="1">
      <c r="B576" s="167" t="s">
        <v>98</v>
      </c>
      <c r="C576" s="188" t="s">
        <v>216</v>
      </c>
      <c r="D576" s="169" t="s">
        <v>76</v>
      </c>
      <c r="E576" s="170" t="s">
        <v>84</v>
      </c>
      <c r="F576" s="183" t="s">
        <v>201</v>
      </c>
      <c r="G576" s="76">
        <v>0</v>
      </c>
      <c r="H576" s="109">
        <v>38.01</v>
      </c>
      <c r="I576" s="109">
        <v>38</v>
      </c>
      <c r="J576" s="109">
        <v>21</v>
      </c>
      <c r="K576" s="109">
        <v>12.50</v>
      </c>
      <c r="L576" s="109">
        <v>4.4000000000000004</v>
      </c>
      <c r="M576" s="109">
        <v>4.4000000000000004</v>
      </c>
      <c r="N576" s="109">
        <v>4.4000000000000004</v>
      </c>
      <c r="O576" s="109">
        <v>0</v>
      </c>
      <c r="P576" s="109">
        <v>0</v>
      </c>
      <c r="Q576" s="109">
        <v>0</v>
      </c>
      <c r="R576" s="172">
        <f>SUM(G576:Q576)</f>
        <v>122.71000000000001</v>
      </c>
      <c r="S576" s="76"/>
      <c r="T576" s="76"/>
      <c r="U576" s="109"/>
      <c r="V576" s="109"/>
      <c r="W576" s="109"/>
      <c r="X576" s="109"/>
      <c r="Y576" s="109"/>
      <c r="Z576" s="109"/>
      <c r="AA576" s="109"/>
      <c r="AB576" s="109"/>
      <c r="AC576" s="109"/>
      <c r="AD576" s="109"/>
      <c r="AE576" s="172">
        <f t="shared" si="102"/>
        <v>0</v>
      </c>
      <c r="AF576" s="109"/>
      <c r="AG576" s="109"/>
      <c r="AH576" s="109"/>
      <c r="AI576" s="109"/>
      <c r="AJ576" s="109"/>
      <c r="AK576" s="109"/>
      <c r="AL576" s="109"/>
      <c r="AM576" s="109"/>
      <c r="AN576" s="109"/>
      <c r="AO576" s="109"/>
      <c r="AP576" s="109"/>
      <c r="AQ576" s="109"/>
      <c r="AR576" s="172">
        <f t="shared" si="88"/>
        <v>0</v>
      </c>
      <c r="AS576" s="204">
        <f t="shared" si="89"/>
        <v>122.71000000000001</v>
      </c>
    </row>
    <row r="577" spans="1:45" s="89" customFormat="1" ht="11.25" customHeight="1">
      <c r="A577" s="406"/>
      <c r="B577" s="231" t="s">
        <v>98</v>
      </c>
      <c r="C577" s="236" t="s">
        <v>648</v>
      </c>
      <c r="D577" s="231" t="s">
        <v>76</v>
      </c>
      <c r="E577" s="232" t="s">
        <v>144</v>
      </c>
      <c r="F577" s="368" t="s">
        <v>649</v>
      </c>
      <c r="G577" s="224">
        <v>0</v>
      </c>
      <c r="H577" s="224">
        <v>0</v>
      </c>
      <c r="I577" s="224">
        <v>0</v>
      </c>
      <c r="J577" s="224">
        <v>0</v>
      </c>
      <c r="K577" s="224">
        <v>0</v>
      </c>
      <c r="L577" s="224">
        <v>0</v>
      </c>
      <c r="M577" s="224">
        <v>0</v>
      </c>
      <c r="N577" s="224">
        <v>0</v>
      </c>
      <c r="O577" s="224">
        <v>0</v>
      </c>
      <c r="P577" s="224">
        <v>0</v>
      </c>
      <c r="Q577" s="224">
        <v>5638.80</v>
      </c>
      <c r="R577" s="259">
        <f>SUM(G577:Q577)</f>
        <v>5638.80</v>
      </c>
      <c r="S577" s="224"/>
      <c r="T577" s="224"/>
      <c r="U577" s="224">
        <v>886.30</v>
      </c>
      <c r="V577" s="224">
        <v>18541.80</v>
      </c>
      <c r="W577" s="224">
        <v>31241.80</v>
      </c>
      <c r="X577" s="224">
        <v>9869.2999999999993</v>
      </c>
      <c r="Y577" s="224">
        <v>23846.30</v>
      </c>
      <c r="Z577" s="224">
        <v>8769.9117499999993</v>
      </c>
      <c r="AA577" s="224">
        <v>12102.50</v>
      </c>
      <c r="AB577" s="224">
        <v>5816.10</v>
      </c>
      <c r="AC577" s="224">
        <v>1200</v>
      </c>
      <c r="AD577" s="224">
        <v>48077.114000000001</v>
      </c>
      <c r="AE577" s="259">
        <f t="shared" si="102"/>
        <v>160351.12575000001</v>
      </c>
      <c r="AF577" s="224"/>
      <c r="AG577" s="224"/>
      <c r="AH577" s="224"/>
      <c r="AI577" s="224"/>
      <c r="AJ577" s="224"/>
      <c r="AK577" s="224"/>
      <c r="AL577" s="224"/>
      <c r="AM577" s="224"/>
      <c r="AN577" s="224"/>
      <c r="AO577" s="224"/>
      <c r="AP577" s="224"/>
      <c r="AQ577" s="224"/>
      <c r="AR577" s="259">
        <f t="shared" si="88"/>
        <v>0</v>
      </c>
      <c r="AS577" s="259">
        <f t="shared" si="89"/>
        <v>165989.92574999999</v>
      </c>
    </row>
    <row r="578" spans="2:45" ht="11.25" customHeight="1">
      <c r="B578" s="112" t="s">
        <v>98</v>
      </c>
      <c r="C578" s="113" t="s">
        <v>49</v>
      </c>
      <c r="D578" s="114"/>
      <c r="E578" s="115"/>
      <c r="F578" s="116"/>
      <c r="G578" s="110">
        <f t="shared" si="103" ref="G578:AD578">SUM(G575:G577)</f>
        <v>0</v>
      </c>
      <c r="H578" s="110">
        <f t="shared" si="103"/>
        <v>283.20999999999998</v>
      </c>
      <c r="I578" s="110">
        <f t="shared" si="103"/>
        <v>480.50</v>
      </c>
      <c r="J578" s="110">
        <f t="shared" si="103"/>
        <v>114.20</v>
      </c>
      <c r="K578" s="110">
        <f t="shared" si="103"/>
        <v>212.90</v>
      </c>
      <c r="L578" s="110">
        <f t="shared" si="103"/>
        <v>97.10</v>
      </c>
      <c r="M578" s="110">
        <f t="shared" si="103"/>
        <v>97.10</v>
      </c>
      <c r="N578" s="110">
        <f t="shared" si="103"/>
        <v>94.10</v>
      </c>
      <c r="O578" s="110">
        <f>SUM(O575:O577)</f>
        <v>0</v>
      </c>
      <c r="P578" s="110">
        <f>SUM(P575:P577)</f>
        <v>0</v>
      </c>
      <c r="Q578" s="110">
        <f>SUM(Q575:Q577)</f>
        <v>5638.80</v>
      </c>
      <c r="R578" s="110">
        <f t="shared" si="103"/>
        <v>7017.91</v>
      </c>
      <c r="S578" s="110">
        <f t="shared" si="103"/>
        <v>0</v>
      </c>
      <c r="T578" s="110">
        <f t="shared" si="103"/>
        <v>0</v>
      </c>
      <c r="U578" s="110">
        <f t="shared" si="103"/>
        <v>886.30</v>
      </c>
      <c r="V578" s="110">
        <f t="shared" si="103"/>
        <v>18541.80</v>
      </c>
      <c r="W578" s="110">
        <f t="shared" si="103"/>
        <v>31241.80</v>
      </c>
      <c r="X578" s="110">
        <f t="shared" si="103"/>
        <v>9869.2999999999993</v>
      </c>
      <c r="Y578" s="110">
        <f t="shared" si="103"/>
        <v>23846.30</v>
      </c>
      <c r="Z578" s="110">
        <f t="shared" si="103"/>
        <v>8769.9117499999993</v>
      </c>
      <c r="AA578" s="110">
        <f t="shared" si="103"/>
        <v>12102.50</v>
      </c>
      <c r="AB578" s="110">
        <f>SUM(AB575:AB577)</f>
        <v>5816.10</v>
      </c>
      <c r="AC578" s="110">
        <f t="shared" si="103"/>
        <v>1200</v>
      </c>
      <c r="AD578" s="110">
        <f t="shared" si="103"/>
        <v>48077.114000000001</v>
      </c>
      <c r="AE578" s="110">
        <f>SUM(AE575:AE577)</f>
        <v>160351.12575000001</v>
      </c>
      <c r="AF578" s="110">
        <f t="shared" si="104" ref="AF578:AQ578">SUM(AF575:AF577)</f>
        <v>0</v>
      </c>
      <c r="AG578" s="110">
        <f t="shared" si="104"/>
        <v>0</v>
      </c>
      <c r="AH578" s="110">
        <f t="shared" si="104"/>
        <v>0</v>
      </c>
      <c r="AI578" s="110">
        <f t="shared" si="104"/>
        <v>0</v>
      </c>
      <c r="AJ578" s="110">
        <f t="shared" si="104"/>
        <v>0</v>
      </c>
      <c r="AK578" s="110">
        <f t="shared" si="104"/>
        <v>0</v>
      </c>
      <c r="AL578" s="110">
        <f t="shared" si="104"/>
        <v>0</v>
      </c>
      <c r="AM578" s="110">
        <f t="shared" si="104"/>
        <v>0</v>
      </c>
      <c r="AN578" s="110">
        <f t="shared" si="104"/>
        <v>0</v>
      </c>
      <c r="AO578" s="110">
        <f t="shared" si="104"/>
        <v>0</v>
      </c>
      <c r="AP578" s="110">
        <f t="shared" si="104"/>
        <v>0</v>
      </c>
      <c r="AQ578" s="110">
        <f t="shared" si="104"/>
        <v>0</v>
      </c>
      <c r="AR578" s="110">
        <f t="shared" si="88"/>
        <v>0</v>
      </c>
      <c r="AS578" s="110">
        <f t="shared" si="89"/>
        <v>167369.03575000001</v>
      </c>
    </row>
    <row r="579" spans="2:45" ht="11.25" customHeight="1">
      <c r="B579" s="175" t="s">
        <v>100</v>
      </c>
      <c r="C579" s="168" t="s">
        <v>977</v>
      </c>
      <c r="D579" s="175" t="s">
        <v>83</v>
      </c>
      <c r="E579" s="177" t="s">
        <v>84</v>
      </c>
      <c r="F579" s="186" t="s">
        <v>900</v>
      </c>
      <c r="G579" s="111"/>
      <c r="H579" s="111"/>
      <c r="I579" s="102"/>
      <c r="J579" s="111"/>
      <c r="K579" s="111"/>
      <c r="L579" s="111"/>
      <c r="M579" s="111"/>
      <c r="N579" s="111"/>
      <c r="O579" s="111"/>
      <c r="P579" s="111"/>
      <c r="Q579" s="111"/>
      <c r="R579" s="187">
        <f>SUM(G579:Q579)</f>
        <v>0</v>
      </c>
      <c r="S579" s="111"/>
      <c r="T579" s="111"/>
      <c r="U579" s="111"/>
      <c r="V579" s="102"/>
      <c r="W579" s="111"/>
      <c r="X579" s="111"/>
      <c r="Y579" s="111"/>
      <c r="Z579" s="111">
        <v>767</v>
      </c>
      <c r="AA579" s="111">
        <v>73.900000000000006</v>
      </c>
      <c r="AB579" s="111">
        <v>2330.50</v>
      </c>
      <c r="AC579" s="111">
        <v>370.20</v>
      </c>
      <c r="AD579" s="111">
        <v>16644.30</v>
      </c>
      <c r="AE579" s="187">
        <f t="shared" si="102"/>
        <v>20185.899999999998</v>
      </c>
      <c r="AF579" s="111"/>
      <c r="AG579" s="111"/>
      <c r="AH579" s="111">
        <v>506.75799999999998</v>
      </c>
      <c r="AI579" s="111">
        <v>842.10</v>
      </c>
      <c r="AJ579" s="111">
        <v>1425.10</v>
      </c>
      <c r="AK579" s="111">
        <v>585.40</v>
      </c>
      <c r="AL579" s="111">
        <v>1459</v>
      </c>
      <c r="AM579" s="111">
        <v>3775.50</v>
      </c>
      <c r="AN579" s="111">
        <v>1224.4000000000001</v>
      </c>
      <c r="AO579" s="111">
        <v>3568.60</v>
      </c>
      <c r="AP579" s="111">
        <v>5134</v>
      </c>
      <c r="AQ579" s="111">
        <v>15796</v>
      </c>
      <c r="AR579" s="187">
        <f t="shared" si="88"/>
        <v>34316.858</v>
      </c>
      <c r="AS579" s="187">
        <f t="shared" si="89"/>
        <v>54502.758000000002</v>
      </c>
    </row>
    <row r="580" spans="2:45" ht="11.25" customHeight="1">
      <c r="B580" s="112" t="s">
        <v>100</v>
      </c>
      <c r="C580" s="113" t="s">
        <v>49</v>
      </c>
      <c r="D580" s="114"/>
      <c r="E580" s="115"/>
      <c r="F580" s="110"/>
      <c r="G580" s="110">
        <f t="shared" si="105" ref="G580:Q580">SUM(G579)</f>
        <v>0</v>
      </c>
      <c r="H580" s="110">
        <f t="shared" si="105"/>
        <v>0</v>
      </c>
      <c r="I580" s="110">
        <f t="shared" si="105"/>
        <v>0</v>
      </c>
      <c r="J580" s="110">
        <f t="shared" si="105"/>
        <v>0</v>
      </c>
      <c r="K580" s="110">
        <f t="shared" si="105"/>
        <v>0</v>
      </c>
      <c r="L580" s="110">
        <f t="shared" si="105"/>
        <v>0</v>
      </c>
      <c r="M580" s="110">
        <f t="shared" si="105"/>
        <v>0</v>
      </c>
      <c r="N580" s="110">
        <f t="shared" si="105"/>
        <v>0</v>
      </c>
      <c r="O580" s="110">
        <f t="shared" si="105"/>
        <v>0</v>
      </c>
      <c r="P580" s="110">
        <f t="shared" si="105"/>
        <v>0</v>
      </c>
      <c r="Q580" s="110">
        <f t="shared" si="105"/>
        <v>0</v>
      </c>
      <c r="R580" s="110">
        <f>SUM(R579)</f>
        <v>0</v>
      </c>
      <c r="S580" s="110">
        <f t="shared" si="106" ref="S580:AQ580">SUM(S579)</f>
        <v>0</v>
      </c>
      <c r="T580" s="110">
        <f t="shared" si="106"/>
        <v>0</v>
      </c>
      <c r="U580" s="110">
        <f t="shared" si="106"/>
        <v>0</v>
      </c>
      <c r="V580" s="110">
        <f t="shared" si="106"/>
        <v>0</v>
      </c>
      <c r="W580" s="110">
        <f t="shared" si="106"/>
        <v>0</v>
      </c>
      <c r="X580" s="110">
        <f t="shared" si="106"/>
        <v>0</v>
      </c>
      <c r="Y580" s="110">
        <f t="shared" si="106"/>
        <v>0</v>
      </c>
      <c r="Z580" s="110">
        <f t="shared" si="106"/>
        <v>767</v>
      </c>
      <c r="AA580" s="110">
        <f t="shared" si="106"/>
        <v>73.900000000000006</v>
      </c>
      <c r="AB580" s="110">
        <f t="shared" si="106"/>
        <v>2330.50</v>
      </c>
      <c r="AC580" s="110">
        <f t="shared" si="106"/>
        <v>370.20</v>
      </c>
      <c r="AD580" s="110">
        <f t="shared" si="106"/>
        <v>16644.30</v>
      </c>
      <c r="AE580" s="110">
        <f t="shared" si="106"/>
        <v>20185.899999999998</v>
      </c>
      <c r="AF580" s="110">
        <f t="shared" si="106"/>
        <v>0</v>
      </c>
      <c r="AG580" s="110">
        <f t="shared" si="106"/>
        <v>0</v>
      </c>
      <c r="AH580" s="110">
        <f t="shared" si="106"/>
        <v>506.75799999999998</v>
      </c>
      <c r="AI580" s="110">
        <f t="shared" si="106"/>
        <v>842.10</v>
      </c>
      <c r="AJ580" s="110">
        <f t="shared" si="106"/>
        <v>1425.10</v>
      </c>
      <c r="AK580" s="110">
        <f t="shared" si="106"/>
        <v>585.40</v>
      </c>
      <c r="AL580" s="110">
        <f t="shared" si="106"/>
        <v>1459</v>
      </c>
      <c r="AM580" s="110">
        <f t="shared" si="106"/>
        <v>3775.50</v>
      </c>
      <c r="AN580" s="110">
        <f t="shared" si="106"/>
        <v>1224.4000000000001</v>
      </c>
      <c r="AO580" s="110">
        <f t="shared" si="106"/>
        <v>3568.60</v>
      </c>
      <c r="AP580" s="110">
        <f t="shared" si="106"/>
        <v>5134</v>
      </c>
      <c r="AQ580" s="110">
        <f t="shared" si="106"/>
        <v>15796</v>
      </c>
      <c r="AR580" s="110">
        <f>SUM(AF580:AQ580)</f>
        <v>34316.858</v>
      </c>
      <c r="AS580" s="110">
        <f t="shared" si="89"/>
        <v>54502.758000000002</v>
      </c>
    </row>
    <row r="581" spans="2:45" ht="11.25" customHeight="1">
      <c r="B581" s="167" t="s">
        <v>101</v>
      </c>
      <c r="C581" s="94" t="s">
        <v>636</v>
      </c>
      <c r="D581" s="169" t="s">
        <v>84</v>
      </c>
      <c r="E581" s="170" t="s">
        <v>84</v>
      </c>
      <c r="F581" s="184"/>
      <c r="G581" s="73">
        <v>0</v>
      </c>
      <c r="H581" s="75">
        <v>0</v>
      </c>
      <c r="I581" s="73">
        <v>10.30</v>
      </c>
      <c r="J581" s="75">
        <v>0</v>
      </c>
      <c r="K581" s="75">
        <v>0</v>
      </c>
      <c r="L581" s="75">
        <v>0</v>
      </c>
      <c r="M581" s="75">
        <v>0</v>
      </c>
      <c r="N581" s="75">
        <v>0</v>
      </c>
      <c r="O581" s="75">
        <v>0</v>
      </c>
      <c r="P581" s="75">
        <v>0</v>
      </c>
      <c r="Q581" s="75">
        <v>0</v>
      </c>
      <c r="R581" s="174">
        <f t="shared" si="107" ref="R581:R587">SUM(G581:Q581)</f>
        <v>10.30</v>
      </c>
      <c r="S581" s="73"/>
      <c r="T581" s="73"/>
      <c r="U581" s="75"/>
      <c r="V581" s="73"/>
      <c r="W581" s="75"/>
      <c r="X581" s="75"/>
      <c r="Y581" s="75"/>
      <c r="Z581" s="75"/>
      <c r="AA581" s="75"/>
      <c r="AB581" s="75"/>
      <c r="AC581" s="75"/>
      <c r="AD581" s="75"/>
      <c r="AE581" s="174">
        <f t="shared" si="108" ref="AE581:AE587">SUM(S581:AD581)</f>
        <v>0</v>
      </c>
      <c r="AF581" s="75"/>
      <c r="AG581" s="75"/>
      <c r="AH581" s="75"/>
      <c r="AI581" s="75"/>
      <c r="AJ581" s="75"/>
      <c r="AK581" s="75"/>
      <c r="AL581" s="75"/>
      <c r="AM581" s="75"/>
      <c r="AN581" s="75"/>
      <c r="AO581" s="75"/>
      <c r="AP581" s="75"/>
      <c r="AQ581" s="75"/>
      <c r="AR581" s="174">
        <f t="shared" si="88"/>
        <v>0</v>
      </c>
      <c r="AS581" s="198">
        <f t="shared" si="89"/>
        <v>10.30</v>
      </c>
    </row>
    <row r="582" spans="2:45" ht="11.25" customHeight="1">
      <c r="B582" s="167" t="s">
        <v>101</v>
      </c>
      <c r="C582" s="94" t="s">
        <v>637</v>
      </c>
      <c r="D582" s="169" t="s">
        <v>141</v>
      </c>
      <c r="E582" s="170" t="s">
        <v>84</v>
      </c>
      <c r="F582" s="184"/>
      <c r="G582" s="73">
        <v>0</v>
      </c>
      <c r="H582" s="75">
        <v>0</v>
      </c>
      <c r="I582" s="73">
        <v>0</v>
      </c>
      <c r="J582" s="75">
        <v>0</v>
      </c>
      <c r="K582" s="75">
        <v>0</v>
      </c>
      <c r="L582" s="75">
        <v>1703.1346900000001</v>
      </c>
      <c r="M582" s="75">
        <v>404.91699999999997</v>
      </c>
      <c r="N582" s="75">
        <v>0</v>
      </c>
      <c r="O582" s="75">
        <v>0</v>
      </c>
      <c r="P582" s="75">
        <v>124</v>
      </c>
      <c r="Q582" s="75">
        <v>0</v>
      </c>
      <c r="R582" s="174">
        <f t="shared" si="107"/>
        <v>2232.0516900000002</v>
      </c>
      <c r="S582" s="73"/>
      <c r="T582" s="73"/>
      <c r="U582" s="75"/>
      <c r="V582" s="73"/>
      <c r="W582" s="75"/>
      <c r="X582" s="75"/>
      <c r="Y582" s="75"/>
      <c r="Z582" s="75"/>
      <c r="AA582" s="75"/>
      <c r="AB582" s="75"/>
      <c r="AC582" s="75"/>
      <c r="AD582" s="75"/>
      <c r="AE582" s="174">
        <f t="shared" si="108"/>
        <v>0</v>
      </c>
      <c r="AF582" s="75"/>
      <c r="AG582" s="75"/>
      <c r="AH582" s="75"/>
      <c r="AI582" s="75"/>
      <c r="AJ582" s="75"/>
      <c r="AK582" s="75"/>
      <c r="AL582" s="75"/>
      <c r="AM582" s="75"/>
      <c r="AN582" s="75"/>
      <c r="AO582" s="75"/>
      <c r="AP582" s="75"/>
      <c r="AQ582" s="75"/>
      <c r="AR582" s="174">
        <f t="shared" si="88"/>
        <v>0</v>
      </c>
      <c r="AS582" s="198">
        <f t="shared" si="89"/>
        <v>2232.0516900000002</v>
      </c>
    </row>
    <row r="583" spans="2:45" ht="11.25" customHeight="1">
      <c r="B583" s="167" t="s">
        <v>101</v>
      </c>
      <c r="C583" s="94" t="s">
        <v>539</v>
      </c>
      <c r="D583" s="169" t="s">
        <v>141</v>
      </c>
      <c r="E583" s="170" t="s">
        <v>84</v>
      </c>
      <c r="F583" s="184"/>
      <c r="G583" s="73">
        <v>0</v>
      </c>
      <c r="H583" s="75">
        <v>0</v>
      </c>
      <c r="I583" s="73">
        <v>33786</v>
      </c>
      <c r="J583" s="75">
        <v>31543</v>
      </c>
      <c r="K583" s="75">
        <v>13896</v>
      </c>
      <c r="L583" s="75">
        <v>9251.9979999999996</v>
      </c>
      <c r="M583" s="75">
        <v>2840</v>
      </c>
      <c r="N583" s="75">
        <v>118</v>
      </c>
      <c r="O583" s="75">
        <v>22</v>
      </c>
      <c r="P583" s="75">
        <v>31</v>
      </c>
      <c r="Q583" s="75">
        <v>23</v>
      </c>
      <c r="R583" s="174">
        <f t="shared" si="107"/>
        <v>91510.997999999992</v>
      </c>
      <c r="S583" s="73">
        <v>14.80</v>
      </c>
      <c r="T583" s="73">
        <v>13.20</v>
      </c>
      <c r="U583" s="75">
        <v>5.90</v>
      </c>
      <c r="V583" s="73">
        <v>3.50</v>
      </c>
      <c r="W583" s="75">
        <v>1.50</v>
      </c>
      <c r="X583" s="75">
        <v>5.80</v>
      </c>
      <c r="Y583" s="75">
        <v>1.1000000000000001</v>
      </c>
      <c r="Z583" s="75">
        <v>3.80</v>
      </c>
      <c r="AA583" s="75">
        <v>0.70</v>
      </c>
      <c r="AB583" s="75">
        <v>17.40</v>
      </c>
      <c r="AC583" s="75">
        <v>1.40</v>
      </c>
      <c r="AD583" s="75">
        <v>1.30</v>
      </c>
      <c r="AE583" s="174">
        <f t="shared" si="108"/>
        <v>70.399999999999991</v>
      </c>
      <c r="AF583" s="75">
        <v>0.30</v>
      </c>
      <c r="AG583" s="75"/>
      <c r="AH583" s="75"/>
      <c r="AI583" s="75"/>
      <c r="AJ583" s="75"/>
      <c r="AK583" s="75"/>
      <c r="AL583" s="75"/>
      <c r="AM583" s="75"/>
      <c r="AN583" s="75"/>
      <c r="AO583" s="75"/>
      <c r="AP583" s="75"/>
      <c r="AQ583" s="75"/>
      <c r="AR583" s="174">
        <f t="shared" si="88"/>
        <v>0.30</v>
      </c>
      <c r="AS583" s="198">
        <f t="shared" si="89"/>
        <v>91581.697999999989</v>
      </c>
    </row>
    <row r="584" spans="2:45" ht="11.25" customHeight="1">
      <c r="B584" s="167" t="s">
        <v>101</v>
      </c>
      <c r="C584" s="94" t="s">
        <v>604</v>
      </c>
      <c r="D584" s="169" t="s">
        <v>141</v>
      </c>
      <c r="E584" s="170" t="s">
        <v>84</v>
      </c>
      <c r="F584" s="184" t="s">
        <v>605</v>
      </c>
      <c r="G584" s="73">
        <v>1409</v>
      </c>
      <c r="H584" s="75">
        <v>2336</v>
      </c>
      <c r="I584" s="73">
        <v>2695</v>
      </c>
      <c r="J584" s="75">
        <v>2108.50</v>
      </c>
      <c r="K584" s="75">
        <v>836.50</v>
      </c>
      <c r="L584" s="75">
        <v>1110</v>
      </c>
      <c r="M584" s="75">
        <v>2026</v>
      </c>
      <c r="N584" s="75">
        <v>884.80</v>
      </c>
      <c r="O584" s="75">
        <v>608.10</v>
      </c>
      <c r="P584" s="75">
        <v>601.50</v>
      </c>
      <c r="Q584" s="75">
        <v>628.29999999999995</v>
      </c>
      <c r="R584" s="174">
        <f t="shared" si="107"/>
        <v>15243.699999999999</v>
      </c>
      <c r="S584" s="73">
        <v>505</v>
      </c>
      <c r="T584" s="73">
        <v>1245</v>
      </c>
      <c r="U584" s="75">
        <v>1115</v>
      </c>
      <c r="V584" s="73">
        <v>575</v>
      </c>
      <c r="W584" s="75">
        <v>989</v>
      </c>
      <c r="X584" s="75">
        <v>1229</v>
      </c>
      <c r="Y584" s="75">
        <v>961</v>
      </c>
      <c r="Z584" s="75">
        <v>1502</v>
      </c>
      <c r="AA584" s="75">
        <v>1580</v>
      </c>
      <c r="AB584" s="75">
        <v>1556</v>
      </c>
      <c r="AC584" s="75">
        <v>916</v>
      </c>
      <c r="AD584" s="75">
        <v>735</v>
      </c>
      <c r="AE584" s="174">
        <f t="shared" si="108"/>
        <v>12908</v>
      </c>
      <c r="AF584" s="75">
        <v>955</v>
      </c>
      <c r="AG584" s="75">
        <v>882</v>
      </c>
      <c r="AH584" s="75">
        <v>1192</v>
      </c>
      <c r="AI584" s="75">
        <v>1093</v>
      </c>
      <c r="AJ584" s="75">
        <v>1110</v>
      </c>
      <c r="AK584" s="75">
        <v>1144</v>
      </c>
      <c r="AL584" s="75">
        <v>682</v>
      </c>
      <c r="AM584" s="75">
        <v>1236</v>
      </c>
      <c r="AN584" s="75">
        <v>1145</v>
      </c>
      <c r="AO584" s="75">
        <v>1421</v>
      </c>
      <c r="AP584" s="75">
        <v>859</v>
      </c>
      <c r="AQ584" s="75">
        <v>821</v>
      </c>
      <c r="AR584" s="174">
        <f t="shared" si="88"/>
        <v>12540</v>
      </c>
      <c r="AS584" s="198">
        <f t="shared" si="89"/>
        <v>40691.699999999997</v>
      </c>
    </row>
    <row r="585" spans="2:45" ht="25.5" customHeight="1">
      <c r="B585" s="365" t="s">
        <v>101</v>
      </c>
      <c r="C585" s="188" t="s">
        <v>691</v>
      </c>
      <c r="D585" s="365" t="s">
        <v>79</v>
      </c>
      <c r="E585" s="170" t="s">
        <v>84</v>
      </c>
      <c r="F585" s="181"/>
      <c r="G585" s="73">
        <v>0</v>
      </c>
      <c r="H585" s="73">
        <v>0</v>
      </c>
      <c r="I585" s="73">
        <v>0</v>
      </c>
      <c r="J585" s="73">
        <v>0</v>
      </c>
      <c r="K585" s="73">
        <v>0</v>
      </c>
      <c r="L585" s="73">
        <v>0</v>
      </c>
      <c r="M585" s="73">
        <v>0</v>
      </c>
      <c r="N585" s="73">
        <v>0</v>
      </c>
      <c r="O585" s="73">
        <v>0</v>
      </c>
      <c r="P585" s="73">
        <v>0</v>
      </c>
      <c r="Q585" s="73">
        <v>16687.900000000001</v>
      </c>
      <c r="R585" s="198">
        <f t="shared" si="107"/>
        <v>16687.900000000001</v>
      </c>
      <c r="S585" s="73"/>
      <c r="T585" s="73"/>
      <c r="U585" s="73"/>
      <c r="V585" s="73"/>
      <c r="W585" s="73"/>
      <c r="X585" s="73"/>
      <c r="Y585" s="73"/>
      <c r="Z585" s="73"/>
      <c r="AA585" s="73"/>
      <c r="AB585" s="73"/>
      <c r="AC585" s="73"/>
      <c r="AD585" s="73"/>
      <c r="AE585" s="198">
        <f t="shared" si="108"/>
        <v>0</v>
      </c>
      <c r="AF585" s="73"/>
      <c r="AG585" s="73"/>
      <c r="AH585" s="73"/>
      <c r="AI585" s="73"/>
      <c r="AJ585" s="73"/>
      <c r="AK585" s="73"/>
      <c r="AL585" s="73"/>
      <c r="AM585" s="73"/>
      <c r="AN585" s="73"/>
      <c r="AO585" s="73"/>
      <c r="AP585" s="73"/>
      <c r="AQ585" s="73"/>
      <c r="AR585" s="198">
        <f t="shared" si="88"/>
        <v>0</v>
      </c>
      <c r="AS585" s="198">
        <f t="shared" si="89"/>
        <v>16687.900000000001</v>
      </c>
    </row>
    <row r="586" spans="2:45" ht="11.25" customHeight="1">
      <c r="B586" s="175" t="s">
        <v>101</v>
      </c>
      <c r="C586" s="168" t="s">
        <v>752</v>
      </c>
      <c r="D586" s="175" t="s">
        <v>141</v>
      </c>
      <c r="E586" s="177" t="s">
        <v>84</v>
      </c>
      <c r="F586" s="364"/>
      <c r="G586" s="84"/>
      <c r="H586" s="84"/>
      <c r="I586" s="84"/>
      <c r="J586" s="84"/>
      <c r="K586" s="84"/>
      <c r="L586" s="84"/>
      <c r="M586" s="84"/>
      <c r="N586" s="84"/>
      <c r="O586" s="84"/>
      <c r="P586" s="84"/>
      <c r="Q586" s="84"/>
      <c r="R586" s="198">
        <f t="shared" si="107"/>
        <v>0</v>
      </c>
      <c r="S586" s="84"/>
      <c r="T586" s="84"/>
      <c r="U586" s="84"/>
      <c r="V586" s="84">
        <v>1748.50</v>
      </c>
      <c r="W586" s="84"/>
      <c r="X586" s="84">
        <v>-1446</v>
      </c>
      <c r="Y586" s="84"/>
      <c r="Z586" s="84"/>
      <c r="AA586" s="84">
        <v>604.79999999999995</v>
      </c>
      <c r="AB586" s="84"/>
      <c r="AC586" s="84"/>
      <c r="AD586" s="84"/>
      <c r="AE586" s="198">
        <f t="shared" si="108"/>
        <v>907.30</v>
      </c>
      <c r="AF586" s="73"/>
      <c r="AG586" s="73"/>
      <c r="AH586" s="73"/>
      <c r="AI586" s="73"/>
      <c r="AJ586" s="73"/>
      <c r="AK586" s="73"/>
      <c r="AL586" s="73"/>
      <c r="AM586" s="73"/>
      <c r="AN586" s="73"/>
      <c r="AO586" s="73"/>
      <c r="AP586" s="73"/>
      <c r="AQ586" s="73"/>
      <c r="AR586" s="198">
        <f t="shared" si="88"/>
        <v>0</v>
      </c>
      <c r="AS586" s="198">
        <f t="shared" si="89"/>
        <v>907.30</v>
      </c>
    </row>
    <row r="587" spans="2:45" ht="11.25" customHeight="1">
      <c r="B587" s="402" t="s">
        <v>101</v>
      </c>
      <c r="C587" s="94" t="s">
        <v>964</v>
      </c>
      <c r="D587" s="394" t="s">
        <v>141</v>
      </c>
      <c r="E587" s="395" t="s">
        <v>84</v>
      </c>
      <c r="F587" s="184" t="s">
        <v>965</v>
      </c>
      <c r="G587" s="73"/>
      <c r="H587" s="75"/>
      <c r="I587" s="73"/>
      <c r="J587" s="75"/>
      <c r="K587" s="75"/>
      <c r="L587" s="75"/>
      <c r="M587" s="75"/>
      <c r="N587" s="75"/>
      <c r="O587" s="75"/>
      <c r="P587" s="75"/>
      <c r="Q587" s="75"/>
      <c r="R587" s="174">
        <f t="shared" si="107"/>
        <v>0</v>
      </c>
      <c r="S587" s="73"/>
      <c r="T587" s="73"/>
      <c r="U587" s="75"/>
      <c r="V587" s="73"/>
      <c r="W587" s="75"/>
      <c r="X587" s="75">
        <v>4036.56</v>
      </c>
      <c r="Y587" s="75">
        <v>50.82</v>
      </c>
      <c r="Z587" s="75">
        <v>74.1125</v>
      </c>
      <c r="AA587" s="75">
        <v>93.17</v>
      </c>
      <c r="AB587" s="75">
        <v>83.64125</v>
      </c>
      <c r="AC587" s="75">
        <v>21.78</v>
      </c>
      <c r="AD587" s="75">
        <v>2729.1549999999997</v>
      </c>
      <c r="AE587" s="174">
        <f t="shared" si="108"/>
        <v>7089.2387499999995</v>
      </c>
      <c r="AF587" s="75"/>
      <c r="AG587" s="75">
        <v>580.79999999999995</v>
      </c>
      <c r="AH587" s="75">
        <v>145.19999999999999</v>
      </c>
      <c r="AI587" s="75">
        <v>145.19999999999999</v>
      </c>
      <c r="AJ587" s="75">
        <v>145.19999999999999</v>
      </c>
      <c r="AK587" s="75">
        <v>152.19999999999999</v>
      </c>
      <c r="AL587" s="75">
        <v>149.60</v>
      </c>
      <c r="AM587" s="75">
        <v>147.69999999999999</v>
      </c>
      <c r="AN587" s="75">
        <v>146</v>
      </c>
      <c r="AO587" s="75">
        <v>0</v>
      </c>
      <c r="AP587" s="75">
        <v>290.39999999999998</v>
      </c>
      <c r="AQ587" s="75">
        <v>290.39999999999998</v>
      </c>
      <c r="AR587" s="174">
        <f t="shared" si="88"/>
        <v>2192.7000000000003</v>
      </c>
      <c r="AS587" s="198">
        <f>R587+AE587+AR587</f>
        <v>9281.9387499999993</v>
      </c>
    </row>
    <row r="588" spans="2:45" ht="11.25" customHeight="1">
      <c r="B588" s="112" t="s">
        <v>101</v>
      </c>
      <c r="C588" s="113" t="s">
        <v>49</v>
      </c>
      <c r="D588" s="114"/>
      <c r="E588" s="115"/>
      <c r="F588" s="116"/>
      <c r="G588" s="110">
        <f>SUM(G581:G585)</f>
        <v>1409</v>
      </c>
      <c r="H588" s="110">
        <f t="shared" si="109" ref="H588:K588">SUM(H581:H585)</f>
        <v>2336</v>
      </c>
      <c r="I588" s="110">
        <f t="shared" si="109"/>
        <v>36491.300000000003</v>
      </c>
      <c r="J588" s="110">
        <f t="shared" si="109"/>
        <v>33651.50</v>
      </c>
      <c r="K588" s="110">
        <f t="shared" si="109"/>
        <v>14732.50</v>
      </c>
      <c r="L588" s="110">
        <f t="shared" si="110" ref="L588:Q588">SUM(L581:L585)</f>
        <v>12065.13269</v>
      </c>
      <c r="M588" s="110">
        <f t="shared" si="110"/>
        <v>5270.9169999999995</v>
      </c>
      <c r="N588" s="110">
        <f t="shared" si="110"/>
        <v>1002.80</v>
      </c>
      <c r="O588" s="110">
        <f t="shared" si="110"/>
        <v>630.10</v>
      </c>
      <c r="P588" s="110">
        <f t="shared" si="110"/>
        <v>756.50</v>
      </c>
      <c r="Q588" s="110">
        <f t="shared" si="110"/>
        <v>17339.20</v>
      </c>
      <c r="R588" s="110">
        <f>SUM(R581:R587)</f>
        <v>125684.94968999998</v>
      </c>
      <c r="S588" s="110">
        <f t="shared" si="111" ref="S588:AD588">SUM(S581:S587)</f>
        <v>519.79999999999995</v>
      </c>
      <c r="T588" s="110">
        <f t="shared" si="111"/>
        <v>1258.20</v>
      </c>
      <c r="U588" s="110">
        <f t="shared" si="111"/>
        <v>1120.9000000000001</v>
      </c>
      <c r="V588" s="110">
        <f t="shared" si="111"/>
        <v>2327</v>
      </c>
      <c r="W588" s="110">
        <f t="shared" si="111"/>
        <v>990.50</v>
      </c>
      <c r="X588" s="110">
        <f t="shared" si="111"/>
        <v>3825.3599999999997</v>
      </c>
      <c r="Y588" s="110">
        <f t="shared" si="111"/>
        <v>1012.9200000000001</v>
      </c>
      <c r="Z588" s="110">
        <f t="shared" si="111"/>
        <v>1579.9124999999999</v>
      </c>
      <c r="AA588" s="110">
        <f t="shared" si="111"/>
        <v>2278.67</v>
      </c>
      <c r="AB588" s="110">
        <f t="shared" si="111"/>
        <v>1657.04125</v>
      </c>
      <c r="AC588" s="110">
        <f t="shared" si="111"/>
        <v>939.18</v>
      </c>
      <c r="AD588" s="110">
        <f t="shared" si="111"/>
        <v>3465.4549999999999</v>
      </c>
      <c r="AE588" s="110">
        <f>SUM(AE581:AE587)</f>
        <v>20974.938749999998</v>
      </c>
      <c r="AF588" s="110">
        <f>SUM(AF581:AF587)</f>
        <v>955.30</v>
      </c>
      <c r="AG588" s="110">
        <f>SUM(AG581:AG587)</f>
        <v>1462.80</v>
      </c>
      <c r="AH588" s="110">
        <f>SUM(AH581:AH587)</f>
        <v>1337.20</v>
      </c>
      <c r="AI588" s="110">
        <f t="shared" si="112" ref="AI588:AK588">SUM(AI581:AI587)</f>
        <v>1238.20</v>
      </c>
      <c r="AJ588" s="110">
        <f t="shared" si="112"/>
        <v>1255.20</v>
      </c>
      <c r="AK588" s="110">
        <f t="shared" si="112"/>
        <v>1296.20</v>
      </c>
      <c r="AL588" s="110">
        <f t="shared" si="113" ref="AL588">SUM(AL581:AL587)</f>
        <v>831.60</v>
      </c>
      <c r="AM588" s="110">
        <f t="shared" si="114" ref="AM588">SUM(AM581:AM587)</f>
        <v>1383.70</v>
      </c>
      <c r="AN588" s="110">
        <f t="shared" si="115" ref="AN588">SUM(AN581:AN587)</f>
        <v>1291</v>
      </c>
      <c r="AO588" s="110">
        <f t="shared" si="116" ref="AO588">SUM(AO581:AO587)</f>
        <v>1421</v>
      </c>
      <c r="AP588" s="110">
        <f t="shared" si="117" ref="AP588">SUM(AP581:AP587)</f>
        <v>1149.4000000000001</v>
      </c>
      <c r="AQ588" s="110">
        <f t="shared" si="118" ref="AQ588">SUM(AQ581:AQ587)</f>
        <v>1111.4000000000001</v>
      </c>
      <c r="AR588" s="110">
        <f>SUM(AF588:AQ588)</f>
        <v>14733</v>
      </c>
      <c r="AS588" s="110">
        <f>R588+AE588+AR588</f>
        <v>161392.88843999998</v>
      </c>
    </row>
    <row r="589" spans="2:45" ht="11.25" customHeight="1">
      <c r="B589" s="175" t="s">
        <v>103</v>
      </c>
      <c r="C589" s="168" t="s">
        <v>207</v>
      </c>
      <c r="D589" s="175" t="s">
        <v>76</v>
      </c>
      <c r="E589" s="177" t="s">
        <v>84</v>
      </c>
      <c r="F589" s="186" t="s">
        <v>208</v>
      </c>
      <c r="G589" s="111">
        <v>0</v>
      </c>
      <c r="H589" s="111">
        <v>295.30</v>
      </c>
      <c r="I589" s="102">
        <v>538.50</v>
      </c>
      <c r="J589" s="111">
        <v>558.90</v>
      </c>
      <c r="K589" s="111">
        <v>487.90</v>
      </c>
      <c r="L589" s="111">
        <v>397.20</v>
      </c>
      <c r="M589" s="111">
        <v>355.20</v>
      </c>
      <c r="N589" s="111">
        <v>363.20</v>
      </c>
      <c r="O589" s="111">
        <v>307.20</v>
      </c>
      <c r="P589" s="111">
        <v>391.20</v>
      </c>
      <c r="Q589" s="111">
        <v>339.20</v>
      </c>
      <c r="R589" s="187">
        <f>SUM(G589:Q589)</f>
        <v>4033.7999999999988</v>
      </c>
      <c r="S589" s="111">
        <v>372.50</v>
      </c>
      <c r="T589" s="111">
        <v>266</v>
      </c>
      <c r="U589" s="111">
        <v>266.50</v>
      </c>
      <c r="V589" s="102">
        <v>194.70</v>
      </c>
      <c r="W589" s="111">
        <v>207.40</v>
      </c>
      <c r="X589" s="111">
        <v>365.20</v>
      </c>
      <c r="Y589" s="111">
        <v>47.40</v>
      </c>
      <c r="Z589" s="111">
        <v>26.10</v>
      </c>
      <c r="AA589" s="111">
        <v>21.60</v>
      </c>
      <c r="AB589" s="111">
        <v>19.80</v>
      </c>
      <c r="AC589" s="111">
        <v>32.50</v>
      </c>
      <c r="AD589" s="111">
        <v>20.80</v>
      </c>
      <c r="AE589" s="187">
        <f>SUM(S589:AD589)</f>
        <v>1840.50</v>
      </c>
      <c r="AF589" s="111">
        <v>52.90</v>
      </c>
      <c r="AG589" s="111">
        <v>7</v>
      </c>
      <c r="AH589" s="111">
        <v>5</v>
      </c>
      <c r="AI589" s="111">
        <v>6</v>
      </c>
      <c r="AJ589" s="111">
        <v>7</v>
      </c>
      <c r="AK589" s="111">
        <v>2</v>
      </c>
      <c r="AL589" s="111">
        <v>3</v>
      </c>
      <c r="AM589" s="111">
        <v>2</v>
      </c>
      <c r="AN589" s="111">
        <v>2</v>
      </c>
      <c r="AO589" s="111">
        <v>4</v>
      </c>
      <c r="AP589" s="111"/>
      <c r="AQ589" s="111">
        <v>7977</v>
      </c>
      <c r="AR589" s="187">
        <f t="shared" si="88"/>
        <v>8067.90</v>
      </c>
      <c r="AS589" s="187">
        <f t="shared" si="89"/>
        <v>13942.20</v>
      </c>
    </row>
    <row r="590" spans="2:45" ht="11.25" customHeight="1">
      <c r="B590" s="112" t="s">
        <v>103</v>
      </c>
      <c r="C590" s="113" t="s">
        <v>49</v>
      </c>
      <c r="D590" s="114"/>
      <c r="E590" s="115"/>
      <c r="F590" s="116"/>
      <c r="G590" s="110">
        <f>SUM(G589)</f>
        <v>0</v>
      </c>
      <c r="H590" s="110">
        <f t="shared" si="119" ref="H590:AD590">SUM(H589)</f>
        <v>295.30</v>
      </c>
      <c r="I590" s="110">
        <f t="shared" si="119"/>
        <v>538.50</v>
      </c>
      <c r="J590" s="110">
        <f t="shared" si="119"/>
        <v>558.90</v>
      </c>
      <c r="K590" s="110">
        <f t="shared" si="119"/>
        <v>487.90</v>
      </c>
      <c r="L590" s="110">
        <f t="shared" si="119"/>
        <v>397.20</v>
      </c>
      <c r="M590" s="110">
        <f t="shared" si="119"/>
        <v>355.20</v>
      </c>
      <c r="N590" s="110">
        <f t="shared" si="119"/>
        <v>363.20</v>
      </c>
      <c r="O590" s="110">
        <f t="shared" si="119"/>
        <v>307.20</v>
      </c>
      <c r="P590" s="110">
        <f>SUM(P589)</f>
        <v>391.20</v>
      </c>
      <c r="Q590" s="110">
        <f>SUM(Q589)</f>
        <v>339.20</v>
      </c>
      <c r="R590" s="110">
        <f t="shared" si="119"/>
        <v>4033.7999999999988</v>
      </c>
      <c r="S590" s="110">
        <f t="shared" si="119"/>
        <v>372.50</v>
      </c>
      <c r="T590" s="110">
        <f t="shared" si="119"/>
        <v>266</v>
      </c>
      <c r="U590" s="110">
        <f t="shared" si="119"/>
        <v>266.50</v>
      </c>
      <c r="V590" s="110">
        <f t="shared" si="119"/>
        <v>194.70</v>
      </c>
      <c r="W590" s="110">
        <f t="shared" si="119"/>
        <v>207.40</v>
      </c>
      <c r="X590" s="110">
        <f t="shared" si="119"/>
        <v>365.20</v>
      </c>
      <c r="Y590" s="110">
        <f t="shared" si="119"/>
        <v>47.40</v>
      </c>
      <c r="Z590" s="110">
        <f t="shared" si="119"/>
        <v>26.10</v>
      </c>
      <c r="AA590" s="110">
        <f t="shared" si="119"/>
        <v>21.60</v>
      </c>
      <c r="AB590" s="110">
        <f>SUM(AB589)</f>
        <v>19.80</v>
      </c>
      <c r="AC590" s="110">
        <f t="shared" si="119"/>
        <v>32.50</v>
      </c>
      <c r="AD590" s="110">
        <f t="shared" si="119"/>
        <v>20.80</v>
      </c>
      <c r="AE590" s="110">
        <f>SUM(AE589)</f>
        <v>1840.50</v>
      </c>
      <c r="AF590" s="110">
        <f t="shared" si="120" ref="AF590:AQ590">SUM(AF589)</f>
        <v>52.90</v>
      </c>
      <c r="AG590" s="110">
        <f t="shared" si="120"/>
        <v>7</v>
      </c>
      <c r="AH590" s="110">
        <f t="shared" si="120"/>
        <v>5</v>
      </c>
      <c r="AI590" s="110">
        <f t="shared" si="120"/>
        <v>6</v>
      </c>
      <c r="AJ590" s="110">
        <f t="shared" si="120"/>
        <v>7</v>
      </c>
      <c r="AK590" s="110">
        <f t="shared" si="120"/>
        <v>2</v>
      </c>
      <c r="AL590" s="110">
        <f t="shared" si="120"/>
        <v>3</v>
      </c>
      <c r="AM590" s="110">
        <f t="shared" si="120"/>
        <v>2</v>
      </c>
      <c r="AN590" s="110">
        <f t="shared" si="120"/>
        <v>2</v>
      </c>
      <c r="AO590" s="110">
        <f t="shared" si="120"/>
        <v>4</v>
      </c>
      <c r="AP590" s="110">
        <f t="shared" si="120"/>
        <v>0</v>
      </c>
      <c r="AQ590" s="110">
        <f t="shared" si="120"/>
        <v>7977</v>
      </c>
      <c r="AR590" s="110">
        <f t="shared" si="88"/>
        <v>8067.90</v>
      </c>
      <c r="AS590" s="110">
        <f t="shared" si="89"/>
        <v>13942.20</v>
      </c>
    </row>
    <row r="591" spans="2:45" ht="21">
      <c r="B591" s="242" t="s">
        <v>104</v>
      </c>
      <c r="C591" s="243" t="s">
        <v>698</v>
      </c>
      <c r="D591" s="242" t="s">
        <v>143</v>
      </c>
      <c r="E591" s="245" t="s">
        <v>84</v>
      </c>
      <c r="F591" s="360" t="s">
        <v>611</v>
      </c>
      <c r="G591" s="247"/>
      <c r="H591" s="247"/>
      <c r="I591" s="247"/>
      <c r="J591" s="247"/>
      <c r="K591" s="247"/>
      <c r="L591" s="247"/>
      <c r="M591" s="247"/>
      <c r="N591" s="247">
        <v>32.199999999999996</v>
      </c>
      <c r="O591" s="247">
        <v>98.70</v>
      </c>
      <c r="P591" s="247">
        <v>99.699999999999989</v>
      </c>
      <c r="Q591" s="247">
        <v>85.50</v>
      </c>
      <c r="R591" s="282">
        <f t="shared" si="121" ref="R591:R613">SUM(G591:Q591)</f>
        <v>316.10000000000002</v>
      </c>
      <c r="S591" s="247">
        <v>83.245599999999996</v>
      </c>
      <c r="T591" s="247">
        <v>112.4064</v>
      </c>
      <c r="U591" s="247">
        <v>114.5372</v>
      </c>
      <c r="V591" s="247">
        <v>126.41549999999999</v>
      </c>
      <c r="W591" s="247">
        <v>108.5142</v>
      </c>
      <c r="X591" s="247">
        <v>112</v>
      </c>
      <c r="Y591" s="247">
        <v>109.9074</v>
      </c>
      <c r="Z591" s="247">
        <v>82.105</v>
      </c>
      <c r="AA591" s="247">
        <v>60.293799999999997</v>
      </c>
      <c r="AB591" s="247">
        <v>59.756399999999999</v>
      </c>
      <c r="AC591" s="247">
        <v>79.684399999999997</v>
      </c>
      <c r="AD591" s="247">
        <v>40.017200000000003</v>
      </c>
      <c r="AE591" s="282">
        <f t="shared" si="122" ref="AE591:AE613">SUM(S591:AD591)</f>
        <v>1088.8831</v>
      </c>
      <c r="AF591" s="247">
        <v>180.30</v>
      </c>
      <c r="AG591" s="247">
        <v>163.66999999999999</v>
      </c>
      <c r="AH591" s="247">
        <v>173.797</v>
      </c>
      <c r="AI591" s="247">
        <v>167.57</v>
      </c>
      <c r="AJ591" s="247">
        <v>210.053</v>
      </c>
      <c r="AK591" s="247">
        <v>203.40</v>
      </c>
      <c r="AL591" s="247">
        <v>235.77699999999999</v>
      </c>
      <c r="AM591" s="247">
        <v>238.72800000000001</v>
      </c>
      <c r="AN591" s="247">
        <v>180.62899999999999</v>
      </c>
      <c r="AO591" s="247">
        <v>195.47800000000001</v>
      </c>
      <c r="AP591" s="247">
        <v>185.446</v>
      </c>
      <c r="AQ591" s="247"/>
      <c r="AR591" s="302">
        <f t="shared" si="88"/>
        <v>2134.848</v>
      </c>
      <c r="AS591" s="302">
        <f t="shared" si="89"/>
        <v>3539.8310999999999</v>
      </c>
    </row>
    <row r="592" spans="2:45" ht="11.25" customHeight="1">
      <c r="B592" s="242" t="s">
        <v>104</v>
      </c>
      <c r="C592" s="243" t="s">
        <v>699</v>
      </c>
      <c r="D592" s="244" t="s">
        <v>76</v>
      </c>
      <c r="E592" s="245" t="s">
        <v>84</v>
      </c>
      <c r="F592" s="246" t="s">
        <v>285</v>
      </c>
      <c r="G592" s="247"/>
      <c r="H592" s="247">
        <v>40</v>
      </c>
      <c r="I592" s="247">
        <v>67.400000000000006</v>
      </c>
      <c r="J592" s="248">
        <v>78.900000000000006</v>
      </c>
      <c r="K592" s="248">
        <v>76.80</v>
      </c>
      <c r="L592" s="248">
        <v>78.239999999999995</v>
      </c>
      <c r="M592" s="248">
        <v>76.900000000000006</v>
      </c>
      <c r="N592" s="248">
        <v>74.400000000000006</v>
      </c>
      <c r="O592" s="248">
        <v>76.900000000000006</v>
      </c>
      <c r="P592" s="248">
        <v>74.400000000000006</v>
      </c>
      <c r="Q592" s="248">
        <v>76.900000000000006</v>
      </c>
      <c r="R592" s="249">
        <f t="shared" si="121"/>
        <v>720.83999999999992</v>
      </c>
      <c r="S592" s="247">
        <v>94.24</v>
      </c>
      <c r="T592" s="247">
        <v>85.372</v>
      </c>
      <c r="U592" s="247">
        <v>94.24</v>
      </c>
      <c r="V592" s="247">
        <v>91.20</v>
      </c>
      <c r="W592" s="248">
        <v>94.24</v>
      </c>
      <c r="X592" s="248">
        <v>91.200999999999993</v>
      </c>
      <c r="Y592" s="248">
        <v>49.495</v>
      </c>
      <c r="Z592" s="248">
        <v>5.89</v>
      </c>
      <c r="AA592" s="248"/>
      <c r="AB592" s="248"/>
      <c r="AC592" s="248"/>
      <c r="AD592" s="248"/>
      <c r="AE592" s="249">
        <f t="shared" si="122"/>
        <v>605.87799999999993</v>
      </c>
      <c r="AF592" s="248"/>
      <c r="AG592" s="248"/>
      <c r="AH592" s="248"/>
      <c r="AI592" s="248"/>
      <c r="AJ592" s="248"/>
      <c r="AK592" s="248"/>
      <c r="AL592" s="248"/>
      <c r="AM592" s="248"/>
      <c r="AN592" s="248"/>
      <c r="AO592" s="248"/>
      <c r="AP592" s="248"/>
      <c r="AQ592" s="248"/>
      <c r="AR592" s="389">
        <f t="shared" si="88"/>
        <v>0</v>
      </c>
      <c r="AS592" s="302">
        <f t="shared" si="89"/>
        <v>1326.7179999999998</v>
      </c>
    </row>
    <row r="593" spans="2:45" ht="48.75" customHeight="1">
      <c r="B593" s="242" t="s">
        <v>104</v>
      </c>
      <c r="C593" s="243" t="s">
        <v>700</v>
      </c>
      <c r="D593" s="242" t="s">
        <v>84</v>
      </c>
      <c r="E593" s="245" t="s">
        <v>84</v>
      </c>
      <c r="F593" s="360" t="s">
        <v>611</v>
      </c>
      <c r="G593" s="247"/>
      <c r="H593" s="247"/>
      <c r="I593" s="247"/>
      <c r="J593" s="247"/>
      <c r="K593" s="247"/>
      <c r="L593" s="247"/>
      <c r="M593" s="247">
        <v>133.53</v>
      </c>
      <c r="N593" s="247">
        <v>185</v>
      </c>
      <c r="O593" s="247">
        <v>156.91999999999999</v>
      </c>
      <c r="P593" s="247">
        <v>187.20</v>
      </c>
      <c r="Q593" s="247">
        <v>198</v>
      </c>
      <c r="R593" s="282">
        <f t="shared" si="121"/>
        <v>860.64999999999986</v>
      </c>
      <c r="S593" s="247">
        <v>281.04181999999997</v>
      </c>
      <c r="T593" s="247">
        <v>136.21600000000001</v>
      </c>
      <c r="U593" s="247">
        <v>119.81302000000001</v>
      </c>
      <c r="V593" s="247">
        <v>174.88739000000001</v>
      </c>
      <c r="W593" s="247">
        <v>138.14519999999999</v>
      </c>
      <c r="X593" s="247">
        <v>181.32158999999999</v>
      </c>
      <c r="Y593" s="247">
        <v>214.21270999999999</v>
      </c>
      <c r="Z593" s="247"/>
      <c r="AA593" s="247"/>
      <c r="AB593" s="247"/>
      <c r="AC593" s="247"/>
      <c r="AD593" s="247"/>
      <c r="AE593" s="282">
        <f t="shared" si="122"/>
        <v>1245.6377299999999</v>
      </c>
      <c r="AF593" s="247"/>
      <c r="AG593" s="247"/>
      <c r="AH593" s="247"/>
      <c r="AI593" s="247"/>
      <c r="AJ593" s="247"/>
      <c r="AK593" s="247"/>
      <c r="AL593" s="247"/>
      <c r="AM593" s="247"/>
      <c r="AN593" s="247"/>
      <c r="AO593" s="247"/>
      <c r="AP593" s="247"/>
      <c r="AQ593" s="247"/>
      <c r="AR593" s="302">
        <f t="shared" si="88"/>
        <v>0</v>
      </c>
      <c r="AS593" s="302">
        <f t="shared" si="89"/>
        <v>2106.28773</v>
      </c>
    </row>
    <row r="594" spans="1:45" s="30" customFormat="1" ht="11.25" customHeight="1">
      <c r="A594" s="283"/>
      <c r="B594" s="231" t="s">
        <v>104</v>
      </c>
      <c r="C594" s="250" t="s">
        <v>281</v>
      </c>
      <c r="D594" s="251" t="s">
        <v>78</v>
      </c>
      <c r="E594" s="232" t="s">
        <v>144</v>
      </c>
      <c r="F594" s="233" t="s">
        <v>701</v>
      </c>
      <c r="G594" s="235"/>
      <c r="H594" s="235">
        <v>0</v>
      </c>
      <c r="I594" s="235">
        <v>11091.678</v>
      </c>
      <c r="J594" s="234"/>
      <c r="K594" s="234"/>
      <c r="L594" s="234"/>
      <c r="M594" s="234"/>
      <c r="N594" s="234"/>
      <c r="O594" s="234"/>
      <c r="P594" s="234">
        <v>55183.50</v>
      </c>
      <c r="Q594" s="234"/>
      <c r="R594" s="225">
        <f t="shared" si="121"/>
        <v>66275.178</v>
      </c>
      <c r="S594" s="235">
        <v>31403.653999999999</v>
      </c>
      <c r="T594" s="235">
        <v>-381.90100000000001</v>
      </c>
      <c r="U594" s="235">
        <v>31657.352999999999</v>
      </c>
      <c r="V594" s="235"/>
      <c r="W594" s="234"/>
      <c r="X594" s="234">
        <v>722.97400000000005</v>
      </c>
      <c r="Y594" s="234">
        <v>34109.508000000002</v>
      </c>
      <c r="Z594" s="234"/>
      <c r="AA594" s="234"/>
      <c r="AB594" s="234">
        <v>1746.732</v>
      </c>
      <c r="AC594" s="234">
        <v>41960.377</v>
      </c>
      <c r="AD594" s="234">
        <v>2554.7310000000002</v>
      </c>
      <c r="AE594" s="225">
        <f t="shared" si="122"/>
        <v>143773.42800000001</v>
      </c>
      <c r="AF594" s="234">
        <v>43579.834999999999</v>
      </c>
      <c r="AG594" s="234"/>
      <c r="AH594" s="234">
        <v>-5983.10</v>
      </c>
      <c r="AI594" s="234">
        <v>36553.777999999998</v>
      </c>
      <c r="AJ594" s="234"/>
      <c r="AK594" s="234"/>
      <c r="AL594" s="234">
        <v>34759.233999999997</v>
      </c>
      <c r="AM594" s="234"/>
      <c r="AN594" s="234"/>
      <c r="AO594" s="234">
        <v>1853.0909999999999</v>
      </c>
      <c r="AP594" s="234">
        <v>38080.188000000002</v>
      </c>
      <c r="AQ594" s="234"/>
      <c r="AR594" s="390">
        <f t="shared" si="88"/>
        <v>148843.02600000001</v>
      </c>
      <c r="AS594" s="303">
        <f t="shared" si="89"/>
        <v>358891.63200000004</v>
      </c>
    </row>
    <row r="595" spans="1:45" s="30" customFormat="1" ht="11.25" customHeight="1">
      <c r="A595" s="283"/>
      <c r="B595" s="231" t="s">
        <v>104</v>
      </c>
      <c r="C595" s="250" t="s">
        <v>702</v>
      </c>
      <c r="D595" s="251" t="s">
        <v>78</v>
      </c>
      <c r="E595" s="232" t="s">
        <v>144</v>
      </c>
      <c r="F595" s="233" t="s">
        <v>703</v>
      </c>
      <c r="G595" s="235"/>
      <c r="H595" s="235"/>
      <c r="I595" s="235"/>
      <c r="J595" s="234"/>
      <c r="K595" s="234">
        <v>102340.628</v>
      </c>
      <c r="L595" s="234"/>
      <c r="M595" s="234"/>
      <c r="N595" s="234"/>
      <c r="O595" s="234"/>
      <c r="P595" s="234">
        <v>155815.50</v>
      </c>
      <c r="Q595" s="234"/>
      <c r="R595" s="225">
        <f t="shared" si="121"/>
        <v>258156.128</v>
      </c>
      <c r="S595" s="235">
        <v>225397.48866666699</v>
      </c>
      <c r="T595" s="235"/>
      <c r="U595" s="235">
        <v>225397.48866666699</v>
      </c>
      <c r="V595" s="235"/>
      <c r="W595" s="234">
        <v>225397.48866666699</v>
      </c>
      <c r="X595" s="234">
        <v>267040.30599999998</v>
      </c>
      <c r="Y595" s="234"/>
      <c r="Z595" s="234"/>
      <c r="AA595" s="234">
        <v>267040.30599999998</v>
      </c>
      <c r="AB595" s="234"/>
      <c r="AC595" s="234">
        <v>201783.61499999999</v>
      </c>
      <c r="AD595" s="234">
        <v>100891.808</v>
      </c>
      <c r="AE595" s="225">
        <f t="shared" si="122"/>
        <v>1512948.5010000009</v>
      </c>
      <c r="AF595" s="234">
        <v>210782.31899999999</v>
      </c>
      <c r="AG595" s="234"/>
      <c r="AH595" s="234">
        <v>211100.40</v>
      </c>
      <c r="AI595" s="234"/>
      <c r="AJ595" s="234">
        <v>211100.386</v>
      </c>
      <c r="AK595" s="234">
        <v>211747.75700000001</v>
      </c>
      <c r="AL595" s="234"/>
      <c r="AM595" s="234"/>
      <c r="AN595" s="234">
        <v>211747.77100000001</v>
      </c>
      <c r="AO595" s="234"/>
      <c r="AP595" s="234">
        <v>219365.98499999999</v>
      </c>
      <c r="AQ595" s="234"/>
      <c r="AR595" s="390">
        <f t="shared" si="88"/>
        <v>1275844.6179999998</v>
      </c>
      <c r="AS595" s="303">
        <f t="shared" si="89"/>
        <v>3046949.2470000004</v>
      </c>
    </row>
    <row r="596" spans="2:45" ht="11.25" customHeight="1">
      <c r="B596" s="242" t="s">
        <v>104</v>
      </c>
      <c r="C596" s="243" t="s">
        <v>276</v>
      </c>
      <c r="D596" s="244" t="s">
        <v>78</v>
      </c>
      <c r="E596" s="245" t="s">
        <v>84</v>
      </c>
      <c r="F596" s="246" t="s">
        <v>277</v>
      </c>
      <c r="G596" s="247"/>
      <c r="H596" s="247">
        <v>279.59199999999998</v>
      </c>
      <c r="I596" s="247">
        <v>30</v>
      </c>
      <c r="J596" s="248"/>
      <c r="K596" s="248"/>
      <c r="L596" s="248"/>
      <c r="M596" s="248"/>
      <c r="N596" s="248"/>
      <c r="O596" s="248"/>
      <c r="P596" s="248"/>
      <c r="Q596" s="248"/>
      <c r="R596" s="249">
        <f t="shared" si="121"/>
        <v>309.59199999999998</v>
      </c>
      <c r="S596" s="247"/>
      <c r="T596" s="247"/>
      <c r="U596" s="247"/>
      <c r="V596" s="247"/>
      <c r="W596" s="248"/>
      <c r="X596" s="248"/>
      <c r="Y596" s="248"/>
      <c r="Z596" s="248"/>
      <c r="AA596" s="248"/>
      <c r="AB596" s="248"/>
      <c r="AC596" s="248"/>
      <c r="AD596" s="248"/>
      <c r="AE596" s="249">
        <f t="shared" si="122"/>
        <v>0</v>
      </c>
      <c r="AF596" s="248"/>
      <c r="AG596" s="248">
        <v>11.55</v>
      </c>
      <c r="AH596" s="248">
        <v>14</v>
      </c>
      <c r="AI596" s="248"/>
      <c r="AJ596" s="248"/>
      <c r="AK596" s="248"/>
      <c r="AL596" s="248"/>
      <c r="AM596" s="248"/>
      <c r="AN596" s="248"/>
      <c r="AO596" s="248"/>
      <c r="AP596" s="248"/>
      <c r="AQ596" s="248"/>
      <c r="AR596" s="389">
        <f t="shared" si="88"/>
        <v>25.55</v>
      </c>
      <c r="AS596" s="302">
        <f t="shared" si="89"/>
        <v>335.142</v>
      </c>
    </row>
    <row r="597" spans="2:45" ht="11.25" customHeight="1">
      <c r="B597" s="242" t="s">
        <v>104</v>
      </c>
      <c r="C597" s="243" t="s">
        <v>278</v>
      </c>
      <c r="D597" s="244" t="s">
        <v>78</v>
      </c>
      <c r="E597" s="245" t="s">
        <v>84</v>
      </c>
      <c r="F597" s="246" t="s">
        <v>652</v>
      </c>
      <c r="G597" s="247"/>
      <c r="H597" s="247">
        <v>74.50</v>
      </c>
      <c r="I597" s="247">
        <v>350</v>
      </c>
      <c r="J597" s="248"/>
      <c r="K597" s="248"/>
      <c r="L597" s="248"/>
      <c r="M597" s="248"/>
      <c r="N597" s="248"/>
      <c r="O597" s="248"/>
      <c r="P597" s="248"/>
      <c r="Q597" s="248"/>
      <c r="R597" s="249">
        <f t="shared" si="121"/>
        <v>424.50</v>
      </c>
      <c r="S597" s="247"/>
      <c r="T597" s="247"/>
      <c r="U597" s="247"/>
      <c r="V597" s="247"/>
      <c r="W597" s="248"/>
      <c r="X597" s="248"/>
      <c r="Y597" s="248"/>
      <c r="Z597" s="248"/>
      <c r="AA597" s="248"/>
      <c r="AB597" s="248"/>
      <c r="AC597" s="248"/>
      <c r="AD597" s="248"/>
      <c r="AE597" s="249">
        <f t="shared" si="122"/>
        <v>0</v>
      </c>
      <c r="AF597" s="248"/>
      <c r="AG597" s="248"/>
      <c r="AH597" s="248"/>
      <c r="AI597" s="248"/>
      <c r="AJ597" s="248"/>
      <c r="AK597" s="248"/>
      <c r="AL597" s="248"/>
      <c r="AM597" s="248"/>
      <c r="AN597" s="248"/>
      <c r="AO597" s="248"/>
      <c r="AP597" s="248"/>
      <c r="AQ597" s="248"/>
      <c r="AR597" s="389">
        <f t="shared" si="88"/>
        <v>0</v>
      </c>
      <c r="AS597" s="302">
        <f t="shared" si="89"/>
        <v>424.50</v>
      </c>
    </row>
    <row r="598" spans="2:45" ht="11.25" customHeight="1">
      <c r="B598" s="242" t="s">
        <v>104</v>
      </c>
      <c r="C598" s="243" t="s">
        <v>280</v>
      </c>
      <c r="D598" s="244" t="s">
        <v>76</v>
      </c>
      <c r="E598" s="245" t="s">
        <v>84</v>
      </c>
      <c r="F598" s="246" t="s">
        <v>285</v>
      </c>
      <c r="G598" s="247"/>
      <c r="H598" s="247">
        <v>11.407</v>
      </c>
      <c r="I598" s="247">
        <v>11</v>
      </c>
      <c r="J598" s="248"/>
      <c r="K598" s="248">
        <v>224.70</v>
      </c>
      <c r="L598" s="248"/>
      <c r="M598" s="248"/>
      <c r="N598" s="248">
        <v>1001.60</v>
      </c>
      <c r="O598" s="248"/>
      <c r="P598" s="248"/>
      <c r="Q598" s="248"/>
      <c r="R598" s="249">
        <f t="shared" si="121"/>
        <v>1248.7070000000001</v>
      </c>
      <c r="S598" s="247"/>
      <c r="T598" s="247"/>
      <c r="U598" s="247"/>
      <c r="V598" s="247"/>
      <c r="W598" s="248"/>
      <c r="X598" s="248"/>
      <c r="Y598" s="248"/>
      <c r="Z598" s="248"/>
      <c r="AA598" s="248"/>
      <c r="AB598" s="248"/>
      <c r="AC598" s="248"/>
      <c r="AD598" s="248"/>
      <c r="AE598" s="249">
        <f t="shared" si="122"/>
        <v>0</v>
      </c>
      <c r="AF598" s="248"/>
      <c r="AG598" s="248"/>
      <c r="AH598" s="248"/>
      <c r="AI598" s="248"/>
      <c r="AJ598" s="248"/>
      <c r="AK598" s="248"/>
      <c r="AL598" s="248"/>
      <c r="AM598" s="248"/>
      <c r="AN598" s="248"/>
      <c r="AO598" s="248"/>
      <c r="AP598" s="248"/>
      <c r="AQ598" s="248"/>
      <c r="AR598" s="389">
        <f t="shared" si="88"/>
        <v>0</v>
      </c>
      <c r="AS598" s="302">
        <f t="shared" si="89"/>
        <v>1248.7070000000001</v>
      </c>
    </row>
    <row r="599" spans="2:45" ht="11.25" customHeight="1">
      <c r="B599" s="242" t="s">
        <v>104</v>
      </c>
      <c r="C599" s="243" t="s">
        <v>653</v>
      </c>
      <c r="D599" s="244" t="s">
        <v>78</v>
      </c>
      <c r="E599" s="245" t="s">
        <v>84</v>
      </c>
      <c r="F599" s="246" t="s">
        <v>285</v>
      </c>
      <c r="G599" s="247"/>
      <c r="H599" s="247"/>
      <c r="I599" s="247"/>
      <c r="J599" s="248"/>
      <c r="K599" s="248"/>
      <c r="L599" s="248">
        <v>3</v>
      </c>
      <c r="M599" s="248"/>
      <c r="N599" s="248">
        <v>20</v>
      </c>
      <c r="O599" s="248"/>
      <c r="P599" s="248"/>
      <c r="Q599" s="248"/>
      <c r="R599" s="249">
        <f t="shared" si="121"/>
        <v>23</v>
      </c>
      <c r="S599" s="247"/>
      <c r="T599" s="247"/>
      <c r="U599" s="247"/>
      <c r="V599" s="247"/>
      <c r="W599" s="248"/>
      <c r="X599" s="248"/>
      <c r="Y599" s="248"/>
      <c r="Z599" s="248"/>
      <c r="AA599" s="248"/>
      <c r="AB599" s="248"/>
      <c r="AC599" s="248"/>
      <c r="AD599" s="248"/>
      <c r="AE599" s="249">
        <f t="shared" si="122"/>
        <v>0</v>
      </c>
      <c r="AF599" s="248"/>
      <c r="AG599" s="248"/>
      <c r="AH599" s="248"/>
      <c r="AI599" s="248"/>
      <c r="AJ599" s="248"/>
      <c r="AK599" s="248"/>
      <c r="AL599" s="248"/>
      <c r="AM599" s="248"/>
      <c r="AN599" s="248"/>
      <c r="AO599" s="248"/>
      <c r="AP599" s="248"/>
      <c r="AQ599" s="248"/>
      <c r="AR599" s="389">
        <f t="shared" si="88"/>
        <v>0</v>
      </c>
      <c r="AS599" s="302">
        <f t="shared" si="89"/>
        <v>23</v>
      </c>
    </row>
    <row r="600" spans="2:45" ht="11.25" customHeight="1">
      <c r="B600" s="242" t="s">
        <v>104</v>
      </c>
      <c r="C600" s="243" t="s">
        <v>704</v>
      </c>
      <c r="D600" s="244" t="s">
        <v>78</v>
      </c>
      <c r="E600" s="245" t="s">
        <v>84</v>
      </c>
      <c r="F600" s="246" t="s">
        <v>654</v>
      </c>
      <c r="G600" s="247"/>
      <c r="H600" s="247"/>
      <c r="I600" s="247"/>
      <c r="J600" s="248">
        <v>417.96600000000001</v>
      </c>
      <c r="K600" s="248">
        <v>542</v>
      </c>
      <c r="L600" s="248">
        <v>530</v>
      </c>
      <c r="M600" s="248">
        <v>631</v>
      </c>
      <c r="N600" s="248">
        <v>863</v>
      </c>
      <c r="O600" s="248">
        <v>954</v>
      </c>
      <c r="P600" s="248">
        <v>85.40</v>
      </c>
      <c r="Q600" s="248">
        <v>57.40</v>
      </c>
      <c r="R600" s="249">
        <f t="shared" si="121"/>
        <v>4080.7660000000001</v>
      </c>
      <c r="S600" s="247"/>
      <c r="T600" s="247">
        <v>59</v>
      </c>
      <c r="U600" s="247">
        <v>53</v>
      </c>
      <c r="V600" s="247">
        <v>49</v>
      </c>
      <c r="W600" s="248">
        <v>45</v>
      </c>
      <c r="X600" s="248">
        <v>79</v>
      </c>
      <c r="Y600" s="248">
        <v>119</v>
      </c>
      <c r="Z600" s="248">
        <v>63</v>
      </c>
      <c r="AA600" s="248">
        <v>35</v>
      </c>
      <c r="AB600" s="248">
        <v>41</v>
      </c>
      <c r="AC600" s="248">
        <v>24</v>
      </c>
      <c r="AD600" s="248">
        <v>135</v>
      </c>
      <c r="AE600" s="249">
        <f t="shared" si="122"/>
        <v>702</v>
      </c>
      <c r="AF600" s="248"/>
      <c r="AG600" s="248"/>
      <c r="AH600" s="248"/>
      <c r="AI600" s="248">
        <v>137.38339999999999</v>
      </c>
      <c r="AJ600" s="248">
        <v>162.23429999999999</v>
      </c>
      <c r="AK600" s="248"/>
      <c r="AL600" s="248">
        <v>99.241699999999994</v>
      </c>
      <c r="AM600" s="248">
        <v>15.1685</v>
      </c>
      <c r="AN600" s="248">
        <v>75.407200000000003</v>
      </c>
      <c r="AO600" s="248">
        <v>666.835</v>
      </c>
      <c r="AP600" s="248">
        <v>84.789000000000001</v>
      </c>
      <c r="AQ600" s="248">
        <v>83.879000000000005</v>
      </c>
      <c r="AR600" s="389">
        <f t="shared" si="88"/>
        <v>1324.9380999999998</v>
      </c>
      <c r="AS600" s="302">
        <f t="shared" si="89"/>
        <v>6107.704099999999</v>
      </c>
    </row>
    <row r="601" spans="2:45" ht="11.25" customHeight="1">
      <c r="B601" s="242" t="s">
        <v>104</v>
      </c>
      <c r="C601" s="243" t="s">
        <v>655</v>
      </c>
      <c r="D601" s="244" t="s">
        <v>78</v>
      </c>
      <c r="E601" s="245" t="s">
        <v>84</v>
      </c>
      <c r="F601" s="246" t="s">
        <v>277</v>
      </c>
      <c r="G601" s="247"/>
      <c r="H601" s="247"/>
      <c r="I601" s="247"/>
      <c r="J601" s="248">
        <v>31.5168</v>
      </c>
      <c r="K601" s="248"/>
      <c r="L601" s="248"/>
      <c r="M601" s="248"/>
      <c r="N601" s="248"/>
      <c r="O601" s="248"/>
      <c r="P601" s="248"/>
      <c r="Q601" s="248"/>
      <c r="R601" s="249">
        <f t="shared" si="121"/>
        <v>31.5168</v>
      </c>
      <c r="S601" s="247"/>
      <c r="T601" s="247"/>
      <c r="U601" s="247">
        <v>56.762999999999998</v>
      </c>
      <c r="V601" s="247">
        <v>21.525</v>
      </c>
      <c r="W601" s="248"/>
      <c r="X601" s="248"/>
      <c r="Y601" s="248"/>
      <c r="Z601" s="248"/>
      <c r="AA601" s="248"/>
      <c r="AB601" s="248"/>
      <c r="AC601" s="248"/>
      <c r="AD601" s="248"/>
      <c r="AE601" s="249">
        <f t="shared" si="122"/>
        <v>78.287999999999997</v>
      </c>
      <c r="AF601" s="248"/>
      <c r="AG601" s="248"/>
      <c r="AH601" s="248"/>
      <c r="AI601" s="248"/>
      <c r="AJ601" s="248"/>
      <c r="AK601" s="248"/>
      <c r="AL601" s="248"/>
      <c r="AM601" s="248"/>
      <c r="AN601" s="248"/>
      <c r="AO601" s="248"/>
      <c r="AP601" s="248"/>
      <c r="AQ601" s="248"/>
      <c r="AR601" s="389">
        <f t="shared" si="88"/>
        <v>0</v>
      </c>
      <c r="AS601" s="302">
        <f t="shared" si="89"/>
        <v>109.8048</v>
      </c>
    </row>
    <row r="602" spans="2:45" ht="11.25" customHeight="1">
      <c r="B602" s="242" t="s">
        <v>104</v>
      </c>
      <c r="C602" s="243" t="s">
        <v>656</v>
      </c>
      <c r="D602" s="244" t="s">
        <v>78</v>
      </c>
      <c r="E602" s="245" t="s">
        <v>84</v>
      </c>
      <c r="F602" s="246" t="s">
        <v>285</v>
      </c>
      <c r="G602" s="247"/>
      <c r="H602" s="247"/>
      <c r="I602" s="247"/>
      <c r="J602" s="248">
        <v>133.084</v>
      </c>
      <c r="K602" s="248">
        <v>133.10</v>
      </c>
      <c r="L602" s="248">
        <v>133.10</v>
      </c>
      <c r="M602" s="248"/>
      <c r="N602" s="248">
        <v>900.40</v>
      </c>
      <c r="O602" s="248"/>
      <c r="P602" s="248"/>
      <c r="Q602" s="248"/>
      <c r="R602" s="249">
        <f t="shared" si="121"/>
        <v>1299.684</v>
      </c>
      <c r="S602" s="247"/>
      <c r="T602" s="247"/>
      <c r="U602" s="247"/>
      <c r="V602" s="247"/>
      <c r="W602" s="248"/>
      <c r="X602" s="248"/>
      <c r="Y602" s="248"/>
      <c r="Z602" s="248"/>
      <c r="AA602" s="248"/>
      <c r="AB602" s="248"/>
      <c r="AC602" s="248"/>
      <c r="AD602" s="248"/>
      <c r="AE602" s="249">
        <f t="shared" si="122"/>
        <v>0</v>
      </c>
      <c r="AF602" s="248"/>
      <c r="AG602" s="248"/>
      <c r="AH602" s="248"/>
      <c r="AI602" s="248"/>
      <c r="AJ602" s="248"/>
      <c r="AK602" s="248"/>
      <c r="AL602" s="248"/>
      <c r="AM602" s="248"/>
      <c r="AN602" s="248"/>
      <c r="AO602" s="248"/>
      <c r="AP602" s="248"/>
      <c r="AQ602" s="248"/>
      <c r="AR602" s="389">
        <f t="shared" si="88"/>
        <v>0</v>
      </c>
      <c r="AS602" s="302">
        <f t="shared" si="89"/>
        <v>1299.684</v>
      </c>
    </row>
    <row r="603" spans="2:45" ht="11.25" customHeight="1">
      <c r="B603" s="242" t="s">
        <v>104</v>
      </c>
      <c r="C603" s="243" t="s">
        <v>657</v>
      </c>
      <c r="D603" s="244" t="s">
        <v>78</v>
      </c>
      <c r="E603" s="245" t="s">
        <v>84</v>
      </c>
      <c r="F603" s="246" t="s">
        <v>277</v>
      </c>
      <c r="G603" s="247"/>
      <c r="H603" s="247"/>
      <c r="I603" s="247"/>
      <c r="J603" s="248"/>
      <c r="K603" s="248"/>
      <c r="L603" s="248"/>
      <c r="M603" s="248"/>
      <c r="N603" s="248">
        <v>115.10</v>
      </c>
      <c r="O603" s="248"/>
      <c r="P603" s="248"/>
      <c r="Q603" s="248"/>
      <c r="R603" s="249">
        <f t="shared" si="121"/>
        <v>115.10</v>
      </c>
      <c r="S603" s="247"/>
      <c r="T603" s="247"/>
      <c r="U603" s="247"/>
      <c r="V603" s="247"/>
      <c r="W603" s="248"/>
      <c r="X603" s="248"/>
      <c r="Y603" s="248"/>
      <c r="Z603" s="248"/>
      <c r="AA603" s="248"/>
      <c r="AB603" s="248"/>
      <c r="AC603" s="248"/>
      <c r="AD603" s="248"/>
      <c r="AE603" s="249">
        <f t="shared" si="122"/>
        <v>0</v>
      </c>
      <c r="AF603" s="248"/>
      <c r="AG603" s="248"/>
      <c r="AH603" s="248"/>
      <c r="AI603" s="248"/>
      <c r="AJ603" s="248"/>
      <c r="AK603" s="248"/>
      <c r="AL603" s="248"/>
      <c r="AM603" s="248"/>
      <c r="AN603" s="248"/>
      <c r="AO603" s="248"/>
      <c r="AP603" s="248"/>
      <c r="AQ603" s="248"/>
      <c r="AR603" s="389">
        <f t="shared" si="88"/>
        <v>0</v>
      </c>
      <c r="AS603" s="302">
        <f t="shared" si="89"/>
        <v>115.10</v>
      </c>
    </row>
    <row r="604" spans="2:45" ht="11.25" customHeight="1">
      <c r="B604" s="242" t="s">
        <v>104</v>
      </c>
      <c r="C604" s="243" t="s">
        <v>658</v>
      </c>
      <c r="D604" s="244" t="s">
        <v>78</v>
      </c>
      <c r="E604" s="245" t="s">
        <v>84</v>
      </c>
      <c r="F604" s="246" t="s">
        <v>277</v>
      </c>
      <c r="G604" s="247"/>
      <c r="H604" s="247"/>
      <c r="I604" s="247"/>
      <c r="J604" s="248"/>
      <c r="K604" s="248"/>
      <c r="L604" s="248"/>
      <c r="M604" s="248"/>
      <c r="N604" s="248">
        <v>1078.80</v>
      </c>
      <c r="O604" s="248"/>
      <c r="P604" s="248"/>
      <c r="Q604" s="248"/>
      <c r="R604" s="249">
        <f t="shared" si="121"/>
        <v>1078.80</v>
      </c>
      <c r="S604" s="247"/>
      <c r="T604" s="247"/>
      <c r="U604" s="247"/>
      <c r="V604" s="247"/>
      <c r="W604" s="248"/>
      <c r="X604" s="248"/>
      <c r="Y604" s="248"/>
      <c r="Z604" s="248"/>
      <c r="AA604" s="248"/>
      <c r="AB604" s="248"/>
      <c r="AC604" s="248"/>
      <c r="AD604" s="248"/>
      <c r="AE604" s="249">
        <f t="shared" si="122"/>
        <v>0</v>
      </c>
      <c r="AF604" s="248"/>
      <c r="AG604" s="248"/>
      <c r="AH604" s="248"/>
      <c r="AI604" s="248"/>
      <c r="AJ604" s="248"/>
      <c r="AK604" s="248"/>
      <c r="AL604" s="248"/>
      <c r="AM604" s="248"/>
      <c r="AN604" s="248"/>
      <c r="AO604" s="248"/>
      <c r="AP604" s="248"/>
      <c r="AQ604" s="248"/>
      <c r="AR604" s="389">
        <f t="shared" si="88"/>
        <v>0</v>
      </c>
      <c r="AS604" s="302">
        <f t="shared" si="89"/>
        <v>1078.80</v>
      </c>
    </row>
    <row r="605" spans="2:45" ht="11.25" customHeight="1">
      <c r="B605" s="242" t="s">
        <v>659</v>
      </c>
      <c r="C605" s="252" t="s">
        <v>660</v>
      </c>
      <c r="D605" s="253" t="s">
        <v>78</v>
      </c>
      <c r="E605" s="245" t="s">
        <v>84</v>
      </c>
      <c r="F605" s="254" t="s">
        <v>277</v>
      </c>
      <c r="G605" s="255"/>
      <c r="H605" s="255"/>
      <c r="I605" s="255"/>
      <c r="J605" s="237"/>
      <c r="K605" s="237"/>
      <c r="L605" s="237"/>
      <c r="M605" s="237"/>
      <c r="N605" s="237"/>
      <c r="O605" s="237"/>
      <c r="P605" s="237">
        <v>11</v>
      </c>
      <c r="Q605" s="237"/>
      <c r="R605" s="249">
        <f t="shared" si="121"/>
        <v>11</v>
      </c>
      <c r="S605" s="255"/>
      <c r="T605" s="255"/>
      <c r="U605" s="255"/>
      <c r="V605" s="255"/>
      <c r="W605" s="237"/>
      <c r="X605" s="237"/>
      <c r="Y605" s="237"/>
      <c r="Z605" s="237"/>
      <c r="AA605" s="237"/>
      <c r="AB605" s="237"/>
      <c r="AC605" s="237"/>
      <c r="AD605" s="237"/>
      <c r="AE605" s="249">
        <f t="shared" si="122"/>
        <v>0</v>
      </c>
      <c r="AF605" s="237"/>
      <c r="AG605" s="237"/>
      <c r="AH605" s="237"/>
      <c r="AI605" s="237"/>
      <c r="AJ605" s="237"/>
      <c r="AK605" s="237"/>
      <c r="AL605" s="237"/>
      <c r="AM605" s="237"/>
      <c r="AN605" s="237"/>
      <c r="AO605" s="237"/>
      <c r="AP605" s="237"/>
      <c r="AQ605" s="237"/>
      <c r="AR605" s="249">
        <f t="shared" si="88"/>
        <v>0</v>
      </c>
      <c r="AS605" s="282">
        <f t="shared" si="89"/>
        <v>11</v>
      </c>
    </row>
    <row r="606" spans="2:45" ht="11.25" customHeight="1">
      <c r="B606" s="242" t="s">
        <v>104</v>
      </c>
      <c r="C606" s="252" t="s">
        <v>661</v>
      </c>
      <c r="D606" s="253" t="s">
        <v>143</v>
      </c>
      <c r="E606" s="245" t="s">
        <v>84</v>
      </c>
      <c r="F606" s="254" t="s">
        <v>285</v>
      </c>
      <c r="G606" s="255"/>
      <c r="H606" s="255"/>
      <c r="I606" s="255"/>
      <c r="J606" s="237"/>
      <c r="K606" s="237">
        <v>19.668600000000001</v>
      </c>
      <c r="L606" s="237"/>
      <c r="M606" s="237"/>
      <c r="N606" s="237"/>
      <c r="O606" s="237"/>
      <c r="P606" s="237"/>
      <c r="Q606" s="237"/>
      <c r="R606" s="249">
        <f t="shared" si="121"/>
        <v>19.668600000000001</v>
      </c>
      <c r="S606" s="255"/>
      <c r="T606" s="255"/>
      <c r="U606" s="255"/>
      <c r="V606" s="255"/>
      <c r="W606" s="237"/>
      <c r="X606" s="237"/>
      <c r="Y606" s="237"/>
      <c r="Z606" s="237"/>
      <c r="AA606" s="237"/>
      <c r="AB606" s="237"/>
      <c r="AC606" s="237"/>
      <c r="AD606" s="237"/>
      <c r="AE606" s="249">
        <f t="shared" si="122"/>
        <v>0</v>
      </c>
      <c r="AF606" s="237"/>
      <c r="AG606" s="237"/>
      <c r="AH606" s="237"/>
      <c r="AI606" s="237"/>
      <c r="AJ606" s="237"/>
      <c r="AK606" s="237"/>
      <c r="AL606" s="237"/>
      <c r="AM606" s="237"/>
      <c r="AN606" s="237"/>
      <c r="AO606" s="237"/>
      <c r="AP606" s="237"/>
      <c r="AQ606" s="237"/>
      <c r="AR606" s="249">
        <f t="shared" si="88"/>
        <v>0</v>
      </c>
      <c r="AS606" s="282">
        <f t="shared" si="89"/>
        <v>19.668600000000001</v>
      </c>
    </row>
    <row r="607" spans="2:45" ht="11.25" customHeight="1">
      <c r="B607" s="242" t="s">
        <v>104</v>
      </c>
      <c r="C607" s="252" t="s">
        <v>662</v>
      </c>
      <c r="D607" s="253" t="s">
        <v>84</v>
      </c>
      <c r="E607" s="245" t="s">
        <v>84</v>
      </c>
      <c r="F607" s="254" t="s">
        <v>649</v>
      </c>
      <c r="G607" s="255"/>
      <c r="H607" s="255"/>
      <c r="I607" s="255"/>
      <c r="J607" s="237"/>
      <c r="K607" s="237">
        <v>105164</v>
      </c>
      <c r="L607" s="237">
        <v>41903</v>
      </c>
      <c r="M607" s="237">
        <v>1030</v>
      </c>
      <c r="N607" s="237">
        <v>-2327</v>
      </c>
      <c r="O607" s="237">
        <v>-430</v>
      </c>
      <c r="P607" s="237">
        <v>44094.54002</v>
      </c>
      <c r="Q607" s="237"/>
      <c r="R607" s="249">
        <f t="shared" si="121"/>
        <v>189434.54002000001</v>
      </c>
      <c r="S607" s="255"/>
      <c r="T607" s="255"/>
      <c r="U607" s="255">
        <v>29595</v>
      </c>
      <c r="V607" s="255">
        <v>12255</v>
      </c>
      <c r="W607" s="237">
        <v>-1440</v>
      </c>
      <c r="X607" s="237">
        <v>5805</v>
      </c>
      <c r="Y607" s="237">
        <v>-127.50</v>
      </c>
      <c r="Z607" s="237">
        <v>1240</v>
      </c>
      <c r="AA607" s="237"/>
      <c r="AB607" s="237">
        <v>-315</v>
      </c>
      <c r="AC607" s="237">
        <v>-100</v>
      </c>
      <c r="AD607" s="237">
        <v>-22.50</v>
      </c>
      <c r="AE607" s="249">
        <f t="shared" si="122"/>
        <v>46890</v>
      </c>
      <c r="AF607" s="237"/>
      <c r="AG607" s="237"/>
      <c r="AH607" s="237"/>
      <c r="AI607" s="237"/>
      <c r="AJ607" s="237"/>
      <c r="AK607" s="237"/>
      <c r="AL607" s="237"/>
      <c r="AM607" s="237"/>
      <c r="AN607" s="237"/>
      <c r="AO607" s="237"/>
      <c r="AP607" s="237"/>
      <c r="AQ607" s="237"/>
      <c r="AR607" s="249">
        <f t="shared" si="88"/>
        <v>0</v>
      </c>
      <c r="AS607" s="282">
        <f t="shared" si="89"/>
        <v>236324.54002000001</v>
      </c>
    </row>
    <row r="608" spans="1:45" s="30" customFormat="1" ht="11.25" customHeight="1">
      <c r="A608" s="283"/>
      <c r="B608" s="231" t="s">
        <v>104</v>
      </c>
      <c r="C608" s="219" t="s">
        <v>662</v>
      </c>
      <c r="D608" s="220" t="s">
        <v>84</v>
      </c>
      <c r="E608" s="232" t="s">
        <v>144</v>
      </c>
      <c r="F608" s="222" t="s">
        <v>649</v>
      </c>
      <c r="G608" s="224"/>
      <c r="H608" s="224"/>
      <c r="I608" s="224"/>
      <c r="J608" s="223"/>
      <c r="K608" s="223">
        <v>95263.50</v>
      </c>
      <c r="L608" s="223">
        <v>50635.50</v>
      </c>
      <c r="M608" s="223">
        <v>2730</v>
      </c>
      <c r="N608" s="223">
        <v>-480</v>
      </c>
      <c r="O608" s="223">
        <v>-3408.2097600000002</v>
      </c>
      <c r="P608" s="223">
        <v>22069.553929999998</v>
      </c>
      <c r="Q608" s="223"/>
      <c r="R608" s="225">
        <f t="shared" si="121"/>
        <v>166810.34417</v>
      </c>
      <c r="S608" s="224"/>
      <c r="T608" s="224"/>
      <c r="U608" s="224">
        <v>10875</v>
      </c>
      <c r="V608" s="224">
        <v>8212.50</v>
      </c>
      <c r="W608" s="223">
        <v>900</v>
      </c>
      <c r="X608" s="223">
        <v>7800</v>
      </c>
      <c r="Y608" s="223"/>
      <c r="Z608" s="223">
        <v>200</v>
      </c>
      <c r="AA608" s="223">
        <v>-120</v>
      </c>
      <c r="AB608" s="223">
        <v>-570</v>
      </c>
      <c r="AC608" s="223"/>
      <c r="AD608" s="223">
        <v>-317.50</v>
      </c>
      <c r="AE608" s="225">
        <f t="shared" si="122"/>
        <v>26980</v>
      </c>
      <c r="AF608" s="223"/>
      <c r="AG608" s="223"/>
      <c r="AH608" s="223"/>
      <c r="AI608" s="223"/>
      <c r="AJ608" s="223"/>
      <c r="AK608" s="223"/>
      <c r="AL608" s="223"/>
      <c r="AM608" s="223"/>
      <c r="AN608" s="223"/>
      <c r="AO608" s="223"/>
      <c r="AP608" s="223"/>
      <c r="AQ608" s="223"/>
      <c r="AR608" s="225">
        <f t="shared" si="88"/>
        <v>0</v>
      </c>
      <c r="AS608" s="259">
        <f t="shared" si="89"/>
        <v>193790.34417</v>
      </c>
    </row>
    <row r="609" spans="2:45" ht="11.25" customHeight="1">
      <c r="B609" s="242" t="s">
        <v>104</v>
      </c>
      <c r="C609" s="252" t="s">
        <v>528</v>
      </c>
      <c r="D609" s="253" t="s">
        <v>78</v>
      </c>
      <c r="E609" s="245" t="s">
        <v>84</v>
      </c>
      <c r="F609" s="254" t="s">
        <v>663</v>
      </c>
      <c r="G609" s="255"/>
      <c r="H609" s="255"/>
      <c r="I609" s="255"/>
      <c r="J609" s="237"/>
      <c r="K609" s="237"/>
      <c r="L609" s="237">
        <v>75077.600000000006</v>
      </c>
      <c r="M609" s="237"/>
      <c r="N609" s="237"/>
      <c r="O609" s="237"/>
      <c r="P609" s="237"/>
      <c r="Q609" s="237"/>
      <c r="R609" s="249">
        <f t="shared" si="121"/>
        <v>75077.600000000006</v>
      </c>
      <c r="S609" s="255"/>
      <c r="T609" s="255"/>
      <c r="U609" s="255"/>
      <c r="V609" s="255"/>
      <c r="W609" s="237"/>
      <c r="X609" s="237"/>
      <c r="Y609" s="237"/>
      <c r="Z609" s="237"/>
      <c r="AA609" s="237"/>
      <c r="AB609" s="237"/>
      <c r="AC609" s="237"/>
      <c r="AD609" s="237"/>
      <c r="AE609" s="249">
        <f t="shared" si="122"/>
        <v>0</v>
      </c>
      <c r="AF609" s="237"/>
      <c r="AG609" s="237"/>
      <c r="AH609" s="237"/>
      <c r="AI609" s="237"/>
      <c r="AJ609" s="237"/>
      <c r="AK609" s="237"/>
      <c r="AL609" s="237"/>
      <c r="AM609" s="237"/>
      <c r="AN609" s="237"/>
      <c r="AO609" s="237"/>
      <c r="AP609" s="237"/>
      <c r="AQ609" s="237"/>
      <c r="AR609" s="249">
        <f t="shared" si="123" ref="AR609:AR674">SUM(AF609:AQ609)</f>
        <v>0</v>
      </c>
      <c r="AS609" s="282">
        <f t="shared" si="124" ref="AS609:AS674">R609+AE609+AR609</f>
        <v>75077.600000000006</v>
      </c>
    </row>
    <row r="610" spans="2:45" ht="31.5">
      <c r="B610" s="242" t="s">
        <v>104</v>
      </c>
      <c r="C610" s="252" t="s">
        <v>610</v>
      </c>
      <c r="D610" s="294" t="s">
        <v>84</v>
      </c>
      <c r="E610" s="245" t="s">
        <v>84</v>
      </c>
      <c r="F610" s="295" t="s">
        <v>611</v>
      </c>
      <c r="G610" s="255"/>
      <c r="H610" s="255"/>
      <c r="I610" s="255"/>
      <c r="J610" s="255"/>
      <c r="K610" s="255"/>
      <c r="L610" s="255"/>
      <c r="M610" s="255"/>
      <c r="N610" s="255"/>
      <c r="O610" s="255">
        <v>2091.12</v>
      </c>
      <c r="P610" s="255">
        <v>22.40</v>
      </c>
      <c r="Q610" s="255">
        <v>187.50</v>
      </c>
      <c r="R610" s="282">
        <f t="shared" si="121"/>
        <v>2301.02</v>
      </c>
      <c r="S610" s="255"/>
      <c r="T610" s="255"/>
      <c r="U610" s="255"/>
      <c r="V610" s="255"/>
      <c r="W610" s="255"/>
      <c r="X610" s="255"/>
      <c r="Y610" s="255"/>
      <c r="Z610" s="255"/>
      <c r="AA610" s="255"/>
      <c r="AB610" s="255"/>
      <c r="AC610" s="255"/>
      <c r="AD610" s="255"/>
      <c r="AE610" s="282">
        <f t="shared" si="122"/>
        <v>0</v>
      </c>
      <c r="AF610" s="255"/>
      <c r="AG610" s="255"/>
      <c r="AH610" s="255"/>
      <c r="AI610" s="255"/>
      <c r="AJ610" s="255"/>
      <c r="AK610" s="255"/>
      <c r="AL610" s="255"/>
      <c r="AM610" s="255"/>
      <c r="AN610" s="255"/>
      <c r="AO610" s="255"/>
      <c r="AP610" s="255"/>
      <c r="AQ610" s="255"/>
      <c r="AR610" s="282">
        <f t="shared" si="123"/>
        <v>0</v>
      </c>
      <c r="AS610" s="282">
        <f t="shared" si="124"/>
        <v>2301.02</v>
      </c>
    </row>
    <row r="611" spans="1:45" s="30" customFormat="1" ht="11.25" customHeight="1">
      <c r="A611" s="283"/>
      <c r="B611" s="231" t="s">
        <v>104</v>
      </c>
      <c r="C611" s="219" t="s">
        <v>788</v>
      </c>
      <c r="D611" s="220" t="s">
        <v>78</v>
      </c>
      <c r="E611" s="232" t="s">
        <v>144</v>
      </c>
      <c r="F611" s="222" t="s">
        <v>719</v>
      </c>
      <c r="G611" s="224"/>
      <c r="H611" s="224"/>
      <c r="I611" s="224"/>
      <c r="J611" s="223"/>
      <c r="K611" s="223"/>
      <c r="L611" s="223"/>
      <c r="M611" s="223"/>
      <c r="N611" s="223"/>
      <c r="O611" s="223"/>
      <c r="P611" s="223"/>
      <c r="Q611" s="223">
        <v>103791.06109</v>
      </c>
      <c r="R611" s="225">
        <f t="shared" si="121"/>
        <v>103791.06109</v>
      </c>
      <c r="S611" s="224"/>
      <c r="T611" s="224">
        <v>231782.65399999998</v>
      </c>
      <c r="U611" s="224"/>
      <c r="V611" s="224">
        <v>-156.80000000000001</v>
      </c>
      <c r="W611" s="223"/>
      <c r="X611" s="223"/>
      <c r="Y611" s="223"/>
      <c r="Z611" s="223"/>
      <c r="AA611" s="223"/>
      <c r="AB611" s="223">
        <v>91290.910900000003</v>
      </c>
      <c r="AC611" s="223">
        <v>-25300.519919999999</v>
      </c>
      <c r="AD611" s="223">
        <v>-22432.581030000001</v>
      </c>
      <c r="AE611" s="225">
        <f t="shared" si="122"/>
        <v>275183.66395000002</v>
      </c>
      <c r="AF611" s="223"/>
      <c r="AG611" s="223"/>
      <c r="AH611" s="223">
        <v>199098.09327000001</v>
      </c>
      <c r="AI611" s="223"/>
      <c r="AJ611" s="223"/>
      <c r="AK611" s="223"/>
      <c r="AL611" s="223"/>
      <c r="AM611" s="223"/>
      <c r="AN611" s="223"/>
      <c r="AO611" s="223"/>
      <c r="AP611" s="223"/>
      <c r="AQ611" s="223">
        <v>-44135.874210000002</v>
      </c>
      <c r="AR611" s="225">
        <f t="shared" si="123"/>
        <v>154962.21906</v>
      </c>
      <c r="AS611" s="259">
        <f t="shared" si="124"/>
        <v>533936.94410000008</v>
      </c>
    </row>
    <row r="612" spans="1:45" s="30" customFormat="1" ht="11.25" customHeight="1">
      <c r="A612" s="283"/>
      <c r="B612" s="242" t="s">
        <v>659</v>
      </c>
      <c r="C612" s="243" t="s">
        <v>978</v>
      </c>
      <c r="D612" s="244" t="s">
        <v>78</v>
      </c>
      <c r="E612" s="245" t="s">
        <v>84</v>
      </c>
      <c r="F612" s="246" t="s">
        <v>979</v>
      </c>
      <c r="G612" s="247"/>
      <c r="H612" s="247"/>
      <c r="I612" s="247"/>
      <c r="J612" s="248"/>
      <c r="K612" s="248"/>
      <c r="L612" s="248"/>
      <c r="M612" s="248"/>
      <c r="N612" s="248"/>
      <c r="O612" s="248"/>
      <c r="P612" s="248"/>
      <c r="Q612" s="248"/>
      <c r="R612" s="282">
        <f t="shared" si="121"/>
        <v>0</v>
      </c>
      <c r="S612" s="247"/>
      <c r="T612" s="247"/>
      <c r="U612" s="247"/>
      <c r="V612" s="247"/>
      <c r="W612" s="248"/>
      <c r="X612" s="248"/>
      <c r="Y612" s="248"/>
      <c r="Z612" s="248"/>
      <c r="AA612" s="248"/>
      <c r="AB612" s="248"/>
      <c r="AC612" s="248"/>
      <c r="AD612" s="248">
        <v>3744</v>
      </c>
      <c r="AE612" s="282">
        <f t="shared" si="122"/>
        <v>3744</v>
      </c>
      <c r="AF612" s="248"/>
      <c r="AG612" s="248"/>
      <c r="AH612" s="248">
        <v>8736</v>
      </c>
      <c r="AI612" s="248"/>
      <c r="AJ612" s="248"/>
      <c r="AK612" s="248"/>
      <c r="AL612" s="248"/>
      <c r="AM612" s="248"/>
      <c r="AN612" s="248"/>
      <c r="AO612" s="248">
        <v>4176</v>
      </c>
      <c r="AP612" s="248"/>
      <c r="AQ612" s="248">
        <v>-112</v>
      </c>
      <c r="AR612" s="249">
        <f>SUM(AF612:AQ612)</f>
        <v>12800</v>
      </c>
      <c r="AS612" s="282">
        <f>R612+AE612+AR612</f>
        <v>16544</v>
      </c>
    </row>
    <row r="613" spans="1:45" s="30" customFormat="1" ht="11.25" customHeight="1">
      <c r="A613" s="283"/>
      <c r="B613" s="231" t="s">
        <v>104</v>
      </c>
      <c r="C613" s="219" t="s">
        <v>1071</v>
      </c>
      <c r="D613" s="220" t="s">
        <v>78</v>
      </c>
      <c r="E613" s="232" t="s">
        <v>144</v>
      </c>
      <c r="F613" s="222"/>
      <c r="G613" s="224"/>
      <c r="H613" s="224"/>
      <c r="I613" s="224"/>
      <c r="J613" s="223"/>
      <c r="K613" s="223"/>
      <c r="L613" s="223"/>
      <c r="M613" s="223"/>
      <c r="N613" s="223"/>
      <c r="O613" s="223"/>
      <c r="P613" s="223"/>
      <c r="Q613" s="223"/>
      <c r="R613" s="225">
        <f t="shared" si="121"/>
        <v>0</v>
      </c>
      <c r="S613" s="224"/>
      <c r="T613" s="224"/>
      <c r="U613" s="224"/>
      <c r="V613" s="224"/>
      <c r="W613" s="223"/>
      <c r="X613" s="223"/>
      <c r="Y613" s="223"/>
      <c r="Z613" s="223"/>
      <c r="AA613" s="223"/>
      <c r="AB613" s="223"/>
      <c r="AC613" s="223"/>
      <c r="AD613" s="223"/>
      <c r="AE613" s="225">
        <f t="shared" si="122"/>
        <v>0</v>
      </c>
      <c r="AF613" s="223"/>
      <c r="AG613" s="223"/>
      <c r="AH613" s="223"/>
      <c r="AI613" s="223"/>
      <c r="AJ613" s="223"/>
      <c r="AK613" s="223">
        <v>24281.317999999999</v>
      </c>
      <c r="AL613" s="223"/>
      <c r="AM613" s="223"/>
      <c r="AN613" s="223">
        <v>51412.563000000002</v>
      </c>
      <c r="AO613" s="223"/>
      <c r="AP613" s="223"/>
      <c r="AQ613" s="223">
        <v>6723.7650000000003</v>
      </c>
      <c r="AR613" s="225">
        <f t="shared" si="125" ref="AR613">SUM(AF613:AQ613)</f>
        <v>82417.645999999993</v>
      </c>
      <c r="AS613" s="259">
        <f t="shared" si="126" ref="AS613">R613+AE613+AR613</f>
        <v>82417.645999999993</v>
      </c>
    </row>
    <row r="614" spans="2:45" ht="11.25" customHeight="1">
      <c r="B614" s="112" t="s">
        <v>104</v>
      </c>
      <c r="C614" s="113" t="s">
        <v>49</v>
      </c>
      <c r="D614" s="114"/>
      <c r="E614" s="115"/>
      <c r="F614" s="116"/>
      <c r="G614" s="110">
        <f t="shared" si="127" ref="G614:O614">SUM(G591:G611)</f>
        <v>0</v>
      </c>
      <c r="H614" s="110">
        <f t="shared" si="127"/>
        <v>405.49899999999997</v>
      </c>
      <c r="I614" s="110">
        <f t="shared" si="127"/>
        <v>11550.078</v>
      </c>
      <c r="J614" s="110">
        <f t="shared" si="127"/>
        <v>661.46679999999992</v>
      </c>
      <c r="K614" s="110">
        <f t="shared" si="127"/>
        <v>303764.39659999998</v>
      </c>
      <c r="L614" s="110">
        <f t="shared" si="127"/>
        <v>168360.44</v>
      </c>
      <c r="M614" s="110">
        <f t="shared" si="127"/>
        <v>4601.43</v>
      </c>
      <c r="N614" s="110">
        <f t="shared" si="127"/>
        <v>1463.50</v>
      </c>
      <c r="O614" s="110">
        <f t="shared" si="127"/>
        <v>-460.56976000000031</v>
      </c>
      <c r="P614" s="110">
        <f>SUM(P591:P611)</f>
        <v>277643.19394999999</v>
      </c>
      <c r="Q614" s="110">
        <f>SUM(Q591:Q611)</f>
        <v>104396.36109000001</v>
      </c>
      <c r="R614" s="110">
        <f>SUM(R591:R612)</f>
        <v>872385.79567999986</v>
      </c>
      <c r="S614" s="110">
        <f t="shared" si="128" ref="S614:AC614">SUM(S591:S612)</f>
        <v>257259.670086667</v>
      </c>
      <c r="T614" s="110">
        <f t="shared" si="128"/>
        <v>231793.74739999999</v>
      </c>
      <c r="U614" s="110">
        <f t="shared" si="128"/>
        <v>297963.19488666696</v>
      </c>
      <c r="V614" s="110">
        <f t="shared" si="128"/>
        <v>20773.727889999998</v>
      </c>
      <c r="W614" s="110">
        <f t="shared" si="128"/>
        <v>225243.38806666699</v>
      </c>
      <c r="X614" s="110">
        <f t="shared" si="128"/>
        <v>281831.80258999998</v>
      </c>
      <c r="Y614" s="110">
        <f t="shared" si="128"/>
        <v>34474.62311</v>
      </c>
      <c r="Z614" s="110">
        <f t="shared" si="128"/>
        <v>1590.995</v>
      </c>
      <c r="AA614" s="110">
        <f t="shared" si="128"/>
        <v>267015.59979999997</v>
      </c>
      <c r="AB614" s="110">
        <f t="shared" si="128"/>
        <v>92253.399300000005</v>
      </c>
      <c r="AC614" s="110">
        <f t="shared" si="128"/>
        <v>218447.15648000001</v>
      </c>
      <c r="AD614" s="110">
        <f>SUM(AD591:AD612)</f>
        <v>84592.975170000005</v>
      </c>
      <c r="AE614" s="110">
        <f>SUM(AE591:AE612)</f>
        <v>2013240.2797800007</v>
      </c>
      <c r="AF614" s="110">
        <f>SUM(AF591:AF613)</f>
        <v>254542.454</v>
      </c>
      <c r="AG614" s="110">
        <f t="shared" si="129" ref="AG614:AJ614">SUM(AG591:AG613)</f>
        <v>175.22</v>
      </c>
      <c r="AH614" s="110">
        <f t="shared" si="129"/>
        <v>413139.19027000002</v>
      </c>
      <c r="AI614" s="110">
        <f t="shared" si="129"/>
        <v>36858.731399999997</v>
      </c>
      <c r="AJ614" s="110">
        <f t="shared" si="129"/>
        <v>211472.67330000002</v>
      </c>
      <c r="AK614" s="110">
        <f t="shared" si="130" ref="AK614">SUM(AK591:AK613)</f>
        <v>236232.47500000001</v>
      </c>
      <c r="AL614" s="110">
        <f t="shared" si="131" ref="AL614">SUM(AL591:AL613)</f>
        <v>35094.252699999997</v>
      </c>
      <c r="AM614" s="110">
        <f t="shared" si="132" ref="AM614">SUM(AM591:AM613)</f>
        <v>253.8965</v>
      </c>
      <c r="AN614" s="110">
        <f t="shared" si="133" ref="AN614">SUM(AN591:AN613)</f>
        <v>263416.3702</v>
      </c>
      <c r="AO614" s="110">
        <f t="shared" si="134" ref="AO614">SUM(AO591:AO613)</f>
        <v>6891.4040000000005</v>
      </c>
      <c r="AP614" s="110">
        <f t="shared" si="135" ref="AP614">SUM(AP591:AP613)</f>
        <v>257716.408</v>
      </c>
      <c r="AQ614" s="110">
        <f t="shared" si="136" ref="AQ614">SUM(AQ591:AQ613)</f>
        <v>-37440.230210000002</v>
      </c>
      <c r="AR614" s="110">
        <f>SUM(AF614:AQ614)</f>
        <v>1678352.8451600005</v>
      </c>
      <c r="AS614" s="110">
        <f t="shared" si="124"/>
        <v>4563978.9206200009</v>
      </c>
    </row>
    <row r="615" spans="2:48" ht="11.25" customHeight="1">
      <c r="B615" s="167" t="s">
        <v>105</v>
      </c>
      <c r="C615" s="168" t="s">
        <v>283</v>
      </c>
      <c r="D615" s="169" t="s">
        <v>82</v>
      </c>
      <c r="E615" s="170" t="s">
        <v>84</v>
      </c>
      <c r="F615" s="171"/>
      <c r="G615" s="76">
        <v>0</v>
      </c>
      <c r="H615" s="76">
        <v>154.30000000000001</v>
      </c>
      <c r="I615" s="76">
        <v>26.70</v>
      </c>
      <c r="J615" s="207">
        <v>34.10</v>
      </c>
      <c r="K615" s="109">
        <v>185.70</v>
      </c>
      <c r="L615" s="109">
        <v>2.2999999999999998</v>
      </c>
      <c r="M615" s="109">
        <v>2.2000000000000002</v>
      </c>
      <c r="N615" s="109">
        <v>3.60</v>
      </c>
      <c r="O615" s="109">
        <v>1.1000000000000001</v>
      </c>
      <c r="P615" s="109">
        <v>1.1000000000000001</v>
      </c>
      <c r="Q615" s="109">
        <v>1.1000000000000001</v>
      </c>
      <c r="R615" s="172">
        <f t="shared" si="137" ref="R615:R620">SUM(G615:Q615)</f>
        <v>412.20000000000005</v>
      </c>
      <c r="S615" s="76"/>
      <c r="T615" s="76"/>
      <c r="U615" s="76"/>
      <c r="V615" s="76"/>
      <c r="W615" s="207"/>
      <c r="X615" s="109"/>
      <c r="Y615" s="109"/>
      <c r="Z615" s="109"/>
      <c r="AA615" s="109"/>
      <c r="AB615" s="109"/>
      <c r="AC615" s="109"/>
      <c r="AD615" s="109"/>
      <c r="AE615" s="172">
        <f t="shared" si="138" ref="AE615:AE640">SUM(S615:AD615)</f>
        <v>0</v>
      </c>
      <c r="AF615" s="109"/>
      <c r="AG615" s="109"/>
      <c r="AH615" s="109"/>
      <c r="AI615" s="109"/>
      <c r="AJ615" s="109"/>
      <c r="AK615" s="109"/>
      <c r="AL615" s="109"/>
      <c r="AM615" s="109"/>
      <c r="AN615" s="109"/>
      <c r="AO615" s="109"/>
      <c r="AP615" s="109"/>
      <c r="AQ615" s="109"/>
      <c r="AR615" s="172">
        <f t="shared" si="123"/>
        <v>0</v>
      </c>
      <c r="AS615" s="204">
        <f t="shared" si="124"/>
        <v>412.20000000000005</v>
      </c>
      <c r="AV615" s="362"/>
    </row>
    <row r="616" spans="2:48" ht="11.25" customHeight="1">
      <c r="B616" s="167" t="s">
        <v>105</v>
      </c>
      <c r="C616" s="188" t="s">
        <v>284</v>
      </c>
      <c r="D616" s="189" t="s">
        <v>76</v>
      </c>
      <c r="E616" s="170" t="s">
        <v>84</v>
      </c>
      <c r="F616" s="173" t="s">
        <v>612</v>
      </c>
      <c r="G616" s="73">
        <v>0</v>
      </c>
      <c r="H616" s="73">
        <v>1.84</v>
      </c>
      <c r="I616" s="73">
        <v>2.40</v>
      </c>
      <c r="J616" s="208">
        <v>2.48</v>
      </c>
      <c r="K616" s="75">
        <v>2.40</v>
      </c>
      <c r="L616" s="75">
        <v>2.48</v>
      </c>
      <c r="M616" s="75">
        <v>2.50</v>
      </c>
      <c r="N616" s="75">
        <v>2.40</v>
      </c>
      <c r="O616" s="75">
        <v>2.50</v>
      </c>
      <c r="P616" s="75">
        <v>2.40</v>
      </c>
      <c r="Q616" s="75">
        <v>0</v>
      </c>
      <c r="R616" s="174">
        <f t="shared" si="137"/>
        <v>21.40</v>
      </c>
      <c r="S616" s="73"/>
      <c r="T616" s="73"/>
      <c r="U616" s="73"/>
      <c r="V616" s="73"/>
      <c r="W616" s="208"/>
      <c r="X616" s="75"/>
      <c r="Y616" s="75"/>
      <c r="Z616" s="75"/>
      <c r="AA616" s="75"/>
      <c r="AB616" s="75"/>
      <c r="AC616" s="75"/>
      <c r="AD616" s="75"/>
      <c r="AE616" s="174">
        <f t="shared" si="138"/>
        <v>0</v>
      </c>
      <c r="AF616" s="75"/>
      <c r="AG616" s="75"/>
      <c r="AH616" s="75"/>
      <c r="AI616" s="75"/>
      <c r="AJ616" s="75"/>
      <c r="AK616" s="75"/>
      <c r="AL616" s="75"/>
      <c r="AM616" s="75"/>
      <c r="AN616" s="75"/>
      <c r="AO616" s="75"/>
      <c r="AP616" s="75"/>
      <c r="AQ616" s="75"/>
      <c r="AR616" s="174">
        <f t="shared" si="123"/>
        <v>0</v>
      </c>
      <c r="AS616" s="198">
        <f t="shared" si="124"/>
        <v>21.40</v>
      </c>
      <c r="AV616" s="362"/>
    </row>
    <row r="617" spans="2:48" ht="11.25" customHeight="1">
      <c r="B617" s="167" t="s">
        <v>105</v>
      </c>
      <c r="C617" s="190" t="s">
        <v>508</v>
      </c>
      <c r="D617" s="169" t="s">
        <v>143</v>
      </c>
      <c r="E617" s="170" t="s">
        <v>84</v>
      </c>
      <c r="F617" s="171"/>
      <c r="G617" s="73">
        <v>0</v>
      </c>
      <c r="H617" s="76">
        <v>0</v>
      </c>
      <c r="I617" s="73">
        <v>0</v>
      </c>
      <c r="J617" s="208">
        <v>5.7160000000000002</v>
      </c>
      <c r="K617" s="109">
        <v>8.6560000000000006</v>
      </c>
      <c r="L617" s="109">
        <v>12.483000000000001</v>
      </c>
      <c r="M617" s="109">
        <v>7.70</v>
      </c>
      <c r="N617" s="109">
        <v>0</v>
      </c>
      <c r="O617" s="109">
        <v>0</v>
      </c>
      <c r="P617" s="109">
        <v>0</v>
      </c>
      <c r="Q617" s="109">
        <v>0</v>
      </c>
      <c r="R617" s="174">
        <f t="shared" si="137"/>
        <v>34.555</v>
      </c>
      <c r="S617" s="73"/>
      <c r="T617" s="76"/>
      <c r="U617" s="76"/>
      <c r="V617" s="73"/>
      <c r="W617" s="208"/>
      <c r="X617" s="109"/>
      <c r="Y617" s="109"/>
      <c r="Z617" s="109"/>
      <c r="AA617" s="109"/>
      <c r="AB617" s="109"/>
      <c r="AC617" s="109"/>
      <c r="AD617" s="109"/>
      <c r="AE617" s="174">
        <f t="shared" si="138"/>
        <v>0</v>
      </c>
      <c r="AF617" s="75"/>
      <c r="AG617" s="75"/>
      <c r="AH617" s="75"/>
      <c r="AI617" s="75"/>
      <c r="AJ617" s="75"/>
      <c r="AK617" s="75"/>
      <c r="AL617" s="75"/>
      <c r="AM617" s="75"/>
      <c r="AN617" s="75"/>
      <c r="AO617" s="75"/>
      <c r="AP617" s="75"/>
      <c r="AQ617" s="75"/>
      <c r="AR617" s="174">
        <f t="shared" si="123"/>
        <v>0</v>
      </c>
      <c r="AS617" s="198">
        <f t="shared" si="124"/>
        <v>34.555</v>
      </c>
      <c r="AV617" s="362"/>
    </row>
    <row r="618" spans="2:48" ht="11.25" customHeight="1">
      <c r="B618" s="167" t="s">
        <v>105</v>
      </c>
      <c r="C618" s="188" t="s">
        <v>286</v>
      </c>
      <c r="D618" s="169" t="s">
        <v>141</v>
      </c>
      <c r="E618" s="170" t="s">
        <v>84</v>
      </c>
      <c r="F618" s="173"/>
      <c r="G618" s="73">
        <v>0</v>
      </c>
      <c r="H618" s="73">
        <v>4.9000000000000004</v>
      </c>
      <c r="I618" s="76">
        <v>0</v>
      </c>
      <c r="J618" s="208">
        <v>0</v>
      </c>
      <c r="K618" s="109">
        <v>0</v>
      </c>
      <c r="L618" s="109">
        <v>0</v>
      </c>
      <c r="M618" s="109">
        <v>0</v>
      </c>
      <c r="N618" s="109">
        <v>0</v>
      </c>
      <c r="O618" s="109">
        <v>0</v>
      </c>
      <c r="P618" s="109">
        <v>0</v>
      </c>
      <c r="Q618" s="109">
        <v>0</v>
      </c>
      <c r="R618" s="174">
        <f t="shared" si="137"/>
        <v>4.9000000000000004</v>
      </c>
      <c r="S618" s="73"/>
      <c r="T618" s="73"/>
      <c r="U618" s="73"/>
      <c r="V618" s="76"/>
      <c r="W618" s="208"/>
      <c r="X618" s="109"/>
      <c r="Y618" s="109"/>
      <c r="Z618" s="109"/>
      <c r="AA618" s="109"/>
      <c r="AB618" s="109"/>
      <c r="AC618" s="109"/>
      <c r="AD618" s="109"/>
      <c r="AE618" s="174">
        <f t="shared" si="138"/>
        <v>0</v>
      </c>
      <c r="AF618" s="75"/>
      <c r="AG618" s="75"/>
      <c r="AH618" s="75"/>
      <c r="AI618" s="75"/>
      <c r="AJ618" s="75"/>
      <c r="AK618" s="75"/>
      <c r="AL618" s="75"/>
      <c r="AM618" s="75"/>
      <c r="AN618" s="75"/>
      <c r="AO618" s="75"/>
      <c r="AP618" s="75"/>
      <c r="AQ618" s="75"/>
      <c r="AR618" s="174">
        <f t="shared" si="123"/>
        <v>0</v>
      </c>
      <c r="AS618" s="198">
        <f t="shared" si="124"/>
        <v>4.9000000000000004</v>
      </c>
      <c r="AV618" s="362"/>
    </row>
    <row r="619" spans="2:48" ht="11.25" customHeight="1">
      <c r="B619" s="167" t="s">
        <v>105</v>
      </c>
      <c r="C619" s="188" t="s">
        <v>613</v>
      </c>
      <c r="D619" s="169" t="s">
        <v>76</v>
      </c>
      <c r="E619" s="170" t="s">
        <v>84</v>
      </c>
      <c r="F619" s="173" t="s">
        <v>612</v>
      </c>
      <c r="G619" s="73">
        <v>0</v>
      </c>
      <c r="H619" s="73">
        <v>0</v>
      </c>
      <c r="I619" s="76">
        <v>0</v>
      </c>
      <c r="J619" s="208">
        <v>5.945</v>
      </c>
      <c r="K619" s="109">
        <v>70.50</v>
      </c>
      <c r="L619" s="109">
        <v>26.50</v>
      </c>
      <c r="M619" s="109">
        <v>26.50</v>
      </c>
      <c r="N619" s="109">
        <v>31.40</v>
      </c>
      <c r="O619" s="109">
        <v>39.65</v>
      </c>
      <c r="P619" s="109">
        <v>40.60</v>
      </c>
      <c r="Q619" s="109">
        <v>6.46</v>
      </c>
      <c r="R619" s="174">
        <f t="shared" si="137"/>
        <v>247.555</v>
      </c>
      <c r="S619" s="73"/>
      <c r="T619" s="73"/>
      <c r="U619" s="73"/>
      <c r="V619" s="76"/>
      <c r="W619" s="208"/>
      <c r="X619" s="109"/>
      <c r="Y619" s="109"/>
      <c r="Z619" s="109"/>
      <c r="AA619" s="109"/>
      <c r="AB619" s="109"/>
      <c r="AC619" s="109"/>
      <c r="AD619" s="109"/>
      <c r="AE619" s="174">
        <f t="shared" si="138"/>
        <v>0</v>
      </c>
      <c r="AF619" s="75"/>
      <c r="AG619" s="75"/>
      <c r="AH619" s="75"/>
      <c r="AI619" s="75"/>
      <c r="AJ619" s="75"/>
      <c r="AK619" s="75"/>
      <c r="AL619" s="75"/>
      <c r="AM619" s="75"/>
      <c r="AN619" s="75"/>
      <c r="AO619" s="75"/>
      <c r="AP619" s="75"/>
      <c r="AQ619" s="75"/>
      <c r="AR619" s="174">
        <f t="shared" si="123"/>
        <v>0</v>
      </c>
      <c r="AS619" s="198">
        <f t="shared" si="124"/>
        <v>247.555</v>
      </c>
      <c r="AV619" s="362"/>
    </row>
    <row r="620" spans="2:48" ht="11.25" customHeight="1">
      <c r="B620" s="167" t="s">
        <v>105</v>
      </c>
      <c r="C620" s="188" t="s">
        <v>287</v>
      </c>
      <c r="D620" s="169" t="s">
        <v>83</v>
      </c>
      <c r="E620" s="170" t="s">
        <v>84</v>
      </c>
      <c r="F620" s="173"/>
      <c r="G620" s="73">
        <v>0</v>
      </c>
      <c r="H620" s="73">
        <v>103.90</v>
      </c>
      <c r="I620" s="76">
        <v>0</v>
      </c>
      <c r="J620" s="208">
        <v>0</v>
      </c>
      <c r="K620" s="109">
        <v>0</v>
      </c>
      <c r="L620" s="109">
        <v>0</v>
      </c>
      <c r="M620" s="109">
        <v>0</v>
      </c>
      <c r="N620" s="109">
        <v>0</v>
      </c>
      <c r="O620" s="109">
        <v>0</v>
      </c>
      <c r="P620" s="109">
        <v>0</v>
      </c>
      <c r="Q620" s="109">
        <v>0</v>
      </c>
      <c r="R620" s="174">
        <f t="shared" si="137"/>
        <v>103.90</v>
      </c>
      <c r="S620" s="73"/>
      <c r="T620" s="73"/>
      <c r="U620" s="73"/>
      <c r="V620" s="76"/>
      <c r="W620" s="208"/>
      <c r="X620" s="109"/>
      <c r="Y620" s="109"/>
      <c r="Z620" s="109"/>
      <c r="AA620" s="109"/>
      <c r="AB620" s="109"/>
      <c r="AC620" s="109"/>
      <c r="AD620" s="109"/>
      <c r="AE620" s="174">
        <f t="shared" si="138"/>
        <v>0</v>
      </c>
      <c r="AF620" s="75"/>
      <c r="AG620" s="75"/>
      <c r="AH620" s="75"/>
      <c r="AI620" s="75"/>
      <c r="AJ620" s="75"/>
      <c r="AK620" s="75"/>
      <c r="AL620" s="75"/>
      <c r="AM620" s="75"/>
      <c r="AN620" s="75"/>
      <c r="AO620" s="75"/>
      <c r="AP620" s="75"/>
      <c r="AQ620" s="75"/>
      <c r="AR620" s="174">
        <f t="shared" si="123"/>
        <v>0</v>
      </c>
      <c r="AS620" s="198">
        <f t="shared" si="124"/>
        <v>103.90</v>
      </c>
      <c r="AV620" s="362"/>
    </row>
    <row r="621" spans="2:48" ht="11.25" customHeight="1">
      <c r="B621" s="167" t="s">
        <v>105</v>
      </c>
      <c r="C621" s="188" t="s">
        <v>756</v>
      </c>
      <c r="D621" s="169" t="s">
        <v>83</v>
      </c>
      <c r="E621" s="170" t="s">
        <v>84</v>
      </c>
      <c r="F621" s="173"/>
      <c r="G621" s="73"/>
      <c r="H621" s="73"/>
      <c r="I621" s="76"/>
      <c r="J621" s="208"/>
      <c r="K621" s="109"/>
      <c r="L621" s="109"/>
      <c r="M621" s="109"/>
      <c r="N621" s="109"/>
      <c r="O621" s="109"/>
      <c r="P621" s="109"/>
      <c r="Q621" s="109"/>
      <c r="R621" s="174"/>
      <c r="S621" s="73"/>
      <c r="T621" s="73">
        <v>163.60</v>
      </c>
      <c r="U621" s="73">
        <v>108.20</v>
      </c>
      <c r="V621" s="76">
        <v>108.23</v>
      </c>
      <c r="W621" s="208"/>
      <c r="X621" s="109">
        <v>40</v>
      </c>
      <c r="Y621" s="109">
        <v>54.10</v>
      </c>
      <c r="Z621" s="109"/>
      <c r="AA621" s="109"/>
      <c r="AB621" s="109"/>
      <c r="AC621" s="109">
        <v>575.50</v>
      </c>
      <c r="AD621" s="109">
        <v>10.80</v>
      </c>
      <c r="AE621" s="174">
        <f t="shared" si="139" ref="AE621">SUM(S621:AD621)</f>
        <v>1060.43</v>
      </c>
      <c r="AF621" s="75"/>
      <c r="AG621" s="75">
        <v>142.357</v>
      </c>
      <c r="AH621" s="75"/>
      <c r="AI621" s="75">
        <v>91.108000000000004</v>
      </c>
      <c r="AJ621" s="75">
        <v>68.331000000000003</v>
      </c>
      <c r="AK621" s="75"/>
      <c r="AL621" s="75"/>
      <c r="AM621" s="75"/>
      <c r="AN621" s="75"/>
      <c r="AO621" s="75"/>
      <c r="AP621" s="75"/>
      <c r="AQ621" s="75"/>
      <c r="AR621" s="174">
        <f t="shared" si="123"/>
        <v>301.79599999999999</v>
      </c>
      <c r="AS621" s="198">
        <f t="shared" si="124"/>
        <v>1362.2260000000001</v>
      </c>
      <c r="AV621" s="362"/>
    </row>
    <row r="622" spans="2:48" ht="11.25" customHeight="1">
      <c r="B622" s="167" t="s">
        <v>105</v>
      </c>
      <c r="C622" s="188" t="s">
        <v>288</v>
      </c>
      <c r="D622" s="169" t="s">
        <v>143</v>
      </c>
      <c r="E622" s="170" t="s">
        <v>84</v>
      </c>
      <c r="F622" s="173"/>
      <c r="G622" s="73">
        <v>0</v>
      </c>
      <c r="H622" s="73">
        <v>54</v>
      </c>
      <c r="I622" s="76">
        <v>0</v>
      </c>
      <c r="J622" s="208">
        <v>0</v>
      </c>
      <c r="K622" s="109">
        <v>0</v>
      </c>
      <c r="L622" s="109">
        <v>0</v>
      </c>
      <c r="M622" s="109">
        <v>0</v>
      </c>
      <c r="N622" s="109">
        <v>0</v>
      </c>
      <c r="O622" s="109">
        <v>0</v>
      </c>
      <c r="P622" s="109">
        <v>0</v>
      </c>
      <c r="Q622" s="109">
        <v>0</v>
      </c>
      <c r="R622" s="174">
        <f t="shared" si="140" ref="R622:R640">SUM(G622:Q622)</f>
        <v>54</v>
      </c>
      <c r="S622" s="73"/>
      <c r="T622" s="73"/>
      <c r="U622" s="73"/>
      <c r="V622" s="76"/>
      <c r="W622" s="208"/>
      <c r="X622" s="109"/>
      <c r="Y622" s="109"/>
      <c r="Z622" s="109"/>
      <c r="AA622" s="109"/>
      <c r="AB622" s="109"/>
      <c r="AC622" s="109"/>
      <c r="AD622" s="109"/>
      <c r="AE622" s="174">
        <f t="shared" si="138"/>
        <v>0</v>
      </c>
      <c r="AF622" s="75"/>
      <c r="AG622" s="75"/>
      <c r="AH622" s="75"/>
      <c r="AI622" s="75"/>
      <c r="AJ622" s="75"/>
      <c r="AK622" s="75"/>
      <c r="AL622" s="75"/>
      <c r="AM622" s="75"/>
      <c r="AN622" s="75"/>
      <c r="AO622" s="75"/>
      <c r="AP622" s="75"/>
      <c r="AQ622" s="75"/>
      <c r="AR622" s="174">
        <f t="shared" si="123"/>
        <v>0</v>
      </c>
      <c r="AS622" s="198">
        <f t="shared" si="124"/>
        <v>54</v>
      </c>
      <c r="AV622" s="362"/>
    </row>
    <row r="623" spans="2:48" ht="11.25" customHeight="1">
      <c r="B623" s="167" t="s">
        <v>105</v>
      </c>
      <c r="C623" s="188" t="s">
        <v>745</v>
      </c>
      <c r="D623" s="169" t="s">
        <v>76</v>
      </c>
      <c r="E623" s="170" t="s">
        <v>84</v>
      </c>
      <c r="F623" s="173" t="s">
        <v>612</v>
      </c>
      <c r="G623" s="73">
        <v>0</v>
      </c>
      <c r="H623" s="73">
        <v>0</v>
      </c>
      <c r="I623" s="76">
        <v>0</v>
      </c>
      <c r="J623" s="208">
        <v>26</v>
      </c>
      <c r="K623" s="109">
        <v>0</v>
      </c>
      <c r="L623" s="109">
        <v>0</v>
      </c>
      <c r="M623" s="109">
        <v>0</v>
      </c>
      <c r="N623" s="109">
        <v>0</v>
      </c>
      <c r="O623" s="109">
        <v>0</v>
      </c>
      <c r="P623" s="109">
        <v>0</v>
      </c>
      <c r="Q623" s="109">
        <v>0</v>
      </c>
      <c r="R623" s="174">
        <f t="shared" si="140"/>
        <v>26</v>
      </c>
      <c r="S623" s="73"/>
      <c r="T623" s="73"/>
      <c r="U623" s="73"/>
      <c r="V623" s="76"/>
      <c r="W623" s="208"/>
      <c r="X623" s="109"/>
      <c r="Y623" s="109"/>
      <c r="Z623" s="109"/>
      <c r="AA623" s="109"/>
      <c r="AB623" s="109"/>
      <c r="AC623" s="109"/>
      <c r="AD623" s="109"/>
      <c r="AE623" s="174">
        <f t="shared" si="138"/>
        <v>0</v>
      </c>
      <c r="AF623" s="75"/>
      <c r="AG623" s="75"/>
      <c r="AH623" s="75"/>
      <c r="AI623" s="75"/>
      <c r="AJ623" s="75"/>
      <c r="AK623" s="75"/>
      <c r="AL623" s="75"/>
      <c r="AM623" s="75"/>
      <c r="AN623" s="75"/>
      <c r="AO623" s="75"/>
      <c r="AP623" s="75"/>
      <c r="AQ623" s="75"/>
      <c r="AR623" s="174">
        <f t="shared" si="123"/>
        <v>0</v>
      </c>
      <c r="AS623" s="198">
        <f t="shared" si="124"/>
        <v>26</v>
      </c>
      <c r="AV623" s="362"/>
    </row>
    <row r="624" spans="2:48" ht="11.25" customHeight="1">
      <c r="B624" s="167" t="s">
        <v>105</v>
      </c>
      <c r="C624" s="188" t="s">
        <v>746</v>
      </c>
      <c r="D624" s="169" t="s">
        <v>83</v>
      </c>
      <c r="E624" s="170" t="s">
        <v>84</v>
      </c>
      <c r="F624" s="173"/>
      <c r="G624" s="73">
        <v>0</v>
      </c>
      <c r="H624" s="73">
        <v>43</v>
      </c>
      <c r="I624" s="76">
        <v>3</v>
      </c>
      <c r="J624" s="208">
        <v>3</v>
      </c>
      <c r="K624" s="109">
        <v>0</v>
      </c>
      <c r="L624" s="109">
        <v>0</v>
      </c>
      <c r="M624" s="109">
        <v>0</v>
      </c>
      <c r="N624" s="109">
        <v>0</v>
      </c>
      <c r="O624" s="109">
        <v>2</v>
      </c>
      <c r="P624" s="109">
        <v>0</v>
      </c>
      <c r="Q624" s="109">
        <v>0</v>
      </c>
      <c r="R624" s="174">
        <f t="shared" si="140"/>
        <v>51</v>
      </c>
      <c r="S624" s="73"/>
      <c r="T624" s="73"/>
      <c r="U624" s="73"/>
      <c r="V624" s="76"/>
      <c r="W624" s="208"/>
      <c r="X624" s="109"/>
      <c r="Y624" s="109"/>
      <c r="Z624" s="109"/>
      <c r="AA624" s="109"/>
      <c r="AB624" s="109"/>
      <c r="AC624" s="109"/>
      <c r="AD624" s="109"/>
      <c r="AE624" s="174">
        <f t="shared" si="138"/>
        <v>0</v>
      </c>
      <c r="AF624" s="75"/>
      <c r="AG624" s="75"/>
      <c r="AH624" s="75"/>
      <c r="AI624" s="75"/>
      <c r="AJ624" s="75"/>
      <c r="AK624" s="75"/>
      <c r="AL624" s="75"/>
      <c r="AM624" s="75"/>
      <c r="AN624" s="75"/>
      <c r="AO624" s="75"/>
      <c r="AP624" s="75"/>
      <c r="AQ624" s="75"/>
      <c r="AR624" s="174">
        <f t="shared" si="123"/>
        <v>0</v>
      </c>
      <c r="AS624" s="198">
        <f t="shared" si="124"/>
        <v>51</v>
      </c>
      <c r="AV624" s="362"/>
    </row>
    <row r="625" spans="2:48" ht="11.25" customHeight="1">
      <c r="B625" s="167" t="s">
        <v>105</v>
      </c>
      <c r="C625" s="188" t="s">
        <v>697</v>
      </c>
      <c r="D625" s="169" t="s">
        <v>143</v>
      </c>
      <c r="E625" s="170" t="s">
        <v>84</v>
      </c>
      <c r="F625" s="173"/>
      <c r="G625" s="73">
        <v>0</v>
      </c>
      <c r="H625" s="73">
        <v>0</v>
      </c>
      <c r="I625" s="76">
        <v>20</v>
      </c>
      <c r="J625" s="208">
        <v>20</v>
      </c>
      <c r="K625" s="109">
        <v>20</v>
      </c>
      <c r="L625" s="109">
        <v>20</v>
      </c>
      <c r="M625" s="109">
        <v>20</v>
      </c>
      <c r="N625" s="109">
        <v>20</v>
      </c>
      <c r="O625" s="109">
        <v>30</v>
      </c>
      <c r="P625" s="109">
        <v>30</v>
      </c>
      <c r="Q625" s="109">
        <v>26</v>
      </c>
      <c r="R625" s="174">
        <f t="shared" si="140"/>
        <v>206</v>
      </c>
      <c r="S625" s="73">
        <v>26</v>
      </c>
      <c r="T625" s="73">
        <v>26</v>
      </c>
      <c r="U625" s="73">
        <v>30</v>
      </c>
      <c r="V625" s="76">
        <v>30</v>
      </c>
      <c r="W625" s="208">
        <v>30</v>
      </c>
      <c r="X625" s="109">
        <v>30</v>
      </c>
      <c r="Y625" s="109">
        <v>30</v>
      </c>
      <c r="Z625" s="109">
        <v>30</v>
      </c>
      <c r="AA625" s="109">
        <v>30</v>
      </c>
      <c r="AB625" s="109">
        <v>30</v>
      </c>
      <c r="AC625" s="109">
        <v>30</v>
      </c>
      <c r="AD625" s="109"/>
      <c r="AE625" s="174">
        <f t="shared" si="138"/>
        <v>322</v>
      </c>
      <c r="AF625" s="75"/>
      <c r="AG625" s="75"/>
      <c r="AH625" s="75"/>
      <c r="AI625" s="75"/>
      <c r="AJ625" s="75"/>
      <c r="AK625" s="75"/>
      <c r="AL625" s="75"/>
      <c r="AM625" s="75"/>
      <c r="AN625" s="75"/>
      <c r="AO625" s="75"/>
      <c r="AP625" s="75"/>
      <c r="AQ625" s="75"/>
      <c r="AR625" s="174">
        <f t="shared" si="123"/>
        <v>0</v>
      </c>
      <c r="AS625" s="198">
        <f t="shared" si="124"/>
        <v>528</v>
      </c>
      <c r="AV625" s="362"/>
    </row>
    <row r="626" spans="2:48" ht="11.25" customHeight="1">
      <c r="B626" s="167" t="s">
        <v>105</v>
      </c>
      <c r="C626" s="188" t="s">
        <v>291</v>
      </c>
      <c r="D626" s="169" t="s">
        <v>76</v>
      </c>
      <c r="E626" s="170" t="s">
        <v>84</v>
      </c>
      <c r="F626" s="173" t="s">
        <v>612</v>
      </c>
      <c r="G626" s="73">
        <v>0</v>
      </c>
      <c r="H626" s="73">
        <v>4.0149999999999997</v>
      </c>
      <c r="I626" s="76">
        <v>3.60</v>
      </c>
      <c r="J626" s="208">
        <v>1.90</v>
      </c>
      <c r="K626" s="109">
        <v>0</v>
      </c>
      <c r="L626" s="109">
        <v>0</v>
      </c>
      <c r="M626" s="109">
        <v>0</v>
      </c>
      <c r="N626" s="109">
        <v>0</v>
      </c>
      <c r="O626" s="109">
        <v>0</v>
      </c>
      <c r="P626" s="109">
        <v>0</v>
      </c>
      <c r="Q626" s="109">
        <v>0</v>
      </c>
      <c r="R626" s="174">
        <f t="shared" si="140"/>
        <v>9.5150000000000006</v>
      </c>
      <c r="S626" s="73"/>
      <c r="T626" s="73"/>
      <c r="U626" s="73"/>
      <c r="V626" s="76"/>
      <c r="W626" s="208"/>
      <c r="X626" s="109"/>
      <c r="Y626" s="109"/>
      <c r="Z626" s="109"/>
      <c r="AA626" s="109"/>
      <c r="AB626" s="109"/>
      <c r="AC626" s="109"/>
      <c r="AD626" s="109"/>
      <c r="AE626" s="174">
        <f t="shared" si="138"/>
        <v>0</v>
      </c>
      <c r="AF626" s="75"/>
      <c r="AG626" s="75"/>
      <c r="AH626" s="75"/>
      <c r="AI626" s="75"/>
      <c r="AJ626" s="75"/>
      <c r="AK626" s="75"/>
      <c r="AL626" s="75"/>
      <c r="AM626" s="75"/>
      <c r="AN626" s="75"/>
      <c r="AO626" s="75"/>
      <c r="AP626" s="75"/>
      <c r="AQ626" s="75"/>
      <c r="AR626" s="174">
        <f t="shared" si="123"/>
        <v>0</v>
      </c>
      <c r="AS626" s="198">
        <f t="shared" si="124"/>
        <v>9.5150000000000006</v>
      </c>
      <c r="AV626" s="362"/>
    </row>
    <row r="627" spans="2:48" ht="11.25" customHeight="1">
      <c r="B627" s="167" t="s">
        <v>105</v>
      </c>
      <c r="C627" s="188" t="s">
        <v>292</v>
      </c>
      <c r="D627" s="169" t="s">
        <v>140</v>
      </c>
      <c r="E627" s="170" t="s">
        <v>84</v>
      </c>
      <c r="F627" s="173"/>
      <c r="G627" s="73">
        <v>0</v>
      </c>
      <c r="H627" s="73">
        <v>0.90</v>
      </c>
      <c r="I627" s="76">
        <v>0</v>
      </c>
      <c r="J627" s="208">
        <v>0</v>
      </c>
      <c r="K627" s="109">
        <v>0</v>
      </c>
      <c r="L627" s="109">
        <v>0</v>
      </c>
      <c r="M627" s="109">
        <v>0</v>
      </c>
      <c r="N627" s="109">
        <v>0</v>
      </c>
      <c r="O627" s="109">
        <v>0</v>
      </c>
      <c r="P627" s="109">
        <v>0</v>
      </c>
      <c r="Q627" s="109">
        <v>0</v>
      </c>
      <c r="R627" s="174">
        <f t="shared" si="140"/>
        <v>0.90</v>
      </c>
      <c r="S627" s="73"/>
      <c r="T627" s="73"/>
      <c r="U627" s="73"/>
      <c r="V627" s="76"/>
      <c r="W627" s="208"/>
      <c r="X627" s="109"/>
      <c r="Y627" s="109"/>
      <c r="Z627" s="109"/>
      <c r="AA627" s="109"/>
      <c r="AB627" s="109"/>
      <c r="AC627" s="109"/>
      <c r="AD627" s="109"/>
      <c r="AE627" s="174">
        <f t="shared" si="138"/>
        <v>0</v>
      </c>
      <c r="AF627" s="75"/>
      <c r="AG627" s="75"/>
      <c r="AH627" s="75"/>
      <c r="AI627" s="75"/>
      <c r="AJ627" s="75"/>
      <c r="AK627" s="75"/>
      <c r="AL627" s="75"/>
      <c r="AM627" s="75"/>
      <c r="AN627" s="75"/>
      <c r="AO627" s="75"/>
      <c r="AP627" s="75"/>
      <c r="AQ627" s="75"/>
      <c r="AR627" s="174">
        <f t="shared" si="123"/>
        <v>0</v>
      </c>
      <c r="AS627" s="198">
        <f t="shared" si="124"/>
        <v>0.90</v>
      </c>
      <c r="AV627" s="362"/>
    </row>
    <row r="628" spans="2:48" ht="11.25" customHeight="1">
      <c r="B628" s="167" t="s">
        <v>105</v>
      </c>
      <c r="C628" s="188" t="s">
        <v>293</v>
      </c>
      <c r="D628" s="169" t="s">
        <v>76</v>
      </c>
      <c r="E628" s="170" t="s">
        <v>84</v>
      </c>
      <c r="F628" s="173" t="s">
        <v>612</v>
      </c>
      <c r="G628" s="73">
        <v>0</v>
      </c>
      <c r="H628" s="73">
        <v>4.32</v>
      </c>
      <c r="I628" s="76">
        <v>4.32</v>
      </c>
      <c r="J628" s="208">
        <v>4.9000000000000004</v>
      </c>
      <c r="K628" s="109">
        <v>6.20</v>
      </c>
      <c r="L628" s="109">
        <v>6.30</v>
      </c>
      <c r="M628" s="109">
        <v>6.30</v>
      </c>
      <c r="N628" s="109">
        <v>6.40</v>
      </c>
      <c r="O628" s="109">
        <v>6.40</v>
      </c>
      <c r="P628" s="109">
        <v>6.40</v>
      </c>
      <c r="Q628" s="109">
        <v>6.60</v>
      </c>
      <c r="R628" s="174">
        <f t="shared" si="140"/>
        <v>58.14</v>
      </c>
      <c r="S628" s="73">
        <v>6.90</v>
      </c>
      <c r="T628" s="73">
        <v>7.80</v>
      </c>
      <c r="U628" s="73">
        <v>8.10</v>
      </c>
      <c r="V628" s="76">
        <v>8.8000000000000007</v>
      </c>
      <c r="W628" s="208">
        <v>8.8000000000000007</v>
      </c>
      <c r="X628" s="109"/>
      <c r="Y628" s="109"/>
      <c r="Z628" s="109"/>
      <c r="AA628" s="109"/>
      <c r="AB628" s="109"/>
      <c r="AC628" s="109"/>
      <c r="AD628" s="109"/>
      <c r="AE628" s="174">
        <f t="shared" si="138"/>
        <v>40.40</v>
      </c>
      <c r="AF628" s="75"/>
      <c r="AG628" s="75"/>
      <c r="AH628" s="75"/>
      <c r="AI628" s="75"/>
      <c r="AJ628" s="75"/>
      <c r="AK628" s="75"/>
      <c r="AL628" s="75"/>
      <c r="AM628" s="75"/>
      <c r="AN628" s="75"/>
      <c r="AO628" s="75"/>
      <c r="AP628" s="75"/>
      <c r="AQ628" s="75"/>
      <c r="AR628" s="174">
        <f t="shared" si="123"/>
        <v>0</v>
      </c>
      <c r="AS628" s="198">
        <f t="shared" si="124"/>
        <v>98.54</v>
      </c>
      <c r="AV628" s="362"/>
    </row>
    <row r="629" spans="2:48" ht="11.25" customHeight="1">
      <c r="B629" s="167" t="s">
        <v>105</v>
      </c>
      <c r="C629" s="188" t="s">
        <v>529</v>
      </c>
      <c r="D629" s="169" t="s">
        <v>79</v>
      </c>
      <c r="E629" s="170" t="s">
        <v>84</v>
      </c>
      <c r="F629" s="173" t="s">
        <v>614</v>
      </c>
      <c r="G629" s="73">
        <v>0</v>
      </c>
      <c r="H629" s="73">
        <v>0</v>
      </c>
      <c r="I629" s="76">
        <v>0</v>
      </c>
      <c r="J629" s="208">
        <v>2100</v>
      </c>
      <c r="K629" s="109">
        <v>0</v>
      </c>
      <c r="L629" s="109">
        <v>0</v>
      </c>
      <c r="M629" s="109">
        <v>0</v>
      </c>
      <c r="N629" s="109">
        <v>0</v>
      </c>
      <c r="O629" s="109">
        <v>0</v>
      </c>
      <c r="P629" s="109">
        <v>0</v>
      </c>
      <c r="Q629" s="109">
        <v>0</v>
      </c>
      <c r="R629" s="174">
        <f t="shared" si="140"/>
        <v>2100</v>
      </c>
      <c r="S629" s="73"/>
      <c r="T629" s="73"/>
      <c r="U629" s="73"/>
      <c r="V629" s="76"/>
      <c r="W629" s="208"/>
      <c r="X629" s="109"/>
      <c r="Y629" s="109"/>
      <c r="Z629" s="109"/>
      <c r="AA629" s="109"/>
      <c r="AB629" s="109"/>
      <c r="AC629" s="109"/>
      <c r="AD629" s="109"/>
      <c r="AE629" s="174">
        <f t="shared" si="138"/>
        <v>0</v>
      </c>
      <c r="AF629" s="75"/>
      <c r="AG629" s="75"/>
      <c r="AH629" s="75"/>
      <c r="AI629" s="75"/>
      <c r="AJ629" s="75"/>
      <c r="AK629" s="75"/>
      <c r="AL629" s="75"/>
      <c r="AM629" s="75"/>
      <c r="AN629" s="75"/>
      <c r="AO629" s="75"/>
      <c r="AP629" s="75"/>
      <c r="AQ629" s="75"/>
      <c r="AR629" s="174">
        <f t="shared" si="123"/>
        <v>0</v>
      </c>
      <c r="AS629" s="198">
        <f t="shared" si="124"/>
        <v>2100</v>
      </c>
      <c r="AV629" s="362"/>
    </row>
    <row r="630" spans="2:48" ht="11.25" customHeight="1">
      <c r="B630" s="167" t="s">
        <v>105</v>
      </c>
      <c r="C630" s="188" t="s">
        <v>551</v>
      </c>
      <c r="D630" s="169" t="s">
        <v>76</v>
      </c>
      <c r="E630" s="170" t="s">
        <v>84</v>
      </c>
      <c r="F630" s="173" t="s">
        <v>612</v>
      </c>
      <c r="G630" s="73">
        <v>0</v>
      </c>
      <c r="H630" s="73">
        <v>17</v>
      </c>
      <c r="I630" s="76">
        <v>30.50</v>
      </c>
      <c r="J630" s="208">
        <v>36.299999999999997</v>
      </c>
      <c r="K630" s="109">
        <v>35.10</v>
      </c>
      <c r="L630" s="109">
        <v>36.299999999999997</v>
      </c>
      <c r="M630" s="109">
        <v>30.80</v>
      </c>
      <c r="N630" s="109">
        <v>15.60</v>
      </c>
      <c r="O630" s="109">
        <v>16.10</v>
      </c>
      <c r="P630" s="109">
        <v>15.60</v>
      </c>
      <c r="Q630" s="109">
        <v>16.10</v>
      </c>
      <c r="R630" s="174">
        <f t="shared" si="140"/>
        <v>249.39999999999998</v>
      </c>
      <c r="S630" s="73">
        <v>16.10</v>
      </c>
      <c r="T630" s="73">
        <v>14.60</v>
      </c>
      <c r="U630" s="73">
        <v>16.10</v>
      </c>
      <c r="V630" s="76">
        <v>15.60</v>
      </c>
      <c r="W630" s="208">
        <v>16.10</v>
      </c>
      <c r="X630" s="109">
        <v>15.60</v>
      </c>
      <c r="Y630" s="109">
        <v>16.10</v>
      </c>
      <c r="Z630" s="109">
        <v>8.10</v>
      </c>
      <c r="AA630" s="109">
        <v>7.80</v>
      </c>
      <c r="AB630" s="109">
        <v>8.10</v>
      </c>
      <c r="AC630" s="109">
        <v>7.80</v>
      </c>
      <c r="AD630" s="109">
        <v>8.10</v>
      </c>
      <c r="AE630" s="174">
        <f t="shared" si="138"/>
        <v>150.10</v>
      </c>
      <c r="AF630" s="75">
        <v>8.10</v>
      </c>
      <c r="AG630" s="75">
        <v>7.50</v>
      </c>
      <c r="AH630" s="75">
        <v>8.10</v>
      </c>
      <c r="AI630" s="75"/>
      <c r="AJ630" s="75"/>
      <c r="AK630" s="75"/>
      <c r="AL630" s="75"/>
      <c r="AM630" s="75"/>
      <c r="AN630" s="75"/>
      <c r="AO630" s="75"/>
      <c r="AP630" s="75"/>
      <c r="AQ630" s="75"/>
      <c r="AR630" s="174">
        <f t="shared" si="123"/>
        <v>23.70</v>
      </c>
      <c r="AS630" s="198">
        <f t="shared" si="124"/>
        <v>423.20</v>
      </c>
      <c r="AV630" s="362"/>
    </row>
    <row r="631" spans="2:48" ht="11.25" customHeight="1">
      <c r="B631" s="167" t="s">
        <v>105</v>
      </c>
      <c r="C631" s="188" t="s">
        <v>295</v>
      </c>
      <c r="D631" s="169" t="s">
        <v>76</v>
      </c>
      <c r="E631" s="170" t="s">
        <v>84</v>
      </c>
      <c r="F631" s="173" t="s">
        <v>612</v>
      </c>
      <c r="G631" s="73">
        <v>0</v>
      </c>
      <c r="H631" s="73">
        <v>178</v>
      </c>
      <c r="I631" s="76">
        <v>234</v>
      </c>
      <c r="J631" s="208">
        <v>201</v>
      </c>
      <c r="K631" s="109">
        <v>191</v>
      </c>
      <c r="L631" s="109">
        <v>184</v>
      </c>
      <c r="M631" s="109">
        <v>185</v>
      </c>
      <c r="N631" s="109">
        <v>195.50</v>
      </c>
      <c r="O631" s="109">
        <v>206.70</v>
      </c>
      <c r="P631" s="109">
        <v>211.40</v>
      </c>
      <c r="Q631" s="109">
        <v>214.72</v>
      </c>
      <c r="R631" s="174">
        <f t="shared" si="140"/>
        <v>2001.3200000000002</v>
      </c>
      <c r="S631" s="73">
        <v>204.80</v>
      </c>
      <c r="T631" s="73">
        <v>203.90</v>
      </c>
      <c r="U631" s="73">
        <v>176</v>
      </c>
      <c r="V631" s="76">
        <v>229.30</v>
      </c>
      <c r="W631" s="208">
        <v>191.30</v>
      </c>
      <c r="X631" s="109">
        <v>182.40</v>
      </c>
      <c r="Y631" s="109">
        <v>176.10</v>
      </c>
      <c r="Z631" s="109">
        <v>152</v>
      </c>
      <c r="AA631" s="109"/>
      <c r="AB631" s="109"/>
      <c r="AC631" s="109"/>
      <c r="AD631" s="109"/>
      <c r="AE631" s="174">
        <f>SUM(S631:AD631)</f>
        <v>1515.80</v>
      </c>
      <c r="AF631" s="75"/>
      <c r="AG631" s="75"/>
      <c r="AH631" s="75"/>
      <c r="AI631" s="75"/>
      <c r="AJ631" s="75"/>
      <c r="AK631" s="75"/>
      <c r="AL631" s="75"/>
      <c r="AM631" s="75"/>
      <c r="AN631" s="75"/>
      <c r="AO631" s="75"/>
      <c r="AP631" s="75"/>
      <c r="AQ631" s="75"/>
      <c r="AR631" s="174">
        <f t="shared" si="123"/>
        <v>0</v>
      </c>
      <c r="AS631" s="198">
        <f t="shared" si="124"/>
        <v>3517.12</v>
      </c>
      <c r="AV631" s="362"/>
    </row>
    <row r="632" spans="2:48" ht="11.25" customHeight="1">
      <c r="B632" s="167" t="s">
        <v>105</v>
      </c>
      <c r="C632" s="188" t="s">
        <v>296</v>
      </c>
      <c r="D632" s="169" t="s">
        <v>76</v>
      </c>
      <c r="E632" s="170" t="s">
        <v>84</v>
      </c>
      <c r="F632" s="173" t="s">
        <v>612</v>
      </c>
      <c r="G632" s="73">
        <v>18.233000000000001</v>
      </c>
      <c r="H632" s="73">
        <v>12.55</v>
      </c>
      <c r="I632" s="76">
        <v>53.742000000000004</v>
      </c>
      <c r="J632" s="208">
        <v>32.871000000000002</v>
      </c>
      <c r="K632" s="109">
        <v>19</v>
      </c>
      <c r="L632" s="109">
        <v>0</v>
      </c>
      <c r="M632" s="109">
        <v>0</v>
      </c>
      <c r="N632" s="109">
        <v>0</v>
      </c>
      <c r="O632" s="109">
        <v>0</v>
      </c>
      <c r="P632" s="109">
        <v>0</v>
      </c>
      <c r="Q632" s="109">
        <v>0</v>
      </c>
      <c r="R632" s="174">
        <f t="shared" si="140"/>
        <v>136.39600000000002</v>
      </c>
      <c r="S632" s="73"/>
      <c r="T632" s="73"/>
      <c r="U632" s="73"/>
      <c r="V632" s="76"/>
      <c r="W632" s="208"/>
      <c r="X632" s="109"/>
      <c r="Y632" s="109"/>
      <c r="Z632" s="109"/>
      <c r="AA632" s="109"/>
      <c r="AB632" s="109"/>
      <c r="AC632" s="109"/>
      <c r="AD632" s="109"/>
      <c r="AE632" s="174">
        <f>SUM(S632:AD632)</f>
        <v>0</v>
      </c>
      <c r="AF632" s="75"/>
      <c r="AG632" s="75"/>
      <c r="AH632" s="75"/>
      <c r="AI632" s="75"/>
      <c r="AJ632" s="75"/>
      <c r="AK632" s="75"/>
      <c r="AL632" s="75"/>
      <c r="AM632" s="75"/>
      <c r="AN632" s="75"/>
      <c r="AO632" s="75"/>
      <c r="AP632" s="75"/>
      <c r="AQ632" s="75"/>
      <c r="AR632" s="174">
        <f t="shared" si="123"/>
        <v>0</v>
      </c>
      <c r="AS632" s="198">
        <f t="shared" si="124"/>
        <v>136.39600000000002</v>
      </c>
      <c r="AV632" s="362"/>
    </row>
    <row r="633" spans="2:48" ht="11.25" customHeight="1">
      <c r="B633" s="167" t="s">
        <v>105</v>
      </c>
      <c r="C633" s="188" t="s">
        <v>297</v>
      </c>
      <c r="D633" s="169" t="s">
        <v>84</v>
      </c>
      <c r="E633" s="170" t="s">
        <v>84</v>
      </c>
      <c r="F633" s="173"/>
      <c r="G633" s="73">
        <v>0</v>
      </c>
      <c r="H633" s="73">
        <v>0</v>
      </c>
      <c r="I633" s="76">
        <v>648.21</v>
      </c>
      <c r="J633" s="208">
        <v>1087.1500000000001</v>
      </c>
      <c r="K633" s="109">
        <v>101</v>
      </c>
      <c r="L633" s="109">
        <v>0</v>
      </c>
      <c r="M633" s="109">
        <v>0</v>
      </c>
      <c r="N633" s="109">
        <v>0</v>
      </c>
      <c r="O633" s="109">
        <v>0</v>
      </c>
      <c r="P633" s="109">
        <v>0</v>
      </c>
      <c r="Q633" s="109">
        <v>0</v>
      </c>
      <c r="R633" s="174">
        <f t="shared" si="140"/>
        <v>1836.36</v>
      </c>
      <c r="S633" s="73"/>
      <c r="T633" s="73"/>
      <c r="U633" s="73"/>
      <c r="V633" s="76"/>
      <c r="W633" s="208"/>
      <c r="X633" s="109"/>
      <c r="Y633" s="109"/>
      <c r="Z633" s="109"/>
      <c r="AA633" s="109"/>
      <c r="AB633" s="109"/>
      <c r="AC633" s="109"/>
      <c r="AD633" s="109"/>
      <c r="AE633" s="174">
        <f t="shared" si="138"/>
        <v>0</v>
      </c>
      <c r="AF633" s="75"/>
      <c r="AG633" s="75"/>
      <c r="AH633" s="75"/>
      <c r="AI633" s="75"/>
      <c r="AJ633" s="75"/>
      <c r="AK633" s="75"/>
      <c r="AL633" s="75"/>
      <c r="AM633" s="75"/>
      <c r="AN633" s="75"/>
      <c r="AO633" s="75"/>
      <c r="AP633" s="75"/>
      <c r="AQ633" s="75"/>
      <c r="AR633" s="174">
        <f t="shared" si="123"/>
        <v>0</v>
      </c>
      <c r="AS633" s="198">
        <f t="shared" si="124"/>
        <v>1836.36</v>
      </c>
      <c r="AV633" s="362"/>
    </row>
    <row r="634" spans="2:48" ht="11.25" customHeight="1">
      <c r="B634" s="167" t="s">
        <v>105</v>
      </c>
      <c r="C634" s="188" t="s">
        <v>665</v>
      </c>
      <c r="D634" s="169" t="s">
        <v>141</v>
      </c>
      <c r="E634" s="170" t="s">
        <v>84</v>
      </c>
      <c r="F634" s="173"/>
      <c r="G634" s="73">
        <v>0</v>
      </c>
      <c r="H634" s="73">
        <v>0</v>
      </c>
      <c r="I634" s="76">
        <v>0</v>
      </c>
      <c r="J634" s="208">
        <v>0</v>
      </c>
      <c r="K634" s="109">
        <v>0</v>
      </c>
      <c r="L634" s="109">
        <v>0</v>
      </c>
      <c r="M634" s="109">
        <v>0</v>
      </c>
      <c r="N634" s="109">
        <v>0</v>
      </c>
      <c r="O634" s="109">
        <v>0</v>
      </c>
      <c r="P634" s="109">
        <v>0</v>
      </c>
      <c r="Q634" s="109">
        <v>4</v>
      </c>
      <c r="R634" s="174">
        <f t="shared" si="140"/>
        <v>4</v>
      </c>
      <c r="S634" s="73"/>
      <c r="T634" s="73"/>
      <c r="U634" s="73">
        <v>2.2000000000000002</v>
      </c>
      <c r="V634" s="76"/>
      <c r="W634" s="208"/>
      <c r="X634" s="109"/>
      <c r="Y634" s="109"/>
      <c r="Z634" s="109">
        <v>2</v>
      </c>
      <c r="AA634" s="109">
        <v>2</v>
      </c>
      <c r="AB634" s="109">
        <v>2</v>
      </c>
      <c r="AC634" s="109"/>
      <c r="AD634" s="109"/>
      <c r="AE634" s="174">
        <f t="shared" si="138"/>
        <v>8.1999999999999993</v>
      </c>
      <c r="AF634" s="75"/>
      <c r="AG634" s="75"/>
      <c r="AH634" s="75"/>
      <c r="AI634" s="75"/>
      <c r="AJ634" s="75"/>
      <c r="AK634" s="75"/>
      <c r="AL634" s="75"/>
      <c r="AM634" s="75"/>
      <c r="AN634" s="75"/>
      <c r="AO634" s="75"/>
      <c r="AP634" s="75"/>
      <c r="AQ634" s="75"/>
      <c r="AR634" s="174">
        <f t="shared" si="123"/>
        <v>0</v>
      </c>
      <c r="AS634" s="198">
        <f t="shared" si="124"/>
        <v>12.20</v>
      </c>
      <c r="AV634" s="362"/>
    </row>
    <row r="635" spans="2:48" ht="11.25" customHeight="1">
      <c r="B635" s="167" t="s">
        <v>105</v>
      </c>
      <c r="C635" s="188" t="s">
        <v>747</v>
      </c>
      <c r="D635" s="169" t="s">
        <v>143</v>
      </c>
      <c r="E635" s="170" t="s">
        <v>84</v>
      </c>
      <c r="F635" s="173"/>
      <c r="G635" s="73">
        <v>0</v>
      </c>
      <c r="H635" s="73">
        <v>0</v>
      </c>
      <c r="I635" s="76">
        <v>0</v>
      </c>
      <c r="J635" s="208">
        <v>0</v>
      </c>
      <c r="K635" s="109">
        <v>0</v>
      </c>
      <c r="L635" s="109">
        <v>0</v>
      </c>
      <c r="M635" s="109">
        <v>0</v>
      </c>
      <c r="N635" s="109">
        <v>0</v>
      </c>
      <c r="O635" s="109">
        <v>0</v>
      </c>
      <c r="P635" s="109">
        <v>0</v>
      </c>
      <c r="Q635" s="109">
        <v>0</v>
      </c>
      <c r="R635" s="174">
        <f t="shared" si="140"/>
        <v>0</v>
      </c>
      <c r="S635" s="73"/>
      <c r="T635" s="73">
        <v>3</v>
      </c>
      <c r="U635" s="73"/>
      <c r="V635" s="76"/>
      <c r="W635" s="208"/>
      <c r="X635" s="109"/>
      <c r="Y635" s="109"/>
      <c r="Z635" s="109"/>
      <c r="AA635" s="109"/>
      <c r="AB635" s="109"/>
      <c r="AC635" s="109"/>
      <c r="AD635" s="109"/>
      <c r="AE635" s="174">
        <f t="shared" si="138"/>
        <v>3</v>
      </c>
      <c r="AF635" s="75"/>
      <c r="AG635" s="75"/>
      <c r="AH635" s="75"/>
      <c r="AI635" s="75"/>
      <c r="AJ635" s="75"/>
      <c r="AK635" s="75"/>
      <c r="AL635" s="75"/>
      <c r="AM635" s="75"/>
      <c r="AN635" s="75"/>
      <c r="AO635" s="75"/>
      <c r="AP635" s="75"/>
      <c r="AQ635" s="75"/>
      <c r="AR635" s="174">
        <f t="shared" si="123"/>
        <v>0</v>
      </c>
      <c r="AS635" s="198">
        <f t="shared" si="124"/>
        <v>3</v>
      </c>
      <c r="AV635" s="362"/>
    </row>
    <row r="636" spans="2:48" ht="11.25" customHeight="1">
      <c r="B636" s="167" t="s">
        <v>105</v>
      </c>
      <c r="C636" s="188" t="s">
        <v>666</v>
      </c>
      <c r="D636" s="169" t="s">
        <v>140</v>
      </c>
      <c r="E636" s="170" t="s">
        <v>84</v>
      </c>
      <c r="F636" s="173"/>
      <c r="G636" s="73">
        <v>0</v>
      </c>
      <c r="H636" s="73">
        <v>0</v>
      </c>
      <c r="I636" s="76">
        <v>0</v>
      </c>
      <c r="J636" s="208">
        <v>0</v>
      </c>
      <c r="K636" s="109">
        <v>0</v>
      </c>
      <c r="L636" s="109">
        <v>0</v>
      </c>
      <c r="M636" s="109">
        <v>0</v>
      </c>
      <c r="N636" s="109">
        <v>0</v>
      </c>
      <c r="O636" s="109">
        <v>0</v>
      </c>
      <c r="P636" s="109">
        <v>0</v>
      </c>
      <c r="Q636" s="109">
        <v>2</v>
      </c>
      <c r="R636" s="174">
        <f t="shared" si="140"/>
        <v>2</v>
      </c>
      <c r="S636" s="73"/>
      <c r="T636" s="73"/>
      <c r="U636" s="73">
        <v>4.20</v>
      </c>
      <c r="V636" s="76"/>
      <c r="W636" s="208"/>
      <c r="X636" s="109"/>
      <c r="Y636" s="109"/>
      <c r="Z636" s="109">
        <v>0.80</v>
      </c>
      <c r="AA636" s="109"/>
      <c r="AB636" s="109"/>
      <c r="AC636" s="109"/>
      <c r="AD636" s="109"/>
      <c r="AE636" s="174">
        <f t="shared" si="138"/>
        <v>5</v>
      </c>
      <c r="AF636" s="75"/>
      <c r="AG636" s="75"/>
      <c r="AH636" s="75"/>
      <c r="AI636" s="75"/>
      <c r="AJ636" s="75"/>
      <c r="AK636" s="75"/>
      <c r="AL636" s="75"/>
      <c r="AM636" s="75"/>
      <c r="AN636" s="75"/>
      <c r="AO636" s="75"/>
      <c r="AP636" s="75"/>
      <c r="AQ636" s="75"/>
      <c r="AR636" s="174">
        <f t="shared" si="123"/>
        <v>0</v>
      </c>
      <c r="AS636" s="198">
        <f t="shared" si="124"/>
        <v>7</v>
      </c>
      <c r="AV636" s="362"/>
    </row>
    <row r="637" spans="2:48" ht="11.25" customHeight="1">
      <c r="B637" s="167" t="s">
        <v>105</v>
      </c>
      <c r="C637" s="188" t="s">
        <v>488</v>
      </c>
      <c r="D637" s="169" t="s">
        <v>83</v>
      </c>
      <c r="E637" s="170" t="s">
        <v>84</v>
      </c>
      <c r="F637" s="173"/>
      <c r="G637" s="73">
        <v>0</v>
      </c>
      <c r="H637" s="73">
        <v>0</v>
      </c>
      <c r="I637" s="76">
        <v>5</v>
      </c>
      <c r="J637" s="208">
        <v>3</v>
      </c>
      <c r="K637" s="109">
        <v>0</v>
      </c>
      <c r="L637" s="109">
        <v>20</v>
      </c>
      <c r="M637" s="109">
        <v>0</v>
      </c>
      <c r="N637" s="109">
        <v>0</v>
      </c>
      <c r="O637" s="109">
        <v>0</v>
      </c>
      <c r="P637" s="109">
        <v>0</v>
      </c>
      <c r="Q637" s="109">
        <v>0</v>
      </c>
      <c r="R637" s="174">
        <f t="shared" si="140"/>
        <v>28</v>
      </c>
      <c r="S637" s="73"/>
      <c r="T637" s="73"/>
      <c r="U637" s="73"/>
      <c r="V637" s="76"/>
      <c r="W637" s="208"/>
      <c r="X637" s="109"/>
      <c r="Y637" s="109"/>
      <c r="Z637" s="109">
        <v>2</v>
      </c>
      <c r="AA637" s="109"/>
      <c r="AB637" s="109"/>
      <c r="AC637" s="109"/>
      <c r="AD637" s="109"/>
      <c r="AE637" s="174">
        <f t="shared" si="138"/>
        <v>2</v>
      </c>
      <c r="AF637" s="75"/>
      <c r="AG637" s="75"/>
      <c r="AH637" s="75"/>
      <c r="AI637" s="75"/>
      <c r="AJ637" s="75"/>
      <c r="AK637" s="75"/>
      <c r="AL637" s="75"/>
      <c r="AM637" s="75"/>
      <c r="AN637" s="75"/>
      <c r="AO637" s="75"/>
      <c r="AP637" s="75"/>
      <c r="AQ637" s="75"/>
      <c r="AR637" s="174">
        <f t="shared" si="123"/>
        <v>0</v>
      </c>
      <c r="AS637" s="198">
        <f t="shared" si="124"/>
        <v>30</v>
      </c>
      <c r="AV637" s="362"/>
    </row>
    <row r="638" spans="2:48" ht="11.25" customHeight="1">
      <c r="B638" s="167" t="s">
        <v>105</v>
      </c>
      <c r="C638" s="188" t="s">
        <v>489</v>
      </c>
      <c r="D638" s="169" t="s">
        <v>84</v>
      </c>
      <c r="E638" s="170" t="s">
        <v>84</v>
      </c>
      <c r="F638" s="173"/>
      <c r="G638" s="73">
        <v>0</v>
      </c>
      <c r="H638" s="73">
        <v>0</v>
      </c>
      <c r="I638" s="76">
        <v>9</v>
      </c>
      <c r="J638" s="208">
        <v>0</v>
      </c>
      <c r="K638" s="109">
        <v>0</v>
      </c>
      <c r="L638" s="109">
        <v>1</v>
      </c>
      <c r="M638" s="109">
        <v>0</v>
      </c>
      <c r="N638" s="109">
        <v>0</v>
      </c>
      <c r="O638" s="109">
        <v>0</v>
      </c>
      <c r="P638" s="109">
        <v>0</v>
      </c>
      <c r="Q638" s="109">
        <v>0</v>
      </c>
      <c r="R638" s="174">
        <f t="shared" si="140"/>
        <v>10</v>
      </c>
      <c r="S638" s="73"/>
      <c r="T638" s="73"/>
      <c r="U638" s="73"/>
      <c r="V638" s="76"/>
      <c r="W638" s="208"/>
      <c r="X638" s="109"/>
      <c r="Y638" s="109"/>
      <c r="Z638" s="109"/>
      <c r="AA638" s="109"/>
      <c r="AB638" s="109"/>
      <c r="AC638" s="109"/>
      <c r="AD638" s="109"/>
      <c r="AE638" s="174">
        <f t="shared" si="138"/>
        <v>0</v>
      </c>
      <c r="AF638" s="75"/>
      <c r="AG638" s="75"/>
      <c r="AH638" s="75"/>
      <c r="AI638" s="75"/>
      <c r="AJ638" s="75"/>
      <c r="AK638" s="75"/>
      <c r="AL638" s="75"/>
      <c r="AM638" s="75"/>
      <c r="AN638" s="75"/>
      <c r="AO638" s="75"/>
      <c r="AP638" s="75"/>
      <c r="AQ638" s="75"/>
      <c r="AR638" s="174">
        <f t="shared" si="123"/>
        <v>0</v>
      </c>
      <c r="AS638" s="198">
        <f t="shared" si="124"/>
        <v>10</v>
      </c>
      <c r="AV638" s="362"/>
    </row>
    <row r="639" spans="2:48" ht="11.25" customHeight="1">
      <c r="B639" s="167" t="s">
        <v>105</v>
      </c>
      <c r="C639" s="188" t="s">
        <v>530</v>
      </c>
      <c r="D639" s="169" t="s">
        <v>84</v>
      </c>
      <c r="E639" s="170" t="s">
        <v>84</v>
      </c>
      <c r="F639" s="173"/>
      <c r="G639" s="73">
        <v>0</v>
      </c>
      <c r="H639" s="73">
        <v>0</v>
      </c>
      <c r="I639" s="76">
        <v>0</v>
      </c>
      <c r="J639" s="208">
        <v>0</v>
      </c>
      <c r="K639" s="109">
        <v>0</v>
      </c>
      <c r="L639" s="109">
        <v>70</v>
      </c>
      <c r="M639" s="109">
        <v>0</v>
      </c>
      <c r="N639" s="109">
        <v>0</v>
      </c>
      <c r="O639" s="109">
        <v>0</v>
      </c>
      <c r="P639" s="109">
        <v>0</v>
      </c>
      <c r="Q639" s="109">
        <v>0</v>
      </c>
      <c r="R639" s="174">
        <f t="shared" si="140"/>
        <v>70</v>
      </c>
      <c r="S639" s="73"/>
      <c r="T639" s="73"/>
      <c r="U639" s="73"/>
      <c r="V639" s="76"/>
      <c r="W639" s="208"/>
      <c r="X639" s="109"/>
      <c r="Y639" s="109"/>
      <c r="Z639" s="109"/>
      <c r="AA639" s="109"/>
      <c r="AB639" s="109"/>
      <c r="AC639" s="109"/>
      <c r="AD639" s="109"/>
      <c r="AE639" s="174">
        <f t="shared" si="138"/>
        <v>0</v>
      </c>
      <c r="AF639" s="75"/>
      <c r="AG639" s="75"/>
      <c r="AH639" s="75"/>
      <c r="AI639" s="75"/>
      <c r="AJ639" s="75"/>
      <c r="AK639" s="75"/>
      <c r="AL639" s="75"/>
      <c r="AM639" s="75"/>
      <c r="AN639" s="75"/>
      <c r="AO639" s="75"/>
      <c r="AP639" s="75"/>
      <c r="AQ639" s="75"/>
      <c r="AR639" s="174">
        <f t="shared" si="123"/>
        <v>0</v>
      </c>
      <c r="AS639" s="198">
        <f t="shared" si="124"/>
        <v>70</v>
      </c>
      <c r="AV639" s="362"/>
    </row>
    <row r="640" spans="2:48" ht="11.25" customHeight="1">
      <c r="B640" s="175" t="s">
        <v>105</v>
      </c>
      <c r="C640" s="94" t="s">
        <v>531</v>
      </c>
      <c r="D640" s="176" t="s">
        <v>143</v>
      </c>
      <c r="E640" s="177" t="s">
        <v>84</v>
      </c>
      <c r="F640" s="178"/>
      <c r="G640" s="103">
        <v>0</v>
      </c>
      <c r="H640" s="103">
        <v>0</v>
      </c>
      <c r="I640" s="84">
        <v>0</v>
      </c>
      <c r="J640" s="209">
        <v>0</v>
      </c>
      <c r="K640" s="111">
        <v>0</v>
      </c>
      <c r="L640" s="111">
        <v>30</v>
      </c>
      <c r="M640" s="111">
        <v>0</v>
      </c>
      <c r="N640" s="111">
        <v>0</v>
      </c>
      <c r="O640" s="111">
        <v>0</v>
      </c>
      <c r="P640" s="111">
        <v>0</v>
      </c>
      <c r="Q640" s="111">
        <v>0</v>
      </c>
      <c r="R640" s="179">
        <f t="shared" si="140"/>
        <v>30</v>
      </c>
      <c r="S640" s="103"/>
      <c r="T640" s="103"/>
      <c r="U640" s="103"/>
      <c r="V640" s="84"/>
      <c r="W640" s="209"/>
      <c r="X640" s="111"/>
      <c r="Y640" s="111"/>
      <c r="Z640" s="111"/>
      <c r="AA640" s="111"/>
      <c r="AB640" s="111"/>
      <c r="AC640" s="111"/>
      <c r="AD640" s="111"/>
      <c r="AE640" s="179">
        <f t="shared" si="138"/>
        <v>0</v>
      </c>
      <c r="AF640" s="104"/>
      <c r="AG640" s="104"/>
      <c r="AH640" s="104"/>
      <c r="AI640" s="104"/>
      <c r="AJ640" s="104"/>
      <c r="AK640" s="104"/>
      <c r="AL640" s="104"/>
      <c r="AM640" s="104"/>
      <c r="AN640" s="104"/>
      <c r="AO640" s="104"/>
      <c r="AP640" s="104"/>
      <c r="AQ640" s="104"/>
      <c r="AR640" s="179">
        <f t="shared" si="123"/>
        <v>0</v>
      </c>
      <c r="AS640" s="205">
        <f t="shared" si="124"/>
        <v>30</v>
      </c>
      <c r="AV640" s="362"/>
    </row>
    <row r="641" spans="2:45" ht="11.25" customHeight="1">
      <c r="B641" s="112" t="s">
        <v>105</v>
      </c>
      <c r="C641" s="113" t="s">
        <v>49</v>
      </c>
      <c r="D641" s="114"/>
      <c r="E641" s="115"/>
      <c r="F641" s="116"/>
      <c r="G641" s="110">
        <f>SUM(G615:G640)</f>
        <v>18.233000000000001</v>
      </c>
      <c r="H641" s="110">
        <f t="shared" si="141" ref="H641:Q641">SUM(H615:H640)</f>
        <v>578.72499999999991</v>
      </c>
      <c r="I641" s="110">
        <f t="shared" si="141"/>
        <v>1040.472</v>
      </c>
      <c r="J641" s="110">
        <f>SUM(J615:J640)</f>
        <v>3564.3620000000005</v>
      </c>
      <c r="K641" s="110">
        <f t="shared" si="141"/>
        <v>639.55600000000004</v>
      </c>
      <c r="L641" s="110">
        <f>SUM(L615:L640)</f>
        <v>411.363</v>
      </c>
      <c r="M641" s="110">
        <f t="shared" si="141"/>
        <v>281</v>
      </c>
      <c r="N641" s="110">
        <f t="shared" si="141"/>
        <v>274.89999999999998</v>
      </c>
      <c r="O641" s="110">
        <f t="shared" si="141"/>
        <v>304.45</v>
      </c>
      <c r="P641" s="110">
        <f t="shared" si="141"/>
        <v>307.50</v>
      </c>
      <c r="Q641" s="110">
        <f t="shared" si="141"/>
        <v>276.98</v>
      </c>
      <c r="R641" s="110">
        <f>SUM(R615:R640)</f>
        <v>7697.5410000000011</v>
      </c>
      <c r="S641" s="110">
        <f t="shared" si="142" ref="S641:AD641">SUM(S615:S640)</f>
        <v>253.80</v>
      </c>
      <c r="T641" s="110">
        <f t="shared" si="142"/>
        <v>418.90</v>
      </c>
      <c r="U641" s="110">
        <f t="shared" si="142"/>
        <v>344.79999999999995</v>
      </c>
      <c r="V641" s="110">
        <f t="shared" si="142"/>
        <v>391.93000000000006</v>
      </c>
      <c r="W641" s="110">
        <f t="shared" si="142"/>
        <v>246.20000000000002</v>
      </c>
      <c r="X641" s="110">
        <f t="shared" si="142"/>
        <v>268</v>
      </c>
      <c r="Y641" s="110">
        <f t="shared" si="142"/>
        <v>276.29999999999995</v>
      </c>
      <c r="Z641" s="110">
        <f t="shared" si="142"/>
        <v>194.90</v>
      </c>
      <c r="AA641" s="110">
        <f t="shared" si="142"/>
        <v>39.799999999999997</v>
      </c>
      <c r="AB641" s="110">
        <f>SUM(AB615:AB640)</f>
        <v>40.10</v>
      </c>
      <c r="AC641" s="110">
        <f t="shared" si="142"/>
        <v>613.29999999999995</v>
      </c>
      <c r="AD641" s="110">
        <f t="shared" si="142"/>
        <v>18.90</v>
      </c>
      <c r="AE641" s="110">
        <f>SUM(AE615:AE640)</f>
        <v>3106.93</v>
      </c>
      <c r="AF641" s="110">
        <f t="shared" si="143" ref="AF641:AQ641">SUM(AF615:AF640)</f>
        <v>8.10</v>
      </c>
      <c r="AG641" s="110">
        <f t="shared" si="143"/>
        <v>149.857</v>
      </c>
      <c r="AH641" s="110">
        <f t="shared" si="143"/>
        <v>8.10</v>
      </c>
      <c r="AI641" s="110">
        <f t="shared" si="143"/>
        <v>91.108000000000004</v>
      </c>
      <c r="AJ641" s="110">
        <f t="shared" si="143"/>
        <v>68.331000000000003</v>
      </c>
      <c r="AK641" s="110">
        <f t="shared" si="143"/>
        <v>0</v>
      </c>
      <c r="AL641" s="110">
        <f t="shared" si="143"/>
        <v>0</v>
      </c>
      <c r="AM641" s="110">
        <f t="shared" si="143"/>
        <v>0</v>
      </c>
      <c r="AN641" s="110">
        <f t="shared" si="143"/>
        <v>0</v>
      </c>
      <c r="AO641" s="110">
        <f t="shared" si="143"/>
        <v>0</v>
      </c>
      <c r="AP641" s="110">
        <f t="shared" si="143"/>
        <v>0</v>
      </c>
      <c r="AQ641" s="110">
        <f t="shared" si="143"/>
        <v>0</v>
      </c>
      <c r="AR641" s="110">
        <f t="shared" si="123"/>
        <v>325.49599999999998</v>
      </c>
      <c r="AS641" s="110">
        <f t="shared" si="124"/>
        <v>11129.967000000001</v>
      </c>
    </row>
    <row r="642" spans="2:45" ht="11.25" customHeight="1">
      <c r="B642" s="167" t="s">
        <v>106</v>
      </c>
      <c r="C642" s="190" t="s">
        <v>298</v>
      </c>
      <c r="D642" s="169" t="s">
        <v>141</v>
      </c>
      <c r="E642" s="170" t="s">
        <v>84</v>
      </c>
      <c r="F642" s="171"/>
      <c r="G642" s="76"/>
      <c r="H642" s="76"/>
      <c r="I642" s="76">
        <v>60</v>
      </c>
      <c r="J642" s="109">
        <v>60</v>
      </c>
      <c r="K642" s="109">
        <v>240</v>
      </c>
      <c r="L642" s="109">
        <v>0</v>
      </c>
      <c r="M642" s="109">
        <v>0</v>
      </c>
      <c r="N642" s="109">
        <v>25.30</v>
      </c>
      <c r="O642" s="109">
        <v>0</v>
      </c>
      <c r="P642" s="109">
        <v>0</v>
      </c>
      <c r="Q642" s="109">
        <v>0</v>
      </c>
      <c r="R642" s="172">
        <f t="shared" si="144" ref="R642:R673">SUM(G642:Q642)</f>
        <v>385.30</v>
      </c>
      <c r="S642" s="76"/>
      <c r="T642" s="76"/>
      <c r="U642" s="76"/>
      <c r="V642" s="76"/>
      <c r="W642" s="109"/>
      <c r="X642" s="109"/>
      <c r="Y642" s="109"/>
      <c r="Z642" s="109"/>
      <c r="AA642" s="109"/>
      <c r="AB642" s="109"/>
      <c r="AC642" s="109"/>
      <c r="AD642" s="109"/>
      <c r="AE642" s="172">
        <f t="shared" si="145" ref="AE642:AE703">SUM(S642:AD642)</f>
        <v>0</v>
      </c>
      <c r="AF642" s="109"/>
      <c r="AG642" s="109"/>
      <c r="AH642" s="109"/>
      <c r="AI642" s="109"/>
      <c r="AJ642" s="109"/>
      <c r="AK642" s="109"/>
      <c r="AL642" s="109"/>
      <c r="AM642" s="109"/>
      <c r="AN642" s="109"/>
      <c r="AO642" s="109"/>
      <c r="AP642" s="109"/>
      <c r="AQ642" s="109"/>
      <c r="AR642" s="172">
        <f t="shared" si="123"/>
        <v>0</v>
      </c>
      <c r="AS642" s="204">
        <f t="shared" si="124"/>
        <v>385.30</v>
      </c>
    </row>
    <row r="643" spans="2:45" ht="11.25" customHeight="1">
      <c r="B643" s="167" t="s">
        <v>106</v>
      </c>
      <c r="C643" s="188" t="s">
        <v>553</v>
      </c>
      <c r="D643" s="169" t="s">
        <v>81</v>
      </c>
      <c r="E643" s="170" t="s">
        <v>84</v>
      </c>
      <c r="F643" s="173"/>
      <c r="G643" s="73"/>
      <c r="H643" s="73"/>
      <c r="I643" s="76"/>
      <c r="J643" s="109"/>
      <c r="K643" s="109">
        <v>934.90206999999998</v>
      </c>
      <c r="L643" s="109">
        <v>0</v>
      </c>
      <c r="M643" s="109">
        <v>663.60</v>
      </c>
      <c r="N643" s="109">
        <v>0</v>
      </c>
      <c r="O643" s="109">
        <v>291.10000000000002</v>
      </c>
      <c r="P643" s="109">
        <v>0</v>
      </c>
      <c r="Q643" s="109">
        <v>0</v>
      </c>
      <c r="R643" s="174">
        <f t="shared" si="144"/>
        <v>1889.6020699999999</v>
      </c>
      <c r="S643" s="73"/>
      <c r="T643" s="73"/>
      <c r="U643" s="73"/>
      <c r="V643" s="76"/>
      <c r="W643" s="109"/>
      <c r="X643" s="109"/>
      <c r="Y643" s="109"/>
      <c r="Z643" s="109"/>
      <c r="AA643" s="109"/>
      <c r="AB643" s="109"/>
      <c r="AC643" s="109"/>
      <c r="AD643" s="109"/>
      <c r="AE643" s="174">
        <f t="shared" si="145"/>
        <v>0</v>
      </c>
      <c r="AF643" s="75"/>
      <c r="AG643" s="75"/>
      <c r="AH643" s="75"/>
      <c r="AI643" s="75"/>
      <c r="AJ643" s="75"/>
      <c r="AK643" s="75"/>
      <c r="AL643" s="75"/>
      <c r="AM643" s="75"/>
      <c r="AN643" s="75"/>
      <c r="AO643" s="75"/>
      <c r="AP643" s="75"/>
      <c r="AQ643" s="75"/>
      <c r="AR643" s="174">
        <f t="shared" si="123"/>
        <v>0</v>
      </c>
      <c r="AS643" s="198">
        <f t="shared" si="124"/>
        <v>1889.6020699999999</v>
      </c>
    </row>
    <row r="644" spans="2:45" ht="11.25" customHeight="1">
      <c r="B644" s="167" t="s">
        <v>106</v>
      </c>
      <c r="C644" s="190" t="s">
        <v>300</v>
      </c>
      <c r="D644" s="169" t="s">
        <v>76</v>
      </c>
      <c r="E644" s="170" t="s">
        <v>84</v>
      </c>
      <c r="F644" s="171"/>
      <c r="G644" s="73">
        <v>0</v>
      </c>
      <c r="H644" s="76">
        <v>281</v>
      </c>
      <c r="I644" s="76">
        <v>408</v>
      </c>
      <c r="J644" s="109">
        <v>304.89999999999998</v>
      </c>
      <c r="K644" s="109">
        <v>186</v>
      </c>
      <c r="L644" s="109">
        <v>181</v>
      </c>
      <c r="M644" s="109">
        <v>181</v>
      </c>
      <c r="N644" s="109">
        <v>0</v>
      </c>
      <c r="O644" s="109">
        <v>0</v>
      </c>
      <c r="P644" s="109">
        <v>0</v>
      </c>
      <c r="Q644" s="109">
        <v>0</v>
      </c>
      <c r="R644" s="174">
        <f t="shared" si="144"/>
        <v>1541.90</v>
      </c>
      <c r="S644" s="73"/>
      <c r="T644" s="76"/>
      <c r="U644" s="76"/>
      <c r="V644" s="76"/>
      <c r="W644" s="109"/>
      <c r="X644" s="109"/>
      <c r="Y644" s="109"/>
      <c r="Z644" s="109"/>
      <c r="AA644" s="109"/>
      <c r="AB644" s="109"/>
      <c r="AC644" s="109"/>
      <c r="AD644" s="109"/>
      <c r="AE644" s="174">
        <f t="shared" si="145"/>
        <v>0</v>
      </c>
      <c r="AF644" s="75"/>
      <c r="AG644" s="75"/>
      <c r="AH644" s="75"/>
      <c r="AI644" s="75"/>
      <c r="AJ644" s="75"/>
      <c r="AK644" s="75"/>
      <c r="AL644" s="75"/>
      <c r="AM644" s="75"/>
      <c r="AN644" s="75"/>
      <c r="AO644" s="75"/>
      <c r="AP644" s="75"/>
      <c r="AQ644" s="75"/>
      <c r="AR644" s="174">
        <f t="shared" si="123"/>
        <v>0</v>
      </c>
      <c r="AS644" s="198">
        <f t="shared" si="124"/>
        <v>1541.90</v>
      </c>
    </row>
    <row r="645" spans="2:45" ht="11.25" customHeight="1">
      <c r="B645" s="167" t="s">
        <v>106</v>
      </c>
      <c r="C645" s="190" t="s">
        <v>589</v>
      </c>
      <c r="D645" s="169" t="s">
        <v>140</v>
      </c>
      <c r="E645" s="170" t="s">
        <v>84</v>
      </c>
      <c r="F645" s="171"/>
      <c r="G645" s="73">
        <v>0</v>
      </c>
      <c r="H645" s="76">
        <v>130</v>
      </c>
      <c r="I645" s="76">
        <v>189</v>
      </c>
      <c r="J645" s="109">
        <v>88.20</v>
      </c>
      <c r="K645" s="109">
        <v>0</v>
      </c>
      <c r="L645" s="109">
        <v>0</v>
      </c>
      <c r="M645" s="109">
        <v>0</v>
      </c>
      <c r="N645" s="109">
        <v>0</v>
      </c>
      <c r="O645" s="109">
        <v>0</v>
      </c>
      <c r="P645" s="109">
        <v>0</v>
      </c>
      <c r="Q645" s="109">
        <v>0</v>
      </c>
      <c r="R645" s="174">
        <f t="shared" si="144"/>
        <v>407.20</v>
      </c>
      <c r="S645" s="73"/>
      <c r="T645" s="76"/>
      <c r="U645" s="76"/>
      <c r="V645" s="76"/>
      <c r="W645" s="109"/>
      <c r="X645" s="109"/>
      <c r="Y645" s="109"/>
      <c r="Z645" s="109"/>
      <c r="AA645" s="109"/>
      <c r="AB645" s="109"/>
      <c r="AC645" s="109"/>
      <c r="AD645" s="109"/>
      <c r="AE645" s="174">
        <f t="shared" si="145"/>
        <v>0</v>
      </c>
      <c r="AF645" s="75"/>
      <c r="AG645" s="75"/>
      <c r="AH645" s="75"/>
      <c r="AI645" s="75"/>
      <c r="AJ645" s="75"/>
      <c r="AK645" s="75"/>
      <c r="AL645" s="75"/>
      <c r="AM645" s="75"/>
      <c r="AN645" s="75"/>
      <c r="AO645" s="75"/>
      <c r="AP645" s="75"/>
      <c r="AQ645" s="75"/>
      <c r="AR645" s="174">
        <f t="shared" si="123"/>
        <v>0</v>
      </c>
      <c r="AS645" s="198">
        <f t="shared" si="124"/>
        <v>407.20</v>
      </c>
    </row>
    <row r="646" spans="2:45" ht="11.25" customHeight="1">
      <c r="B646" s="167" t="s">
        <v>106</v>
      </c>
      <c r="C646" s="190" t="s">
        <v>302</v>
      </c>
      <c r="D646" s="169" t="s">
        <v>84</v>
      </c>
      <c r="E646" s="170" t="s">
        <v>84</v>
      </c>
      <c r="F646" s="171"/>
      <c r="G646" s="73">
        <v>0</v>
      </c>
      <c r="H646" s="76">
        <v>20</v>
      </c>
      <c r="I646" s="76">
        <v>20</v>
      </c>
      <c r="J646" s="109">
        <v>20</v>
      </c>
      <c r="K646" s="109">
        <v>20</v>
      </c>
      <c r="L646" s="109">
        <v>20</v>
      </c>
      <c r="M646" s="109">
        <v>20</v>
      </c>
      <c r="N646" s="109">
        <v>20</v>
      </c>
      <c r="O646" s="109">
        <v>20</v>
      </c>
      <c r="P646" s="109">
        <v>20</v>
      </c>
      <c r="Q646" s="109">
        <v>20</v>
      </c>
      <c r="R646" s="174">
        <f t="shared" si="144"/>
        <v>200</v>
      </c>
      <c r="S646" s="73">
        <v>20</v>
      </c>
      <c r="T646" s="76">
        <v>20</v>
      </c>
      <c r="U646" s="76">
        <v>20</v>
      </c>
      <c r="V646" s="76">
        <v>20</v>
      </c>
      <c r="W646" s="109">
        <v>20</v>
      </c>
      <c r="X646" s="109">
        <v>20</v>
      </c>
      <c r="Y646" s="109">
        <v>20</v>
      </c>
      <c r="Z646" s="109">
        <v>20</v>
      </c>
      <c r="AA646" s="109">
        <v>20</v>
      </c>
      <c r="AB646" s="109">
        <v>20</v>
      </c>
      <c r="AC646" s="109">
        <v>20</v>
      </c>
      <c r="AD646" s="109">
        <v>20</v>
      </c>
      <c r="AE646" s="174">
        <f t="shared" si="145"/>
        <v>240</v>
      </c>
      <c r="AF646" s="75">
        <v>20</v>
      </c>
      <c r="AG646" s="75"/>
      <c r="AH646" s="75"/>
      <c r="AI646" s="75"/>
      <c r="AJ646" s="75"/>
      <c r="AK646" s="75"/>
      <c r="AL646" s="75"/>
      <c r="AM646" s="75"/>
      <c r="AN646" s="75"/>
      <c r="AO646" s="75"/>
      <c r="AP646" s="75"/>
      <c r="AQ646" s="75"/>
      <c r="AR646" s="174">
        <f t="shared" si="123"/>
        <v>20</v>
      </c>
      <c r="AS646" s="198">
        <f t="shared" si="124"/>
        <v>460</v>
      </c>
    </row>
    <row r="647" spans="2:45" ht="11.25" customHeight="1">
      <c r="B647" s="167" t="s">
        <v>106</v>
      </c>
      <c r="C647" s="190" t="s">
        <v>303</v>
      </c>
      <c r="D647" s="169" t="s">
        <v>76</v>
      </c>
      <c r="E647" s="170" t="s">
        <v>84</v>
      </c>
      <c r="F647" s="171"/>
      <c r="G647" s="73">
        <v>0.40</v>
      </c>
      <c r="H647" s="76">
        <v>35.200000000000003</v>
      </c>
      <c r="I647" s="76">
        <v>45.35</v>
      </c>
      <c r="J647" s="109">
        <v>15</v>
      </c>
      <c r="K647" s="109">
        <v>22.10</v>
      </c>
      <c r="L647" s="109">
        <v>11.20</v>
      </c>
      <c r="M647" s="109">
        <v>7.6260000000000003</v>
      </c>
      <c r="N647" s="109">
        <v>7.10</v>
      </c>
      <c r="O647" s="109">
        <v>7.10</v>
      </c>
      <c r="P647" s="109">
        <v>6.70</v>
      </c>
      <c r="Q647" s="109">
        <v>5.60</v>
      </c>
      <c r="R647" s="174">
        <f t="shared" si="144"/>
        <v>163.37599999999998</v>
      </c>
      <c r="S647" s="73">
        <v>5.9580000000000002</v>
      </c>
      <c r="T647" s="76">
        <v>5.80</v>
      </c>
      <c r="U647" s="76">
        <v>2.60</v>
      </c>
      <c r="V647" s="76">
        <v>2.60</v>
      </c>
      <c r="W647" s="109"/>
      <c r="X647" s="109"/>
      <c r="Y647" s="109"/>
      <c r="Z647" s="109"/>
      <c r="AA647" s="109"/>
      <c r="AB647" s="109"/>
      <c r="AC647" s="109"/>
      <c r="AD647" s="109"/>
      <c r="AE647" s="174">
        <f t="shared" si="145"/>
        <v>16.957999999999998</v>
      </c>
      <c r="AF647" s="75"/>
      <c r="AG647" s="75"/>
      <c r="AH647" s="75"/>
      <c r="AI647" s="75"/>
      <c r="AJ647" s="75"/>
      <c r="AK647" s="75"/>
      <c r="AL647" s="75"/>
      <c r="AM647" s="75"/>
      <c r="AN647" s="75"/>
      <c r="AO647" s="75"/>
      <c r="AP647" s="75"/>
      <c r="AQ647" s="75"/>
      <c r="AR647" s="174">
        <f t="shared" si="123"/>
        <v>0</v>
      </c>
      <c r="AS647" s="198">
        <f t="shared" si="124"/>
        <v>180.33399999999997</v>
      </c>
    </row>
    <row r="648" spans="2:45" ht="11.25" customHeight="1">
      <c r="B648" s="167" t="s">
        <v>106</v>
      </c>
      <c r="C648" s="190" t="s">
        <v>303</v>
      </c>
      <c r="D648" s="169" t="s">
        <v>140</v>
      </c>
      <c r="E648" s="170" t="s">
        <v>84</v>
      </c>
      <c r="F648" s="171"/>
      <c r="G648" s="73">
        <v>0.32</v>
      </c>
      <c r="H648" s="76">
        <v>27.24</v>
      </c>
      <c r="I648" s="76">
        <v>36.28</v>
      </c>
      <c r="J648" s="109">
        <v>19.20</v>
      </c>
      <c r="K648" s="109">
        <v>41.20</v>
      </c>
      <c r="L648" s="109">
        <v>9.60</v>
      </c>
      <c r="M648" s="109">
        <v>0</v>
      </c>
      <c r="N648" s="109">
        <v>0</v>
      </c>
      <c r="O648" s="109">
        <v>0</v>
      </c>
      <c r="P648" s="109">
        <v>0</v>
      </c>
      <c r="Q648" s="109">
        <v>0</v>
      </c>
      <c r="R648" s="174">
        <f t="shared" si="144"/>
        <v>133.84</v>
      </c>
      <c r="S648" s="73"/>
      <c r="T648" s="76"/>
      <c r="U648" s="76"/>
      <c r="V648" s="76"/>
      <c r="W648" s="109"/>
      <c r="X648" s="109"/>
      <c r="Y648" s="109"/>
      <c r="Z648" s="109"/>
      <c r="AA648" s="109"/>
      <c r="AB648" s="109"/>
      <c r="AC648" s="109"/>
      <c r="AD648" s="109"/>
      <c r="AE648" s="174">
        <f t="shared" si="145"/>
        <v>0</v>
      </c>
      <c r="AF648" s="75"/>
      <c r="AG648" s="75"/>
      <c r="AH648" s="75"/>
      <c r="AI648" s="75"/>
      <c r="AJ648" s="75"/>
      <c r="AK648" s="75"/>
      <c r="AL648" s="75"/>
      <c r="AM648" s="75"/>
      <c r="AN648" s="75"/>
      <c r="AO648" s="75"/>
      <c r="AP648" s="75"/>
      <c r="AQ648" s="75"/>
      <c r="AR648" s="174">
        <f t="shared" si="123"/>
        <v>0</v>
      </c>
      <c r="AS648" s="198">
        <f t="shared" si="124"/>
        <v>133.84</v>
      </c>
    </row>
    <row r="649" spans="2:45" ht="11.25" customHeight="1">
      <c r="B649" s="167" t="s">
        <v>106</v>
      </c>
      <c r="C649" s="190" t="s">
        <v>303</v>
      </c>
      <c r="D649" s="169" t="s">
        <v>143</v>
      </c>
      <c r="E649" s="170" t="s">
        <v>84</v>
      </c>
      <c r="F649" s="171"/>
      <c r="G649" s="73">
        <v>0</v>
      </c>
      <c r="H649" s="76">
        <v>7.93</v>
      </c>
      <c r="I649" s="76">
        <v>14.56</v>
      </c>
      <c r="J649" s="109">
        <v>71</v>
      </c>
      <c r="K649" s="109">
        <v>54.80</v>
      </c>
      <c r="L649" s="109">
        <v>29.80</v>
      </c>
      <c r="M649" s="109">
        <v>20.85</v>
      </c>
      <c r="N649" s="109">
        <v>20.90</v>
      </c>
      <c r="O649" s="109">
        <v>20.90</v>
      </c>
      <c r="P649" s="109">
        <v>20.80</v>
      </c>
      <c r="Q649" s="109">
        <v>20.80</v>
      </c>
      <c r="R649" s="174">
        <f t="shared" si="144"/>
        <v>282.34000000000003</v>
      </c>
      <c r="S649" s="73">
        <v>20.85</v>
      </c>
      <c r="T649" s="76">
        <v>20.80</v>
      </c>
      <c r="U649" s="76">
        <v>10.40</v>
      </c>
      <c r="V649" s="76">
        <v>10.40</v>
      </c>
      <c r="W649" s="109"/>
      <c r="X649" s="109"/>
      <c r="Y649" s="109"/>
      <c r="Z649" s="109"/>
      <c r="AA649" s="109"/>
      <c r="AB649" s="109"/>
      <c r="AC649" s="109"/>
      <c r="AD649" s="109"/>
      <c r="AE649" s="174">
        <f t="shared" si="145"/>
        <v>62.45</v>
      </c>
      <c r="AF649" s="75"/>
      <c r="AG649" s="75"/>
      <c r="AH649" s="75"/>
      <c r="AI649" s="75"/>
      <c r="AJ649" s="75"/>
      <c r="AK649" s="75"/>
      <c r="AL649" s="75"/>
      <c r="AM649" s="75"/>
      <c r="AN649" s="75"/>
      <c r="AO649" s="75"/>
      <c r="AP649" s="75"/>
      <c r="AQ649" s="75"/>
      <c r="AR649" s="174">
        <f t="shared" si="123"/>
        <v>0</v>
      </c>
      <c r="AS649" s="198">
        <f t="shared" si="124"/>
        <v>344.79</v>
      </c>
    </row>
    <row r="650" spans="2:45" ht="11.25" customHeight="1">
      <c r="B650" s="167" t="s">
        <v>106</v>
      </c>
      <c r="C650" s="190" t="s">
        <v>304</v>
      </c>
      <c r="D650" s="169" t="s">
        <v>83</v>
      </c>
      <c r="E650" s="170" t="s">
        <v>84</v>
      </c>
      <c r="F650" s="171"/>
      <c r="G650" s="73">
        <v>0.34300000000000003</v>
      </c>
      <c r="H650" s="76">
        <v>0</v>
      </c>
      <c r="I650" s="76">
        <v>0</v>
      </c>
      <c r="J650" s="109">
        <v>23.70</v>
      </c>
      <c r="K650" s="109">
        <v>19</v>
      </c>
      <c r="L650" s="109">
        <v>52.90</v>
      </c>
      <c r="M650" s="109">
        <v>46.50</v>
      </c>
      <c r="N650" s="109">
        <v>9.8000000000000007</v>
      </c>
      <c r="O650" s="109">
        <v>15.40</v>
      </c>
      <c r="P650" s="109">
        <v>15</v>
      </c>
      <c r="Q650" s="109">
        <v>10.30</v>
      </c>
      <c r="R650" s="174">
        <f t="shared" si="144"/>
        <v>192.94300000000001</v>
      </c>
      <c r="S650" s="73">
        <v>12.80</v>
      </c>
      <c r="T650" s="76">
        <v>35.700000000000003</v>
      </c>
      <c r="U650" s="76">
        <v>29.60</v>
      </c>
      <c r="V650" s="76">
        <v>29.60</v>
      </c>
      <c r="W650" s="109"/>
      <c r="X650" s="109"/>
      <c r="Y650" s="109"/>
      <c r="Z650" s="109"/>
      <c r="AA650" s="109"/>
      <c r="AB650" s="109"/>
      <c r="AC650" s="109"/>
      <c r="AD650" s="109"/>
      <c r="AE650" s="174">
        <f t="shared" si="145"/>
        <v>107.69999999999999</v>
      </c>
      <c r="AF650" s="75"/>
      <c r="AG650" s="75"/>
      <c r="AH650" s="75"/>
      <c r="AI650" s="75"/>
      <c r="AJ650" s="75"/>
      <c r="AK650" s="75"/>
      <c r="AL650" s="75"/>
      <c r="AM650" s="75"/>
      <c r="AN650" s="75"/>
      <c r="AO650" s="75"/>
      <c r="AP650" s="75"/>
      <c r="AQ650" s="75"/>
      <c r="AR650" s="174">
        <f t="shared" si="123"/>
        <v>0</v>
      </c>
      <c r="AS650" s="198">
        <f t="shared" si="124"/>
        <v>300.64300000000003</v>
      </c>
    </row>
    <row r="651" spans="2:45" ht="11.25" customHeight="1">
      <c r="B651" s="167" t="s">
        <v>106</v>
      </c>
      <c r="C651" s="190" t="s">
        <v>305</v>
      </c>
      <c r="D651" s="169" t="s">
        <v>141</v>
      </c>
      <c r="E651" s="170" t="s">
        <v>84</v>
      </c>
      <c r="F651" s="171"/>
      <c r="G651" s="73">
        <v>0</v>
      </c>
      <c r="H651" s="76">
        <v>3.50</v>
      </c>
      <c r="I651" s="76">
        <v>2.70</v>
      </c>
      <c r="J651" s="109">
        <v>2.2000000000000002</v>
      </c>
      <c r="K651" s="109">
        <v>0</v>
      </c>
      <c r="L651" s="109">
        <v>0</v>
      </c>
      <c r="M651" s="109">
        <v>0</v>
      </c>
      <c r="N651" s="109">
        <v>0</v>
      </c>
      <c r="O651" s="109">
        <v>0</v>
      </c>
      <c r="P651" s="109">
        <v>0</v>
      </c>
      <c r="Q651" s="109">
        <v>0</v>
      </c>
      <c r="R651" s="174">
        <f t="shared" si="144"/>
        <v>8.40</v>
      </c>
      <c r="S651" s="73"/>
      <c r="T651" s="76"/>
      <c r="U651" s="76"/>
      <c r="V651" s="76"/>
      <c r="W651" s="109"/>
      <c r="X651" s="109"/>
      <c r="Y651" s="109"/>
      <c r="Z651" s="109"/>
      <c r="AA651" s="109"/>
      <c r="AB651" s="109"/>
      <c r="AC651" s="109"/>
      <c r="AD651" s="109"/>
      <c r="AE651" s="174">
        <f t="shared" si="145"/>
        <v>0</v>
      </c>
      <c r="AF651" s="75"/>
      <c r="AG651" s="75"/>
      <c r="AH651" s="75"/>
      <c r="AI651" s="75"/>
      <c r="AJ651" s="75"/>
      <c r="AK651" s="75"/>
      <c r="AL651" s="75"/>
      <c r="AM651" s="75"/>
      <c r="AN651" s="75"/>
      <c r="AO651" s="75"/>
      <c r="AP651" s="75"/>
      <c r="AQ651" s="75"/>
      <c r="AR651" s="174">
        <f t="shared" si="123"/>
        <v>0</v>
      </c>
      <c r="AS651" s="198">
        <f t="shared" si="124"/>
        <v>8.40</v>
      </c>
    </row>
    <row r="652" spans="2:45" ht="11.25" customHeight="1">
      <c r="B652" s="167" t="s">
        <v>106</v>
      </c>
      <c r="C652" s="190" t="s">
        <v>306</v>
      </c>
      <c r="D652" s="169" t="s">
        <v>143</v>
      </c>
      <c r="E652" s="170" t="s">
        <v>84</v>
      </c>
      <c r="F652" s="171"/>
      <c r="G652" s="73">
        <v>0</v>
      </c>
      <c r="H652" s="76">
        <v>78.50</v>
      </c>
      <c r="I652" s="76">
        <v>38.299999999999997</v>
      </c>
      <c r="J652" s="109">
        <v>53.40</v>
      </c>
      <c r="K652" s="109">
        <v>11.50</v>
      </c>
      <c r="L652" s="109">
        <v>0</v>
      </c>
      <c r="M652" s="109">
        <v>0</v>
      </c>
      <c r="N652" s="109">
        <v>0</v>
      </c>
      <c r="O652" s="109">
        <v>0</v>
      </c>
      <c r="P652" s="109">
        <v>0</v>
      </c>
      <c r="Q652" s="109">
        <v>0</v>
      </c>
      <c r="R652" s="174">
        <f t="shared" si="144"/>
        <v>181.70</v>
      </c>
      <c r="S652" s="73"/>
      <c r="T652" s="76"/>
      <c r="U652" s="76"/>
      <c r="V652" s="76"/>
      <c r="W652" s="109"/>
      <c r="X652" s="109"/>
      <c r="Y652" s="109"/>
      <c r="Z652" s="109"/>
      <c r="AA652" s="109"/>
      <c r="AB652" s="109"/>
      <c r="AC652" s="109"/>
      <c r="AD652" s="109"/>
      <c r="AE652" s="174">
        <f t="shared" si="145"/>
        <v>0</v>
      </c>
      <c r="AF652" s="75"/>
      <c r="AG652" s="75"/>
      <c r="AH652" s="75"/>
      <c r="AI652" s="75"/>
      <c r="AJ652" s="75"/>
      <c r="AK652" s="75"/>
      <c r="AL652" s="75"/>
      <c r="AM652" s="75"/>
      <c r="AN652" s="75"/>
      <c r="AO652" s="75"/>
      <c r="AP652" s="75"/>
      <c r="AQ652" s="75"/>
      <c r="AR652" s="174">
        <f t="shared" si="123"/>
        <v>0</v>
      </c>
      <c r="AS652" s="198">
        <f t="shared" si="124"/>
        <v>181.70</v>
      </c>
    </row>
    <row r="653" spans="2:45" ht="11.25" customHeight="1">
      <c r="B653" s="167" t="s">
        <v>106</v>
      </c>
      <c r="C653" s="190" t="s">
        <v>307</v>
      </c>
      <c r="D653" s="169" t="s">
        <v>76</v>
      </c>
      <c r="E653" s="170" t="s">
        <v>84</v>
      </c>
      <c r="F653" s="171"/>
      <c r="G653" s="73">
        <v>0</v>
      </c>
      <c r="H653" s="76">
        <v>0</v>
      </c>
      <c r="I653" s="76">
        <v>0</v>
      </c>
      <c r="J653" s="109">
        <v>162</v>
      </c>
      <c r="K653" s="109">
        <v>0</v>
      </c>
      <c r="L653" s="109">
        <v>0</v>
      </c>
      <c r="M653" s="109">
        <v>0</v>
      </c>
      <c r="N653" s="109">
        <v>0</v>
      </c>
      <c r="O653" s="109">
        <v>0</v>
      </c>
      <c r="P653" s="109">
        <v>0</v>
      </c>
      <c r="Q653" s="109">
        <v>0</v>
      </c>
      <c r="R653" s="174">
        <f t="shared" si="144"/>
        <v>162</v>
      </c>
      <c r="S653" s="73"/>
      <c r="T653" s="76"/>
      <c r="U653" s="76"/>
      <c r="V653" s="76"/>
      <c r="W653" s="109"/>
      <c r="X653" s="109"/>
      <c r="Y653" s="109"/>
      <c r="Z653" s="109"/>
      <c r="AA653" s="109"/>
      <c r="AB653" s="109"/>
      <c r="AC653" s="109"/>
      <c r="AD653" s="109"/>
      <c r="AE653" s="174">
        <f t="shared" si="145"/>
        <v>0</v>
      </c>
      <c r="AF653" s="75"/>
      <c r="AG653" s="75"/>
      <c r="AH653" s="75"/>
      <c r="AI653" s="75"/>
      <c r="AJ653" s="75"/>
      <c r="AK653" s="75"/>
      <c r="AL653" s="75"/>
      <c r="AM653" s="75"/>
      <c r="AN653" s="75"/>
      <c r="AO653" s="75"/>
      <c r="AP653" s="75"/>
      <c r="AQ653" s="75"/>
      <c r="AR653" s="174">
        <f t="shared" si="123"/>
        <v>0</v>
      </c>
      <c r="AS653" s="198">
        <f t="shared" si="124"/>
        <v>162</v>
      </c>
    </row>
    <row r="654" spans="2:45" ht="11.25" customHeight="1">
      <c r="B654" s="167" t="s">
        <v>106</v>
      </c>
      <c r="C654" s="190" t="s">
        <v>473</v>
      </c>
      <c r="D654" s="169" t="s">
        <v>143</v>
      </c>
      <c r="E654" s="170" t="s">
        <v>84</v>
      </c>
      <c r="F654" s="171"/>
      <c r="G654" s="73">
        <v>0</v>
      </c>
      <c r="H654" s="76">
        <v>0</v>
      </c>
      <c r="I654" s="76">
        <v>0</v>
      </c>
      <c r="J654" s="109">
        <v>23</v>
      </c>
      <c r="K654" s="109">
        <v>7</v>
      </c>
      <c r="L654" s="109">
        <v>0</v>
      </c>
      <c r="M654" s="109">
        <v>0</v>
      </c>
      <c r="N654" s="109">
        <v>0</v>
      </c>
      <c r="O654" s="109">
        <v>0</v>
      </c>
      <c r="P654" s="109">
        <v>0</v>
      </c>
      <c r="Q654" s="109">
        <v>0</v>
      </c>
      <c r="R654" s="174">
        <f t="shared" si="144"/>
        <v>30</v>
      </c>
      <c r="S654" s="73"/>
      <c r="T654" s="76"/>
      <c r="U654" s="76"/>
      <c r="V654" s="76"/>
      <c r="W654" s="109"/>
      <c r="X654" s="109"/>
      <c r="Y654" s="109"/>
      <c r="Z654" s="109"/>
      <c r="AA654" s="109"/>
      <c r="AB654" s="109"/>
      <c r="AC654" s="109"/>
      <c r="AD654" s="109"/>
      <c r="AE654" s="174">
        <f t="shared" si="145"/>
        <v>0</v>
      </c>
      <c r="AF654" s="75"/>
      <c r="AG654" s="75"/>
      <c r="AH654" s="75"/>
      <c r="AI654" s="75"/>
      <c r="AJ654" s="75"/>
      <c r="AK654" s="75"/>
      <c r="AL654" s="75"/>
      <c r="AM654" s="75"/>
      <c r="AN654" s="75"/>
      <c r="AO654" s="75"/>
      <c r="AP654" s="75"/>
      <c r="AQ654" s="75"/>
      <c r="AR654" s="174">
        <f t="shared" si="123"/>
        <v>0</v>
      </c>
      <c r="AS654" s="198">
        <f t="shared" si="124"/>
        <v>30</v>
      </c>
    </row>
    <row r="655" spans="2:45" ht="11.25" customHeight="1">
      <c r="B655" s="167" t="s">
        <v>106</v>
      </c>
      <c r="C655" s="190" t="s">
        <v>473</v>
      </c>
      <c r="D655" s="169" t="s">
        <v>84</v>
      </c>
      <c r="E655" s="170" t="s">
        <v>84</v>
      </c>
      <c r="F655" s="171"/>
      <c r="G655" s="73">
        <v>0</v>
      </c>
      <c r="H655" s="76">
        <v>0</v>
      </c>
      <c r="I655" s="76">
        <v>0</v>
      </c>
      <c r="J655" s="109">
        <v>5</v>
      </c>
      <c r="K655" s="109">
        <v>2</v>
      </c>
      <c r="L655" s="109">
        <v>0</v>
      </c>
      <c r="M655" s="109">
        <v>0</v>
      </c>
      <c r="N655" s="109">
        <v>0</v>
      </c>
      <c r="O655" s="109">
        <v>0</v>
      </c>
      <c r="P655" s="109">
        <v>0</v>
      </c>
      <c r="Q655" s="109">
        <v>0</v>
      </c>
      <c r="R655" s="174">
        <f t="shared" si="144"/>
        <v>7</v>
      </c>
      <c r="S655" s="73"/>
      <c r="T655" s="76"/>
      <c r="U655" s="76"/>
      <c r="V655" s="76"/>
      <c r="W655" s="109"/>
      <c r="X655" s="109"/>
      <c r="Y655" s="109"/>
      <c r="Z655" s="109"/>
      <c r="AA655" s="109"/>
      <c r="AB655" s="109"/>
      <c r="AC655" s="109"/>
      <c r="AD655" s="109"/>
      <c r="AE655" s="174">
        <f t="shared" si="145"/>
        <v>0</v>
      </c>
      <c r="AF655" s="75"/>
      <c r="AG655" s="75"/>
      <c r="AH655" s="75"/>
      <c r="AI655" s="75"/>
      <c r="AJ655" s="75"/>
      <c r="AK655" s="75"/>
      <c r="AL655" s="75"/>
      <c r="AM655" s="75"/>
      <c r="AN655" s="75"/>
      <c r="AO655" s="75"/>
      <c r="AP655" s="75"/>
      <c r="AQ655" s="75"/>
      <c r="AR655" s="174">
        <f t="shared" si="123"/>
        <v>0</v>
      </c>
      <c r="AS655" s="198">
        <f t="shared" si="124"/>
        <v>7</v>
      </c>
    </row>
    <row r="656" spans="2:45" ht="11.25" customHeight="1">
      <c r="B656" s="167" t="s">
        <v>106</v>
      </c>
      <c r="C656" s="190" t="s">
        <v>474</v>
      </c>
      <c r="D656" s="169" t="s">
        <v>76</v>
      </c>
      <c r="E656" s="170" t="s">
        <v>84</v>
      </c>
      <c r="F656" s="171"/>
      <c r="G656" s="73"/>
      <c r="H656" s="76"/>
      <c r="I656" s="76"/>
      <c r="J656" s="109">
        <v>7</v>
      </c>
      <c r="K656" s="109">
        <v>7</v>
      </c>
      <c r="L656" s="109">
        <v>7</v>
      </c>
      <c r="M656" s="109">
        <v>7</v>
      </c>
      <c r="N656" s="109">
        <v>7</v>
      </c>
      <c r="O656" s="109">
        <v>7</v>
      </c>
      <c r="P656" s="109">
        <v>7</v>
      </c>
      <c r="Q656" s="109">
        <v>7</v>
      </c>
      <c r="R656" s="174">
        <f t="shared" si="144"/>
        <v>56</v>
      </c>
      <c r="S656" s="73">
        <v>7</v>
      </c>
      <c r="T656" s="76">
        <v>7</v>
      </c>
      <c r="U656" s="76">
        <v>7</v>
      </c>
      <c r="V656" s="76">
        <v>7</v>
      </c>
      <c r="W656" s="109">
        <v>7</v>
      </c>
      <c r="X656" s="109">
        <v>7</v>
      </c>
      <c r="Y656" s="109">
        <v>7</v>
      </c>
      <c r="Z656" s="109">
        <v>7</v>
      </c>
      <c r="AA656" s="109">
        <v>7</v>
      </c>
      <c r="AB656" s="109"/>
      <c r="AC656" s="109"/>
      <c r="AD656" s="109"/>
      <c r="AE656" s="174">
        <f t="shared" si="145"/>
        <v>63</v>
      </c>
      <c r="AF656" s="75"/>
      <c r="AG656" s="75"/>
      <c r="AH656" s="75"/>
      <c r="AI656" s="75"/>
      <c r="AJ656" s="75"/>
      <c r="AK656" s="75"/>
      <c r="AL656" s="75"/>
      <c r="AM656" s="75"/>
      <c r="AN656" s="75"/>
      <c r="AO656" s="75"/>
      <c r="AP656" s="75"/>
      <c r="AQ656" s="75"/>
      <c r="AR656" s="174">
        <f t="shared" si="123"/>
        <v>0</v>
      </c>
      <c r="AS656" s="198">
        <f t="shared" si="124"/>
        <v>119</v>
      </c>
    </row>
    <row r="657" spans="2:45" ht="11.25" customHeight="1">
      <c r="B657" s="167" t="s">
        <v>106</v>
      </c>
      <c r="C657" s="190" t="s">
        <v>474</v>
      </c>
      <c r="D657" s="169" t="s">
        <v>83</v>
      </c>
      <c r="E657" s="170" t="s">
        <v>84</v>
      </c>
      <c r="F657" s="171"/>
      <c r="G657" s="73"/>
      <c r="H657" s="76"/>
      <c r="I657" s="76"/>
      <c r="J657" s="109">
        <v>1.50</v>
      </c>
      <c r="K657" s="109">
        <v>0.70</v>
      </c>
      <c r="L657" s="109">
        <v>0.70</v>
      </c>
      <c r="M657" s="109">
        <v>0.70</v>
      </c>
      <c r="N657" s="109">
        <v>0.70</v>
      </c>
      <c r="O657" s="109">
        <v>0.70</v>
      </c>
      <c r="P657" s="109">
        <v>3.70</v>
      </c>
      <c r="Q657" s="109">
        <v>6.80</v>
      </c>
      <c r="R657" s="174">
        <f t="shared" si="144"/>
        <v>15.50</v>
      </c>
      <c r="S657" s="73">
        <v>6.80</v>
      </c>
      <c r="T657" s="76">
        <v>6.80</v>
      </c>
      <c r="U657" s="76">
        <v>7</v>
      </c>
      <c r="V657" s="76">
        <v>7.30</v>
      </c>
      <c r="W657" s="109">
        <v>7.60</v>
      </c>
      <c r="X657" s="109">
        <v>7.70</v>
      </c>
      <c r="Y657" s="109">
        <v>6.50</v>
      </c>
      <c r="Z657" s="109">
        <v>6.50</v>
      </c>
      <c r="AA657" s="109">
        <v>6.50</v>
      </c>
      <c r="AB657" s="109"/>
      <c r="AC657" s="109"/>
      <c r="AD657" s="109"/>
      <c r="AE657" s="174">
        <f t="shared" si="145"/>
        <v>62.70</v>
      </c>
      <c r="AF657" s="75"/>
      <c r="AG657" s="75"/>
      <c r="AH657" s="75"/>
      <c r="AI657" s="75"/>
      <c r="AJ657" s="75"/>
      <c r="AK657" s="75"/>
      <c r="AL657" s="75"/>
      <c r="AM657" s="75"/>
      <c r="AN657" s="75"/>
      <c r="AO657" s="75"/>
      <c r="AP657" s="75"/>
      <c r="AQ657" s="75"/>
      <c r="AR657" s="174">
        <f t="shared" si="123"/>
        <v>0</v>
      </c>
      <c r="AS657" s="198">
        <f t="shared" si="124"/>
        <v>78.20</v>
      </c>
    </row>
    <row r="658" spans="2:45" ht="11.25" customHeight="1">
      <c r="B658" s="167" t="s">
        <v>106</v>
      </c>
      <c r="C658" s="190" t="s">
        <v>474</v>
      </c>
      <c r="D658" s="169" t="s">
        <v>84</v>
      </c>
      <c r="E658" s="170" t="s">
        <v>84</v>
      </c>
      <c r="F658" s="171"/>
      <c r="G658" s="73"/>
      <c r="H658" s="76"/>
      <c r="I658" s="76"/>
      <c r="J658" s="109">
        <v>1.30</v>
      </c>
      <c r="K658" s="109">
        <v>0.70</v>
      </c>
      <c r="L658" s="109">
        <v>0.70</v>
      </c>
      <c r="M658" s="109">
        <v>0.70</v>
      </c>
      <c r="N658" s="109">
        <v>0.70</v>
      </c>
      <c r="O658" s="109">
        <v>0.70</v>
      </c>
      <c r="P658" s="109">
        <v>3.70</v>
      </c>
      <c r="Q658" s="109">
        <v>6.80</v>
      </c>
      <c r="R658" s="174">
        <f t="shared" si="144"/>
        <v>15.30</v>
      </c>
      <c r="S658" s="73">
        <v>6.80</v>
      </c>
      <c r="T658" s="76">
        <v>6.80</v>
      </c>
      <c r="U658" s="76">
        <v>7</v>
      </c>
      <c r="V658" s="76">
        <v>7.30</v>
      </c>
      <c r="W658" s="109">
        <v>7.60</v>
      </c>
      <c r="X658" s="109">
        <v>7.70</v>
      </c>
      <c r="Y658" s="109">
        <v>6.50</v>
      </c>
      <c r="Z658" s="109">
        <v>6.50</v>
      </c>
      <c r="AA658" s="109">
        <v>6.50</v>
      </c>
      <c r="AB658" s="109"/>
      <c r="AC658" s="109"/>
      <c r="AD658" s="109"/>
      <c r="AE658" s="174">
        <f t="shared" si="145"/>
        <v>62.70</v>
      </c>
      <c r="AF658" s="75"/>
      <c r="AG658" s="75"/>
      <c r="AH658" s="75"/>
      <c r="AI658" s="75"/>
      <c r="AJ658" s="75"/>
      <c r="AK658" s="75"/>
      <c r="AL658" s="75"/>
      <c r="AM658" s="75"/>
      <c r="AN658" s="75"/>
      <c r="AO658" s="75"/>
      <c r="AP658" s="75"/>
      <c r="AQ658" s="75"/>
      <c r="AR658" s="174">
        <f t="shared" si="123"/>
        <v>0</v>
      </c>
      <c r="AS658" s="198">
        <f t="shared" si="124"/>
        <v>78</v>
      </c>
    </row>
    <row r="659" spans="2:45" ht="11.25" customHeight="1">
      <c r="B659" s="167" t="s">
        <v>106</v>
      </c>
      <c r="C659" s="190" t="s">
        <v>475</v>
      </c>
      <c r="D659" s="169" t="s">
        <v>76</v>
      </c>
      <c r="E659" s="170" t="s">
        <v>84</v>
      </c>
      <c r="F659" s="171"/>
      <c r="G659" s="73"/>
      <c r="H659" s="76"/>
      <c r="I659" s="76"/>
      <c r="J659" s="109">
        <v>32.46</v>
      </c>
      <c r="K659" s="109">
        <v>46.90</v>
      </c>
      <c r="L659" s="109">
        <v>9.5660000000000007</v>
      </c>
      <c r="M659" s="109">
        <v>13.641999999999999</v>
      </c>
      <c r="N659" s="109">
        <v>8.3260000000000005</v>
      </c>
      <c r="O659" s="109">
        <v>0</v>
      </c>
      <c r="P659" s="109">
        <v>0.30</v>
      </c>
      <c r="Q659" s="109">
        <v>0</v>
      </c>
      <c r="R659" s="174">
        <f t="shared" si="144"/>
        <v>111.194</v>
      </c>
      <c r="S659" s="73"/>
      <c r="T659" s="76"/>
      <c r="U659" s="76"/>
      <c r="V659" s="76"/>
      <c r="W659" s="109"/>
      <c r="X659" s="109"/>
      <c r="Y659" s="109"/>
      <c r="Z659" s="109"/>
      <c r="AA659" s="109"/>
      <c r="AB659" s="109"/>
      <c r="AC659" s="109"/>
      <c r="AD659" s="109"/>
      <c r="AE659" s="174">
        <f t="shared" si="145"/>
        <v>0</v>
      </c>
      <c r="AF659" s="75"/>
      <c r="AG659" s="75"/>
      <c r="AH659" s="75"/>
      <c r="AI659" s="75"/>
      <c r="AJ659" s="75"/>
      <c r="AK659" s="75"/>
      <c r="AL659" s="75"/>
      <c r="AM659" s="75"/>
      <c r="AN659" s="75"/>
      <c r="AO659" s="75"/>
      <c r="AP659" s="75"/>
      <c r="AQ659" s="75"/>
      <c r="AR659" s="174">
        <f t="shared" si="123"/>
        <v>0</v>
      </c>
      <c r="AS659" s="198">
        <f t="shared" si="124"/>
        <v>111.194</v>
      </c>
    </row>
    <row r="660" spans="2:45" ht="11.25" customHeight="1">
      <c r="B660" s="167" t="s">
        <v>106</v>
      </c>
      <c r="C660" s="190" t="s">
        <v>475</v>
      </c>
      <c r="D660" s="169" t="s">
        <v>83</v>
      </c>
      <c r="E660" s="170" t="s">
        <v>84</v>
      </c>
      <c r="F660" s="171"/>
      <c r="G660" s="73"/>
      <c r="H660" s="76"/>
      <c r="I660" s="76"/>
      <c r="J660" s="109">
        <v>2.4889999999999999</v>
      </c>
      <c r="K660" s="109">
        <v>2.60</v>
      </c>
      <c r="L660" s="109">
        <v>1.0049999999999999</v>
      </c>
      <c r="M660" s="109">
        <v>1.725</v>
      </c>
      <c r="N660" s="109">
        <v>1.234</v>
      </c>
      <c r="O660" s="109">
        <v>0</v>
      </c>
      <c r="P660" s="109">
        <v>0</v>
      </c>
      <c r="Q660" s="109">
        <v>0</v>
      </c>
      <c r="R660" s="174">
        <f t="shared" si="144"/>
        <v>9.0530000000000008</v>
      </c>
      <c r="S660" s="73"/>
      <c r="T660" s="76"/>
      <c r="U660" s="76"/>
      <c r="V660" s="76"/>
      <c r="W660" s="109"/>
      <c r="X660" s="109"/>
      <c r="Y660" s="109"/>
      <c r="Z660" s="109"/>
      <c r="AA660" s="109"/>
      <c r="AB660" s="109"/>
      <c r="AC660" s="109"/>
      <c r="AD660" s="109"/>
      <c r="AE660" s="174">
        <f t="shared" si="145"/>
        <v>0</v>
      </c>
      <c r="AF660" s="75"/>
      <c r="AG660" s="75"/>
      <c r="AH660" s="75"/>
      <c r="AI660" s="75"/>
      <c r="AJ660" s="75"/>
      <c r="AK660" s="75"/>
      <c r="AL660" s="75"/>
      <c r="AM660" s="75"/>
      <c r="AN660" s="75"/>
      <c r="AO660" s="75"/>
      <c r="AP660" s="75"/>
      <c r="AQ660" s="75"/>
      <c r="AR660" s="174">
        <f t="shared" si="123"/>
        <v>0</v>
      </c>
      <c r="AS660" s="198">
        <f t="shared" si="124"/>
        <v>9.0530000000000008</v>
      </c>
    </row>
    <row r="661" spans="2:45" ht="11.25" customHeight="1">
      <c r="B661" s="167" t="s">
        <v>106</v>
      </c>
      <c r="C661" s="190" t="s">
        <v>476</v>
      </c>
      <c r="D661" s="169" t="s">
        <v>76</v>
      </c>
      <c r="E661" s="170" t="s">
        <v>84</v>
      </c>
      <c r="F661" s="171"/>
      <c r="G661" s="73"/>
      <c r="H661" s="76"/>
      <c r="I661" s="76"/>
      <c r="J661" s="109">
        <v>41.978999999999999</v>
      </c>
      <c r="K661" s="109">
        <v>25.70</v>
      </c>
      <c r="L661" s="109">
        <v>21.318000000000001</v>
      </c>
      <c r="M661" s="109">
        <v>25.088000000000001</v>
      </c>
      <c r="N661" s="109">
        <v>10.659000000000001</v>
      </c>
      <c r="O661" s="109">
        <v>13.50</v>
      </c>
      <c r="P661" s="109">
        <v>0</v>
      </c>
      <c r="Q661" s="109">
        <v>0</v>
      </c>
      <c r="R661" s="174">
        <f t="shared" si="144"/>
        <v>138.24400000000003</v>
      </c>
      <c r="S661" s="73"/>
      <c r="T661" s="76"/>
      <c r="U661" s="76"/>
      <c r="V661" s="76"/>
      <c r="W661" s="109"/>
      <c r="X661" s="109"/>
      <c r="Y661" s="109"/>
      <c r="Z661" s="109"/>
      <c r="AA661" s="109"/>
      <c r="AB661" s="109"/>
      <c r="AC661" s="109"/>
      <c r="AD661" s="109"/>
      <c r="AE661" s="174">
        <f t="shared" si="145"/>
        <v>0</v>
      </c>
      <c r="AF661" s="75"/>
      <c r="AG661" s="75"/>
      <c r="AH661" s="75"/>
      <c r="AI661" s="75"/>
      <c r="AJ661" s="75"/>
      <c r="AK661" s="75"/>
      <c r="AL661" s="75"/>
      <c r="AM661" s="75"/>
      <c r="AN661" s="75"/>
      <c r="AO661" s="75"/>
      <c r="AP661" s="75"/>
      <c r="AQ661" s="75"/>
      <c r="AR661" s="174">
        <f t="shared" si="123"/>
        <v>0</v>
      </c>
      <c r="AS661" s="198">
        <f t="shared" si="124"/>
        <v>138.24400000000003</v>
      </c>
    </row>
    <row r="662" spans="2:45" ht="11.25" customHeight="1">
      <c r="B662" s="167" t="s">
        <v>106</v>
      </c>
      <c r="C662" s="190" t="s">
        <v>476</v>
      </c>
      <c r="D662" s="169" t="s">
        <v>143</v>
      </c>
      <c r="E662" s="170" t="s">
        <v>84</v>
      </c>
      <c r="F662" s="171"/>
      <c r="G662" s="73"/>
      <c r="H662" s="76"/>
      <c r="I662" s="76"/>
      <c r="J662" s="109">
        <v>11.911</v>
      </c>
      <c r="K662" s="109">
        <v>15.90</v>
      </c>
      <c r="L662" s="109">
        <v>11.911</v>
      </c>
      <c r="M662" s="109">
        <v>11.911</v>
      </c>
      <c r="N662" s="109">
        <v>11.911</v>
      </c>
      <c r="O662" s="109">
        <v>12.247</v>
      </c>
      <c r="P662" s="109">
        <v>0</v>
      </c>
      <c r="Q662" s="109">
        <v>0</v>
      </c>
      <c r="R662" s="174">
        <f t="shared" si="144"/>
        <v>75.790999999999997</v>
      </c>
      <c r="S662" s="73"/>
      <c r="T662" s="76"/>
      <c r="U662" s="76"/>
      <c r="V662" s="76"/>
      <c r="W662" s="109"/>
      <c r="X662" s="109"/>
      <c r="Y662" s="109"/>
      <c r="Z662" s="109"/>
      <c r="AA662" s="109"/>
      <c r="AB662" s="109"/>
      <c r="AC662" s="109"/>
      <c r="AD662" s="109"/>
      <c r="AE662" s="174">
        <f t="shared" si="145"/>
        <v>0</v>
      </c>
      <c r="AF662" s="75"/>
      <c r="AG662" s="75"/>
      <c r="AH662" s="75"/>
      <c r="AI662" s="75"/>
      <c r="AJ662" s="75"/>
      <c r="AK662" s="75"/>
      <c r="AL662" s="75"/>
      <c r="AM662" s="75"/>
      <c r="AN662" s="75"/>
      <c r="AO662" s="75"/>
      <c r="AP662" s="75"/>
      <c r="AQ662" s="75"/>
      <c r="AR662" s="174">
        <f t="shared" si="123"/>
        <v>0</v>
      </c>
      <c r="AS662" s="198">
        <f t="shared" si="124"/>
        <v>75.790999999999997</v>
      </c>
    </row>
    <row r="663" spans="2:45" ht="11.25" customHeight="1">
      <c r="B663" s="167" t="s">
        <v>106</v>
      </c>
      <c r="C663" s="190" t="s">
        <v>476</v>
      </c>
      <c r="D663" s="169" t="s">
        <v>140</v>
      </c>
      <c r="E663" s="170" t="s">
        <v>84</v>
      </c>
      <c r="F663" s="171"/>
      <c r="G663" s="73"/>
      <c r="H663" s="76"/>
      <c r="I663" s="76"/>
      <c r="J663" s="109">
        <v>5.8410000000000002</v>
      </c>
      <c r="K663" s="109">
        <v>3.60</v>
      </c>
      <c r="L663" s="109">
        <v>1.083</v>
      </c>
      <c r="M663" s="109">
        <v>2.9169999999999998</v>
      </c>
      <c r="N663" s="109">
        <v>0.54100000000000004</v>
      </c>
      <c r="O663" s="109">
        <v>0</v>
      </c>
      <c r="P663" s="109">
        <v>0</v>
      </c>
      <c r="Q663" s="109">
        <v>0</v>
      </c>
      <c r="R663" s="174">
        <f t="shared" si="144"/>
        <v>13.982000000000001</v>
      </c>
      <c r="S663" s="73"/>
      <c r="T663" s="76"/>
      <c r="U663" s="76"/>
      <c r="V663" s="76"/>
      <c r="W663" s="109"/>
      <c r="X663" s="109"/>
      <c r="Y663" s="109"/>
      <c r="Z663" s="109"/>
      <c r="AA663" s="109"/>
      <c r="AB663" s="109"/>
      <c r="AC663" s="109"/>
      <c r="AD663" s="109"/>
      <c r="AE663" s="174">
        <f t="shared" si="145"/>
        <v>0</v>
      </c>
      <c r="AF663" s="75"/>
      <c r="AG663" s="75"/>
      <c r="AH663" s="75"/>
      <c r="AI663" s="75"/>
      <c r="AJ663" s="75"/>
      <c r="AK663" s="75"/>
      <c r="AL663" s="75"/>
      <c r="AM663" s="75"/>
      <c r="AN663" s="75"/>
      <c r="AO663" s="75"/>
      <c r="AP663" s="75"/>
      <c r="AQ663" s="75"/>
      <c r="AR663" s="174">
        <f t="shared" si="123"/>
        <v>0</v>
      </c>
      <c r="AS663" s="198">
        <f t="shared" si="124"/>
        <v>13.982000000000001</v>
      </c>
    </row>
    <row r="664" spans="2:45" ht="11.25" customHeight="1">
      <c r="B664" s="167" t="s">
        <v>106</v>
      </c>
      <c r="C664" s="190" t="s">
        <v>476</v>
      </c>
      <c r="D664" s="169" t="s">
        <v>83</v>
      </c>
      <c r="E664" s="170" t="s">
        <v>84</v>
      </c>
      <c r="F664" s="171"/>
      <c r="G664" s="73"/>
      <c r="H664" s="76"/>
      <c r="I664" s="76"/>
      <c r="J664" s="109">
        <v>0</v>
      </c>
      <c r="K664" s="109">
        <v>0</v>
      </c>
      <c r="L664" s="109">
        <v>7.9459999999999997</v>
      </c>
      <c r="M664" s="109">
        <v>8.2629999999999999</v>
      </c>
      <c r="N664" s="109">
        <v>8.9320000000000004</v>
      </c>
      <c r="O664" s="109">
        <v>10.821</v>
      </c>
      <c r="P664" s="109">
        <v>0</v>
      </c>
      <c r="Q664" s="109">
        <v>0</v>
      </c>
      <c r="R664" s="174">
        <f t="shared" si="144"/>
        <v>35.961999999999996</v>
      </c>
      <c r="S664" s="73"/>
      <c r="T664" s="76"/>
      <c r="U664" s="76"/>
      <c r="V664" s="76"/>
      <c r="W664" s="109"/>
      <c r="X664" s="109"/>
      <c r="Y664" s="109"/>
      <c r="Z664" s="109"/>
      <c r="AA664" s="109"/>
      <c r="AB664" s="109"/>
      <c r="AC664" s="109"/>
      <c r="AD664" s="109"/>
      <c r="AE664" s="174">
        <f t="shared" si="145"/>
        <v>0</v>
      </c>
      <c r="AF664" s="75"/>
      <c r="AG664" s="75"/>
      <c r="AH664" s="75"/>
      <c r="AI664" s="75"/>
      <c r="AJ664" s="75"/>
      <c r="AK664" s="75"/>
      <c r="AL664" s="75"/>
      <c r="AM664" s="75"/>
      <c r="AN664" s="75"/>
      <c r="AO664" s="75"/>
      <c r="AP664" s="75"/>
      <c r="AQ664" s="75"/>
      <c r="AR664" s="174">
        <f t="shared" si="123"/>
        <v>0</v>
      </c>
      <c r="AS664" s="198">
        <f t="shared" si="124"/>
        <v>35.961999999999996</v>
      </c>
    </row>
    <row r="665" spans="2:45" ht="11.25" customHeight="1">
      <c r="B665" s="167" t="s">
        <v>106</v>
      </c>
      <c r="C665" s="190" t="s">
        <v>476</v>
      </c>
      <c r="D665" s="169" t="s">
        <v>84</v>
      </c>
      <c r="E665" s="170" t="s">
        <v>84</v>
      </c>
      <c r="F665" s="171"/>
      <c r="G665" s="73"/>
      <c r="H665" s="76"/>
      <c r="I665" s="76"/>
      <c r="J665" s="109">
        <v>4.8170000000000002</v>
      </c>
      <c r="K665" s="109">
        <v>5</v>
      </c>
      <c r="L665" s="109">
        <v>5</v>
      </c>
      <c r="M665" s="109">
        <v>2.50</v>
      </c>
      <c r="N665" s="109">
        <v>5</v>
      </c>
      <c r="O665" s="109">
        <v>7.7770000000000001</v>
      </c>
      <c r="P665" s="109">
        <v>0</v>
      </c>
      <c r="Q665" s="109">
        <v>0</v>
      </c>
      <c r="R665" s="174">
        <f t="shared" si="144"/>
        <v>30.094000000000001</v>
      </c>
      <c r="S665" s="73"/>
      <c r="T665" s="76"/>
      <c r="U665" s="76"/>
      <c r="V665" s="76"/>
      <c r="W665" s="109">
        <v>42.20</v>
      </c>
      <c r="X665" s="109"/>
      <c r="Y665" s="109"/>
      <c r="Z665" s="109"/>
      <c r="AA665" s="109"/>
      <c r="AB665" s="109"/>
      <c r="AC665" s="109"/>
      <c r="AD665" s="109"/>
      <c r="AE665" s="174">
        <f t="shared" si="145"/>
        <v>42.20</v>
      </c>
      <c r="AF665" s="75"/>
      <c r="AG665" s="75"/>
      <c r="AH665" s="75"/>
      <c r="AI665" s="75"/>
      <c r="AJ665" s="75"/>
      <c r="AK665" s="75"/>
      <c r="AL665" s="75"/>
      <c r="AM665" s="75"/>
      <c r="AN665" s="75"/>
      <c r="AO665" s="75"/>
      <c r="AP665" s="75"/>
      <c r="AQ665" s="75"/>
      <c r="AR665" s="174">
        <f t="shared" si="123"/>
        <v>0</v>
      </c>
      <c r="AS665" s="198">
        <f t="shared" si="124"/>
        <v>72.294000000000011</v>
      </c>
    </row>
    <row r="666" spans="2:45" ht="11.25" customHeight="1">
      <c r="B666" s="167" t="s">
        <v>106</v>
      </c>
      <c r="C666" s="190" t="s">
        <v>477</v>
      </c>
      <c r="D666" s="169" t="s">
        <v>76</v>
      </c>
      <c r="E666" s="170" t="s">
        <v>84</v>
      </c>
      <c r="F666" s="171"/>
      <c r="G666" s="73"/>
      <c r="H666" s="76"/>
      <c r="I666" s="76"/>
      <c r="J666" s="109">
        <v>17</v>
      </c>
      <c r="K666" s="109">
        <v>19</v>
      </c>
      <c r="L666" s="109">
        <v>10</v>
      </c>
      <c r="M666" s="109">
        <v>10</v>
      </c>
      <c r="N666" s="109">
        <v>10</v>
      </c>
      <c r="O666" s="109">
        <v>11.50</v>
      </c>
      <c r="P666" s="109">
        <v>14.50</v>
      </c>
      <c r="Q666" s="109">
        <v>19.50</v>
      </c>
      <c r="R666" s="174">
        <f t="shared" si="144"/>
        <v>111.50</v>
      </c>
      <c r="S666" s="73">
        <v>26</v>
      </c>
      <c r="T666" s="76">
        <v>40</v>
      </c>
      <c r="U666" s="76">
        <v>36.50</v>
      </c>
      <c r="V666" s="76">
        <v>34.50</v>
      </c>
      <c r="W666" s="109">
        <v>29</v>
      </c>
      <c r="X666" s="109">
        <v>27</v>
      </c>
      <c r="Y666" s="109">
        <v>27</v>
      </c>
      <c r="Z666" s="109"/>
      <c r="AA666" s="109"/>
      <c r="AB666" s="109"/>
      <c r="AC666" s="109"/>
      <c r="AD666" s="109"/>
      <c r="AE666" s="174">
        <f t="shared" si="145"/>
        <v>220</v>
      </c>
      <c r="AF666" s="75"/>
      <c r="AG666" s="75"/>
      <c r="AH666" s="75"/>
      <c r="AI666" s="75"/>
      <c r="AJ666" s="75"/>
      <c r="AK666" s="75"/>
      <c r="AL666" s="75"/>
      <c r="AM666" s="75"/>
      <c r="AN666" s="75"/>
      <c r="AO666" s="75"/>
      <c r="AP666" s="75"/>
      <c r="AQ666" s="75"/>
      <c r="AR666" s="174">
        <f t="shared" si="123"/>
        <v>0</v>
      </c>
      <c r="AS666" s="198">
        <f t="shared" si="124"/>
        <v>331.50</v>
      </c>
    </row>
    <row r="667" spans="2:45" ht="11.25" customHeight="1">
      <c r="B667" s="167" t="s">
        <v>106</v>
      </c>
      <c r="C667" s="190" t="s">
        <v>477</v>
      </c>
      <c r="D667" s="169" t="s">
        <v>140</v>
      </c>
      <c r="E667" s="170" t="s">
        <v>84</v>
      </c>
      <c r="F667" s="171"/>
      <c r="G667" s="73"/>
      <c r="H667" s="76"/>
      <c r="I667" s="76"/>
      <c r="J667" s="109">
        <v>0</v>
      </c>
      <c r="K667" s="109">
        <v>7</v>
      </c>
      <c r="L667" s="109">
        <v>0</v>
      </c>
      <c r="M667" s="109">
        <v>0</v>
      </c>
      <c r="N667" s="109">
        <v>0</v>
      </c>
      <c r="O667" s="109">
        <v>0</v>
      </c>
      <c r="P667" s="109">
        <v>0</v>
      </c>
      <c r="Q667" s="109">
        <v>0</v>
      </c>
      <c r="R667" s="174">
        <f t="shared" si="144"/>
        <v>7</v>
      </c>
      <c r="S667" s="73"/>
      <c r="T667" s="76"/>
      <c r="U667" s="76"/>
      <c r="V667" s="76"/>
      <c r="W667" s="109"/>
      <c r="X667" s="109"/>
      <c r="Y667" s="109"/>
      <c r="Z667" s="109"/>
      <c r="AA667" s="109"/>
      <c r="AB667" s="109"/>
      <c r="AC667" s="109"/>
      <c r="AD667" s="109"/>
      <c r="AE667" s="174">
        <f t="shared" si="145"/>
        <v>0</v>
      </c>
      <c r="AF667" s="75"/>
      <c r="AG667" s="75"/>
      <c r="AH667" s="75"/>
      <c r="AI667" s="75"/>
      <c r="AJ667" s="75"/>
      <c r="AK667" s="75"/>
      <c r="AL667" s="75"/>
      <c r="AM667" s="75"/>
      <c r="AN667" s="75"/>
      <c r="AO667" s="75"/>
      <c r="AP667" s="75"/>
      <c r="AQ667" s="75"/>
      <c r="AR667" s="174">
        <f t="shared" si="123"/>
        <v>0</v>
      </c>
      <c r="AS667" s="198">
        <f t="shared" si="124"/>
        <v>7</v>
      </c>
    </row>
    <row r="668" spans="2:45" ht="11.25" customHeight="1">
      <c r="B668" s="167" t="s">
        <v>106</v>
      </c>
      <c r="C668" s="190" t="s">
        <v>477</v>
      </c>
      <c r="D668" s="169" t="s">
        <v>83</v>
      </c>
      <c r="E668" s="170" t="s">
        <v>84</v>
      </c>
      <c r="F668" s="171"/>
      <c r="G668" s="73"/>
      <c r="H668" s="76"/>
      <c r="I668" s="76"/>
      <c r="J668" s="109">
        <v>2</v>
      </c>
      <c r="K668" s="109">
        <v>3</v>
      </c>
      <c r="L668" s="109">
        <v>2</v>
      </c>
      <c r="M668" s="109">
        <v>2</v>
      </c>
      <c r="N668" s="109">
        <v>2</v>
      </c>
      <c r="O668" s="109">
        <v>2</v>
      </c>
      <c r="P668" s="109">
        <v>2</v>
      </c>
      <c r="Q668" s="109">
        <v>2</v>
      </c>
      <c r="R668" s="174">
        <f t="shared" si="144"/>
        <v>17</v>
      </c>
      <c r="S668" s="73">
        <v>2</v>
      </c>
      <c r="T668" s="76">
        <v>2</v>
      </c>
      <c r="U668" s="76">
        <v>2</v>
      </c>
      <c r="V668" s="76">
        <v>2</v>
      </c>
      <c r="W668" s="109">
        <v>2</v>
      </c>
      <c r="X668" s="109">
        <v>2</v>
      </c>
      <c r="Y668" s="109">
        <v>2</v>
      </c>
      <c r="Z668" s="109"/>
      <c r="AA668" s="109"/>
      <c r="AB668" s="109"/>
      <c r="AC668" s="109"/>
      <c r="AD668" s="109"/>
      <c r="AE668" s="174">
        <f t="shared" si="145"/>
        <v>14</v>
      </c>
      <c r="AF668" s="75"/>
      <c r="AG668" s="75"/>
      <c r="AH668" s="75"/>
      <c r="AI668" s="75"/>
      <c r="AJ668" s="75"/>
      <c r="AK668" s="75"/>
      <c r="AL668" s="75"/>
      <c r="AM668" s="75"/>
      <c r="AN668" s="75"/>
      <c r="AO668" s="75"/>
      <c r="AP668" s="75"/>
      <c r="AQ668" s="75"/>
      <c r="AR668" s="174">
        <f t="shared" si="123"/>
        <v>0</v>
      </c>
      <c r="AS668" s="198">
        <f t="shared" si="124"/>
        <v>31</v>
      </c>
    </row>
    <row r="669" spans="2:45" ht="11.25" customHeight="1">
      <c r="B669" s="167" t="s">
        <v>106</v>
      </c>
      <c r="C669" s="190" t="s">
        <v>477</v>
      </c>
      <c r="D669" s="169" t="s">
        <v>84</v>
      </c>
      <c r="E669" s="170" t="s">
        <v>84</v>
      </c>
      <c r="F669" s="171"/>
      <c r="G669" s="73"/>
      <c r="H669" s="76"/>
      <c r="I669" s="76"/>
      <c r="J669" s="109">
        <v>5</v>
      </c>
      <c r="K669" s="109">
        <v>6.50</v>
      </c>
      <c r="L669" s="109">
        <v>5</v>
      </c>
      <c r="M669" s="109">
        <v>5</v>
      </c>
      <c r="N669" s="109">
        <v>5</v>
      </c>
      <c r="O669" s="109">
        <v>5</v>
      </c>
      <c r="P669" s="109">
        <v>5</v>
      </c>
      <c r="Q669" s="109">
        <v>5</v>
      </c>
      <c r="R669" s="174">
        <f t="shared" si="144"/>
        <v>41.50</v>
      </c>
      <c r="S669" s="73">
        <v>5</v>
      </c>
      <c r="T669" s="76">
        <v>5</v>
      </c>
      <c r="U669" s="76">
        <v>5</v>
      </c>
      <c r="V669" s="76">
        <v>5</v>
      </c>
      <c r="W669" s="109">
        <v>5</v>
      </c>
      <c r="X669" s="109">
        <v>5</v>
      </c>
      <c r="Y669" s="109">
        <v>5</v>
      </c>
      <c r="Z669" s="109"/>
      <c r="AA669" s="109"/>
      <c r="AB669" s="109"/>
      <c r="AC669" s="109"/>
      <c r="AD669" s="109"/>
      <c r="AE669" s="174">
        <f t="shared" si="145"/>
        <v>35</v>
      </c>
      <c r="AF669" s="75"/>
      <c r="AG669" s="75"/>
      <c r="AH669" s="75"/>
      <c r="AI669" s="75"/>
      <c r="AJ669" s="75"/>
      <c r="AK669" s="75"/>
      <c r="AL669" s="75"/>
      <c r="AM669" s="75"/>
      <c r="AN669" s="75"/>
      <c r="AO669" s="75"/>
      <c r="AP669" s="75"/>
      <c r="AQ669" s="75"/>
      <c r="AR669" s="174">
        <f t="shared" si="123"/>
        <v>0</v>
      </c>
      <c r="AS669" s="198">
        <f t="shared" si="124"/>
        <v>76.50</v>
      </c>
    </row>
    <row r="670" spans="2:45" ht="11.25" customHeight="1">
      <c r="B670" s="167" t="s">
        <v>106</v>
      </c>
      <c r="C670" s="190" t="s">
        <v>478</v>
      </c>
      <c r="D670" s="169" t="s">
        <v>76</v>
      </c>
      <c r="E670" s="170" t="s">
        <v>84</v>
      </c>
      <c r="F670" s="171"/>
      <c r="G670" s="73"/>
      <c r="H670" s="76"/>
      <c r="I670" s="76"/>
      <c r="J670" s="109">
        <v>16.933</v>
      </c>
      <c r="K670" s="109">
        <v>18.50</v>
      </c>
      <c r="L670" s="109">
        <v>14.332000000000001</v>
      </c>
      <c r="M670" s="109">
        <v>14.101000000000001</v>
      </c>
      <c r="N670" s="109">
        <v>13.581</v>
      </c>
      <c r="O670" s="109">
        <v>3.64</v>
      </c>
      <c r="P670" s="109">
        <v>6.10</v>
      </c>
      <c r="Q670" s="109">
        <v>0</v>
      </c>
      <c r="R670" s="174">
        <f t="shared" si="144"/>
        <v>87.186999999999998</v>
      </c>
      <c r="S670" s="73"/>
      <c r="T670" s="76"/>
      <c r="U670" s="76"/>
      <c r="V670" s="76"/>
      <c r="W670" s="109"/>
      <c r="X670" s="109"/>
      <c r="Y670" s="109"/>
      <c r="Z670" s="109"/>
      <c r="AA670" s="109"/>
      <c r="AB670" s="109"/>
      <c r="AC670" s="109"/>
      <c r="AD670" s="109"/>
      <c r="AE670" s="174">
        <f t="shared" si="145"/>
        <v>0</v>
      </c>
      <c r="AF670" s="75"/>
      <c r="AG670" s="75"/>
      <c r="AH670" s="75"/>
      <c r="AI670" s="75"/>
      <c r="AJ670" s="75"/>
      <c r="AK670" s="75"/>
      <c r="AL670" s="75"/>
      <c r="AM670" s="75"/>
      <c r="AN670" s="75"/>
      <c r="AO670" s="75"/>
      <c r="AP670" s="75"/>
      <c r="AQ670" s="75"/>
      <c r="AR670" s="174">
        <f t="shared" si="123"/>
        <v>0</v>
      </c>
      <c r="AS670" s="198">
        <f t="shared" si="124"/>
        <v>87.186999999999998</v>
      </c>
    </row>
    <row r="671" spans="2:45" ht="11.25" customHeight="1">
      <c r="B671" s="167" t="s">
        <v>106</v>
      </c>
      <c r="C671" s="190" t="s">
        <v>478</v>
      </c>
      <c r="D671" s="169" t="s">
        <v>143</v>
      </c>
      <c r="E671" s="170" t="s">
        <v>84</v>
      </c>
      <c r="F671" s="171"/>
      <c r="G671" s="73"/>
      <c r="H671" s="76"/>
      <c r="I671" s="76"/>
      <c r="J671" s="109">
        <v>2.9430000000000001</v>
      </c>
      <c r="K671" s="109">
        <v>2.90</v>
      </c>
      <c r="L671" s="109">
        <v>2.9430000000000001</v>
      </c>
      <c r="M671" s="109">
        <v>2.9430000000000001</v>
      </c>
      <c r="N671" s="109">
        <v>2.9430000000000001</v>
      </c>
      <c r="O671" s="109">
        <v>2.9430000000000001</v>
      </c>
      <c r="P671" s="109">
        <v>3.10</v>
      </c>
      <c r="Q671" s="109">
        <v>0</v>
      </c>
      <c r="R671" s="174">
        <f t="shared" si="144"/>
        <v>20.715</v>
      </c>
      <c r="S671" s="73"/>
      <c r="T671" s="76"/>
      <c r="U671" s="76"/>
      <c r="V671" s="76"/>
      <c r="W671" s="109"/>
      <c r="X671" s="109"/>
      <c r="Y671" s="109"/>
      <c r="Z671" s="109"/>
      <c r="AA671" s="109"/>
      <c r="AB671" s="109"/>
      <c r="AC671" s="109"/>
      <c r="AD671" s="109"/>
      <c r="AE671" s="174">
        <f t="shared" si="145"/>
        <v>0</v>
      </c>
      <c r="AF671" s="75"/>
      <c r="AG671" s="75"/>
      <c r="AH671" s="75"/>
      <c r="AI671" s="75"/>
      <c r="AJ671" s="75"/>
      <c r="AK671" s="75"/>
      <c r="AL671" s="75"/>
      <c r="AM671" s="75"/>
      <c r="AN671" s="75"/>
      <c r="AO671" s="75"/>
      <c r="AP671" s="75"/>
      <c r="AQ671" s="75"/>
      <c r="AR671" s="174">
        <f t="shared" si="123"/>
        <v>0</v>
      </c>
      <c r="AS671" s="198">
        <f t="shared" si="124"/>
        <v>20.715</v>
      </c>
    </row>
    <row r="672" spans="2:45" ht="11.25" customHeight="1">
      <c r="B672" s="167" t="s">
        <v>106</v>
      </c>
      <c r="C672" s="190" t="s">
        <v>478</v>
      </c>
      <c r="D672" s="169" t="s">
        <v>140</v>
      </c>
      <c r="E672" s="170" t="s">
        <v>84</v>
      </c>
      <c r="F672" s="171"/>
      <c r="G672" s="73"/>
      <c r="H672" s="76"/>
      <c r="I672" s="76"/>
      <c r="J672" s="109">
        <v>16.04</v>
      </c>
      <c r="K672" s="109">
        <v>15.10</v>
      </c>
      <c r="L672" s="109">
        <v>0</v>
      </c>
      <c r="M672" s="109">
        <v>5.3040000000000003</v>
      </c>
      <c r="N672" s="109">
        <v>0</v>
      </c>
      <c r="O672" s="109">
        <v>0</v>
      </c>
      <c r="P672" s="109">
        <v>0</v>
      </c>
      <c r="Q672" s="109">
        <v>0</v>
      </c>
      <c r="R672" s="174">
        <f t="shared" si="144"/>
        <v>36.444000000000003</v>
      </c>
      <c r="S672" s="73"/>
      <c r="T672" s="76"/>
      <c r="U672" s="76"/>
      <c r="V672" s="76"/>
      <c r="W672" s="109"/>
      <c r="X672" s="109"/>
      <c r="Y672" s="109"/>
      <c r="Z672" s="109"/>
      <c r="AA672" s="109"/>
      <c r="AB672" s="109"/>
      <c r="AC672" s="109"/>
      <c r="AD672" s="109"/>
      <c r="AE672" s="174">
        <f t="shared" si="145"/>
        <v>0</v>
      </c>
      <c r="AF672" s="75"/>
      <c r="AG672" s="75"/>
      <c r="AH672" s="75"/>
      <c r="AI672" s="75"/>
      <c r="AJ672" s="75"/>
      <c r="AK672" s="75"/>
      <c r="AL672" s="75"/>
      <c r="AM672" s="75"/>
      <c r="AN672" s="75"/>
      <c r="AO672" s="75"/>
      <c r="AP672" s="75"/>
      <c r="AQ672" s="75"/>
      <c r="AR672" s="174">
        <f t="shared" si="123"/>
        <v>0</v>
      </c>
      <c r="AS672" s="198">
        <f t="shared" si="124"/>
        <v>36.444000000000003</v>
      </c>
    </row>
    <row r="673" spans="2:45" ht="11.25" customHeight="1">
      <c r="B673" s="167" t="s">
        <v>106</v>
      </c>
      <c r="C673" s="190" t="s">
        <v>478</v>
      </c>
      <c r="D673" s="169" t="s">
        <v>83</v>
      </c>
      <c r="E673" s="170" t="s">
        <v>84</v>
      </c>
      <c r="F673" s="171"/>
      <c r="G673" s="73"/>
      <c r="H673" s="76"/>
      <c r="I673" s="76"/>
      <c r="J673" s="109">
        <v>1.972</v>
      </c>
      <c r="K673" s="109">
        <v>2.2999999999999998</v>
      </c>
      <c r="L673" s="109">
        <v>1.665</v>
      </c>
      <c r="M673" s="109">
        <v>1.649</v>
      </c>
      <c r="N673" s="109">
        <v>1.6319999999999999</v>
      </c>
      <c r="O673" s="109">
        <v>0.42</v>
      </c>
      <c r="P673" s="109">
        <v>0.70</v>
      </c>
      <c r="Q673" s="109">
        <v>0</v>
      </c>
      <c r="R673" s="174">
        <f t="shared" si="144"/>
        <v>10.337999999999999</v>
      </c>
      <c r="S673" s="73"/>
      <c r="T673" s="76"/>
      <c r="U673" s="76"/>
      <c r="V673" s="76"/>
      <c r="W673" s="109"/>
      <c r="X673" s="109"/>
      <c r="Y673" s="109"/>
      <c r="Z673" s="109"/>
      <c r="AA673" s="109"/>
      <c r="AB673" s="109"/>
      <c r="AC673" s="109"/>
      <c r="AD673" s="109"/>
      <c r="AE673" s="174">
        <f t="shared" si="145"/>
        <v>0</v>
      </c>
      <c r="AF673" s="75"/>
      <c r="AG673" s="75"/>
      <c r="AH673" s="75"/>
      <c r="AI673" s="75"/>
      <c r="AJ673" s="75"/>
      <c r="AK673" s="75"/>
      <c r="AL673" s="75"/>
      <c r="AM673" s="75"/>
      <c r="AN673" s="75"/>
      <c r="AO673" s="75"/>
      <c r="AP673" s="75"/>
      <c r="AQ673" s="75"/>
      <c r="AR673" s="174">
        <f t="shared" si="123"/>
        <v>0</v>
      </c>
      <c r="AS673" s="198">
        <f t="shared" si="124"/>
        <v>10.337999999999999</v>
      </c>
    </row>
    <row r="674" spans="2:45" ht="11.25" customHeight="1">
      <c r="B674" s="167" t="s">
        <v>106</v>
      </c>
      <c r="C674" s="190" t="s">
        <v>478</v>
      </c>
      <c r="D674" s="169" t="s">
        <v>84</v>
      </c>
      <c r="E674" s="170" t="s">
        <v>84</v>
      </c>
      <c r="F674" s="171"/>
      <c r="G674" s="73"/>
      <c r="H674" s="76"/>
      <c r="I674" s="76"/>
      <c r="J674" s="109">
        <v>8.1229999999999993</v>
      </c>
      <c r="K674" s="109">
        <v>25.20</v>
      </c>
      <c r="L674" s="109">
        <v>6.875</v>
      </c>
      <c r="M674" s="109">
        <v>6.7640000000000002</v>
      </c>
      <c r="N674" s="109">
        <v>6.515</v>
      </c>
      <c r="O674" s="109">
        <v>1.746</v>
      </c>
      <c r="P674" s="109">
        <v>2.90</v>
      </c>
      <c r="Q674" s="109">
        <v>0</v>
      </c>
      <c r="R674" s="174">
        <f t="shared" si="146" ref="R674:R703">SUM(G674:Q674)</f>
        <v>58.123000000000005</v>
      </c>
      <c r="S674" s="73"/>
      <c r="T674" s="76"/>
      <c r="U674" s="76"/>
      <c r="V674" s="76"/>
      <c r="W674" s="109"/>
      <c r="X674" s="109"/>
      <c r="Y674" s="109"/>
      <c r="Z674" s="109"/>
      <c r="AA674" s="109"/>
      <c r="AB674" s="109"/>
      <c r="AC674" s="109"/>
      <c r="AD674" s="109"/>
      <c r="AE674" s="174">
        <f t="shared" si="145"/>
        <v>0</v>
      </c>
      <c r="AF674" s="75"/>
      <c r="AG674" s="75"/>
      <c r="AH674" s="75"/>
      <c r="AI674" s="75"/>
      <c r="AJ674" s="75"/>
      <c r="AK674" s="75"/>
      <c r="AL674" s="75"/>
      <c r="AM674" s="75"/>
      <c r="AN674" s="75"/>
      <c r="AO674" s="75"/>
      <c r="AP674" s="75"/>
      <c r="AQ674" s="75"/>
      <c r="AR674" s="174">
        <f t="shared" si="123"/>
        <v>0</v>
      </c>
      <c r="AS674" s="198">
        <f t="shared" si="124"/>
        <v>58.123000000000005</v>
      </c>
    </row>
    <row r="675" spans="2:45" ht="11.25" customHeight="1">
      <c r="B675" s="167" t="s">
        <v>106</v>
      </c>
      <c r="C675" s="190" t="s">
        <v>479</v>
      </c>
      <c r="D675" s="169" t="s">
        <v>76</v>
      </c>
      <c r="E675" s="170" t="s">
        <v>84</v>
      </c>
      <c r="F675" s="171"/>
      <c r="G675" s="73"/>
      <c r="H675" s="76"/>
      <c r="I675" s="76"/>
      <c r="J675" s="109">
        <v>14.177</v>
      </c>
      <c r="K675" s="109">
        <v>23.50</v>
      </c>
      <c r="L675" s="109">
        <v>11.35</v>
      </c>
      <c r="M675" s="109">
        <v>11.07</v>
      </c>
      <c r="N675" s="109">
        <v>10.598000000000001</v>
      </c>
      <c r="O675" s="109">
        <v>11.664</v>
      </c>
      <c r="P675" s="109">
        <v>16</v>
      </c>
      <c r="Q675" s="109">
        <v>19.40</v>
      </c>
      <c r="R675" s="174">
        <f t="shared" si="146"/>
        <v>117.75900000000001</v>
      </c>
      <c r="S675" s="73">
        <v>21</v>
      </c>
      <c r="T675" s="76">
        <v>39.799999999999997</v>
      </c>
      <c r="U675" s="76">
        <v>28.50</v>
      </c>
      <c r="V675" s="76"/>
      <c r="W675" s="109"/>
      <c r="X675" s="109"/>
      <c r="Y675" s="109"/>
      <c r="Z675" s="109"/>
      <c r="AA675" s="109"/>
      <c r="AB675" s="109"/>
      <c r="AC675" s="109"/>
      <c r="AD675" s="109"/>
      <c r="AE675" s="174">
        <f t="shared" si="145"/>
        <v>89.30</v>
      </c>
      <c r="AF675" s="75"/>
      <c r="AG675" s="75"/>
      <c r="AH675" s="75"/>
      <c r="AI675" s="75"/>
      <c r="AJ675" s="75"/>
      <c r="AK675" s="75"/>
      <c r="AL675" s="75"/>
      <c r="AM675" s="75"/>
      <c r="AN675" s="75"/>
      <c r="AO675" s="75"/>
      <c r="AP675" s="75"/>
      <c r="AQ675" s="75"/>
      <c r="AR675" s="174">
        <f t="shared" si="147" ref="AR675:AR739">SUM(AF675:AQ675)</f>
        <v>0</v>
      </c>
      <c r="AS675" s="198">
        <f t="shared" si="148" ref="AS675:AS739">R675+AE675+AR675</f>
        <v>207.05900000000003</v>
      </c>
    </row>
    <row r="676" spans="2:45" ht="11.25" customHeight="1">
      <c r="B676" s="167" t="s">
        <v>106</v>
      </c>
      <c r="C676" s="190" t="s">
        <v>479</v>
      </c>
      <c r="D676" s="169" t="s">
        <v>143</v>
      </c>
      <c r="E676" s="170" t="s">
        <v>84</v>
      </c>
      <c r="F676" s="171"/>
      <c r="G676" s="73"/>
      <c r="H676" s="76"/>
      <c r="I676" s="76"/>
      <c r="J676" s="109">
        <v>25.771000000000001</v>
      </c>
      <c r="K676" s="109">
        <v>32.200000000000003</v>
      </c>
      <c r="L676" s="109">
        <v>22.257000000000001</v>
      </c>
      <c r="M676" s="109">
        <v>24.013999999999999</v>
      </c>
      <c r="N676" s="109">
        <v>24.518000000000001</v>
      </c>
      <c r="O676" s="109">
        <v>26.779</v>
      </c>
      <c r="P676" s="109">
        <v>29.60</v>
      </c>
      <c r="Q676" s="109">
        <v>29.60</v>
      </c>
      <c r="R676" s="174">
        <f t="shared" si="146"/>
        <v>214.73899999999998</v>
      </c>
      <c r="S676" s="73">
        <v>26</v>
      </c>
      <c r="T676" s="76">
        <v>27.40</v>
      </c>
      <c r="U676" s="76">
        <v>14</v>
      </c>
      <c r="V676" s="76"/>
      <c r="W676" s="109"/>
      <c r="X676" s="109"/>
      <c r="Y676" s="109"/>
      <c r="Z676" s="109"/>
      <c r="AA676" s="109"/>
      <c r="AB676" s="109"/>
      <c r="AC676" s="109"/>
      <c r="AD676" s="109"/>
      <c r="AE676" s="174">
        <f t="shared" si="145"/>
        <v>67.400000000000006</v>
      </c>
      <c r="AF676" s="75"/>
      <c r="AG676" s="75"/>
      <c r="AH676" s="75"/>
      <c r="AI676" s="75"/>
      <c r="AJ676" s="75"/>
      <c r="AK676" s="75"/>
      <c r="AL676" s="75"/>
      <c r="AM676" s="75"/>
      <c r="AN676" s="75"/>
      <c r="AO676" s="75"/>
      <c r="AP676" s="75"/>
      <c r="AQ676" s="75"/>
      <c r="AR676" s="174">
        <f t="shared" si="147"/>
        <v>0</v>
      </c>
      <c r="AS676" s="198">
        <f t="shared" si="148"/>
        <v>282.13900000000001</v>
      </c>
    </row>
    <row r="677" spans="2:45" ht="11.25" customHeight="1">
      <c r="B677" s="167" t="s">
        <v>106</v>
      </c>
      <c r="C677" s="190" t="s">
        <v>479</v>
      </c>
      <c r="D677" s="169" t="s">
        <v>140</v>
      </c>
      <c r="E677" s="170" t="s">
        <v>84</v>
      </c>
      <c r="F677" s="171"/>
      <c r="G677" s="73"/>
      <c r="H677" s="76"/>
      <c r="I677" s="76"/>
      <c r="J677" s="109">
        <v>52.356000000000002</v>
      </c>
      <c r="K677" s="109">
        <v>55.70</v>
      </c>
      <c r="L677" s="109">
        <v>0</v>
      </c>
      <c r="M677" s="109">
        <v>0</v>
      </c>
      <c r="N677" s="109">
        <v>0</v>
      </c>
      <c r="O677" s="109">
        <v>0</v>
      </c>
      <c r="P677" s="109">
        <v>0</v>
      </c>
      <c r="Q677" s="109">
        <v>0</v>
      </c>
      <c r="R677" s="174">
        <f t="shared" si="146"/>
        <v>108.05600000000001</v>
      </c>
      <c r="S677" s="73"/>
      <c r="T677" s="76"/>
      <c r="U677" s="76"/>
      <c r="V677" s="76"/>
      <c r="W677" s="109"/>
      <c r="X677" s="109"/>
      <c r="Y677" s="109"/>
      <c r="Z677" s="109"/>
      <c r="AA677" s="109"/>
      <c r="AB677" s="109"/>
      <c r="AC677" s="109"/>
      <c r="AD677" s="109"/>
      <c r="AE677" s="174">
        <f t="shared" si="145"/>
        <v>0</v>
      </c>
      <c r="AF677" s="75"/>
      <c r="AG677" s="75"/>
      <c r="AH677" s="75"/>
      <c r="AI677" s="75"/>
      <c r="AJ677" s="75"/>
      <c r="AK677" s="75"/>
      <c r="AL677" s="75"/>
      <c r="AM677" s="75"/>
      <c r="AN677" s="75"/>
      <c r="AO677" s="75"/>
      <c r="AP677" s="75"/>
      <c r="AQ677" s="75"/>
      <c r="AR677" s="174">
        <f t="shared" si="147"/>
        <v>0</v>
      </c>
      <c r="AS677" s="198">
        <f t="shared" si="148"/>
        <v>108.05600000000001</v>
      </c>
    </row>
    <row r="678" spans="2:45" ht="11.25" customHeight="1">
      <c r="B678" s="167" t="s">
        <v>106</v>
      </c>
      <c r="C678" s="190" t="s">
        <v>480</v>
      </c>
      <c r="D678" s="169" t="s">
        <v>76</v>
      </c>
      <c r="E678" s="170" t="s">
        <v>84</v>
      </c>
      <c r="F678" s="171"/>
      <c r="G678" s="73"/>
      <c r="H678" s="76"/>
      <c r="I678" s="76"/>
      <c r="J678" s="109">
        <v>18.248999999999999</v>
      </c>
      <c r="K678" s="109">
        <v>19</v>
      </c>
      <c r="L678" s="109">
        <v>3.3479999999999999</v>
      </c>
      <c r="M678" s="109">
        <v>3.6920000000000002</v>
      </c>
      <c r="N678" s="109">
        <v>7.315</v>
      </c>
      <c r="O678" s="109">
        <v>11.125</v>
      </c>
      <c r="P678" s="109">
        <v>14.40</v>
      </c>
      <c r="Q678" s="109">
        <v>17.80</v>
      </c>
      <c r="R678" s="174">
        <f t="shared" si="146"/>
        <v>94.928999999999988</v>
      </c>
      <c r="S678" s="73">
        <v>17</v>
      </c>
      <c r="T678" s="76">
        <v>18.80</v>
      </c>
      <c r="U678" s="76">
        <v>24</v>
      </c>
      <c r="V678" s="76">
        <v>28.10</v>
      </c>
      <c r="W678" s="109">
        <v>27.60</v>
      </c>
      <c r="X678" s="109">
        <v>27.60</v>
      </c>
      <c r="Y678" s="109">
        <v>23.50</v>
      </c>
      <c r="Z678" s="109">
        <v>18.40</v>
      </c>
      <c r="AA678" s="109">
        <v>17.50</v>
      </c>
      <c r="AB678" s="109">
        <v>17.50</v>
      </c>
      <c r="AC678" s="109">
        <v>25.40</v>
      </c>
      <c r="AD678" s="109">
        <v>21.50</v>
      </c>
      <c r="AE678" s="174">
        <f t="shared" si="145"/>
        <v>266.89999999999998</v>
      </c>
      <c r="AF678" s="75">
        <v>23.50</v>
      </c>
      <c r="AG678" s="75">
        <v>20.50</v>
      </c>
      <c r="AH678" s="75">
        <v>22.50</v>
      </c>
      <c r="AI678" s="75">
        <v>20.40</v>
      </c>
      <c r="AJ678" s="75">
        <v>19.80</v>
      </c>
      <c r="AK678" s="75">
        <v>11.60</v>
      </c>
      <c r="AL678" s="75">
        <v>14.60</v>
      </c>
      <c r="AM678" s="75">
        <v>14.70</v>
      </c>
      <c r="AN678" s="75">
        <v>14.70</v>
      </c>
      <c r="AO678" s="75">
        <v>23</v>
      </c>
      <c r="AP678" s="75">
        <v>16.20</v>
      </c>
      <c r="AQ678" s="75">
        <v>16.20</v>
      </c>
      <c r="AR678" s="174">
        <f t="shared" si="147"/>
        <v>217.69999999999996</v>
      </c>
      <c r="AS678" s="198">
        <f t="shared" si="148"/>
        <v>579.52899999999988</v>
      </c>
    </row>
    <row r="679" spans="2:45" ht="11.25" customHeight="1">
      <c r="B679" s="167" t="s">
        <v>106</v>
      </c>
      <c r="C679" s="190" t="s">
        <v>480</v>
      </c>
      <c r="D679" s="169" t="s">
        <v>143</v>
      </c>
      <c r="E679" s="170" t="s">
        <v>84</v>
      </c>
      <c r="F679" s="171"/>
      <c r="G679" s="73"/>
      <c r="H679" s="76"/>
      <c r="I679" s="76"/>
      <c r="J679" s="109">
        <v>10.94</v>
      </c>
      <c r="K679" s="109">
        <v>11.80</v>
      </c>
      <c r="L679" s="109">
        <v>11.259</v>
      </c>
      <c r="M679" s="109">
        <v>14.561</v>
      </c>
      <c r="N679" s="109">
        <v>10.282999999999999</v>
      </c>
      <c r="O679" s="109">
        <v>9.1210000000000004</v>
      </c>
      <c r="P679" s="109">
        <v>8.3000000000000007</v>
      </c>
      <c r="Q679" s="109">
        <v>7.50</v>
      </c>
      <c r="R679" s="174">
        <f t="shared" si="146"/>
        <v>83.763999999999996</v>
      </c>
      <c r="S679" s="73">
        <v>7</v>
      </c>
      <c r="T679" s="76">
        <v>8</v>
      </c>
      <c r="U679" s="76">
        <v>8.40</v>
      </c>
      <c r="V679" s="76">
        <v>8.40</v>
      </c>
      <c r="W679" s="109">
        <v>8.50</v>
      </c>
      <c r="X679" s="109">
        <v>8.50</v>
      </c>
      <c r="Y679" s="109">
        <v>8</v>
      </c>
      <c r="Z679" s="109">
        <v>8.6999999999999993</v>
      </c>
      <c r="AA679" s="109">
        <v>8.8000000000000007</v>
      </c>
      <c r="AB679" s="109">
        <v>8.8000000000000007</v>
      </c>
      <c r="AC679" s="109">
        <v>8.8000000000000007</v>
      </c>
      <c r="AD679" s="109">
        <v>8.8000000000000007</v>
      </c>
      <c r="AE679" s="174">
        <f t="shared" si="145"/>
        <v>100.69999999999999</v>
      </c>
      <c r="AF679" s="75">
        <v>8.8000000000000007</v>
      </c>
      <c r="AG679" s="75">
        <v>8.8000000000000007</v>
      </c>
      <c r="AH679" s="75">
        <v>8.8000000000000007</v>
      </c>
      <c r="AI679" s="75">
        <v>13</v>
      </c>
      <c r="AJ679" s="75">
        <v>13</v>
      </c>
      <c r="AK679" s="75">
        <v>13</v>
      </c>
      <c r="AL679" s="75">
        <v>12.90</v>
      </c>
      <c r="AM679" s="75">
        <v>13</v>
      </c>
      <c r="AN679" s="75">
        <v>13.20</v>
      </c>
      <c r="AO679" s="75">
        <v>13.20</v>
      </c>
      <c r="AP679" s="75">
        <v>13.20</v>
      </c>
      <c r="AQ679" s="75">
        <v>13.20</v>
      </c>
      <c r="AR679" s="174">
        <f t="shared" si="147"/>
        <v>144.10</v>
      </c>
      <c r="AS679" s="198">
        <f t="shared" si="148"/>
        <v>328.56399999999996</v>
      </c>
    </row>
    <row r="680" spans="2:45" ht="11.25" customHeight="1">
      <c r="B680" s="167" t="s">
        <v>106</v>
      </c>
      <c r="C680" s="190" t="s">
        <v>480</v>
      </c>
      <c r="D680" s="169" t="s">
        <v>83</v>
      </c>
      <c r="E680" s="170" t="s">
        <v>84</v>
      </c>
      <c r="F680" s="171"/>
      <c r="G680" s="73"/>
      <c r="H680" s="76"/>
      <c r="I680" s="76"/>
      <c r="J680" s="109">
        <v>1.236</v>
      </c>
      <c r="K680" s="109">
        <v>1</v>
      </c>
      <c r="L680" s="109">
        <v>0.50900000000000001</v>
      </c>
      <c r="M680" s="109">
        <v>0.50900000000000001</v>
      </c>
      <c r="N680" s="109">
        <v>0.60</v>
      </c>
      <c r="O680" s="109">
        <v>0.64700000000000002</v>
      </c>
      <c r="P680" s="109">
        <v>0.60</v>
      </c>
      <c r="Q680" s="109">
        <v>0.60</v>
      </c>
      <c r="R680" s="174">
        <f t="shared" si="146"/>
        <v>5.7009999999999987</v>
      </c>
      <c r="S680" s="73">
        <v>0.60</v>
      </c>
      <c r="T680" s="76">
        <v>0.60</v>
      </c>
      <c r="U680" s="76">
        <v>0.80</v>
      </c>
      <c r="V680" s="76">
        <v>0.80</v>
      </c>
      <c r="W680" s="109">
        <v>0.80</v>
      </c>
      <c r="X680" s="109">
        <v>0.90</v>
      </c>
      <c r="Y680" s="109">
        <v>0.90</v>
      </c>
      <c r="Z680" s="109">
        <v>1</v>
      </c>
      <c r="AA680" s="109">
        <v>1</v>
      </c>
      <c r="AB680" s="109">
        <v>1</v>
      </c>
      <c r="AC680" s="109">
        <v>1</v>
      </c>
      <c r="AD680" s="109">
        <v>1</v>
      </c>
      <c r="AE680" s="174">
        <f t="shared" si="145"/>
        <v>10.40</v>
      </c>
      <c r="AF680" s="75">
        <v>1</v>
      </c>
      <c r="AG680" s="75">
        <v>0.70</v>
      </c>
      <c r="AH680" s="75">
        <v>1</v>
      </c>
      <c r="AI680" s="75">
        <v>0.72</v>
      </c>
      <c r="AJ680" s="75">
        <v>0.70</v>
      </c>
      <c r="AK680" s="75">
        <v>0.70</v>
      </c>
      <c r="AL680" s="75">
        <v>0.70</v>
      </c>
      <c r="AM680" s="75">
        <v>0.70</v>
      </c>
      <c r="AN680" s="75">
        <v>0.70</v>
      </c>
      <c r="AO680" s="75">
        <v>0.725</v>
      </c>
      <c r="AP680" s="75">
        <v>0.46200000000000002</v>
      </c>
      <c r="AQ680" s="75">
        <v>0.46200000000000002</v>
      </c>
      <c r="AR680" s="174">
        <f t="shared" si="147"/>
        <v>8.5690000000000008</v>
      </c>
      <c r="AS680" s="198">
        <f t="shared" si="148"/>
        <v>24.67</v>
      </c>
    </row>
    <row r="681" spans="2:45" ht="11.25" customHeight="1">
      <c r="B681" s="167" t="s">
        <v>106</v>
      </c>
      <c r="C681" s="190" t="s">
        <v>480</v>
      </c>
      <c r="D681" s="169" t="s">
        <v>84</v>
      </c>
      <c r="E681" s="170" t="s">
        <v>84</v>
      </c>
      <c r="F681" s="171"/>
      <c r="G681" s="73"/>
      <c r="H681" s="76"/>
      <c r="I681" s="76"/>
      <c r="J681" s="109">
        <v>0</v>
      </c>
      <c r="K681" s="109">
        <v>0.50</v>
      </c>
      <c r="L681" s="109">
        <v>0</v>
      </c>
      <c r="M681" s="109">
        <v>1.8169999999999999</v>
      </c>
      <c r="N681" s="109">
        <v>0</v>
      </c>
      <c r="O681" s="109">
        <v>0</v>
      </c>
      <c r="P681" s="109">
        <v>0</v>
      </c>
      <c r="Q681" s="109">
        <v>0</v>
      </c>
      <c r="R681" s="174">
        <f t="shared" si="146"/>
        <v>2.3170000000000002</v>
      </c>
      <c r="S681" s="73"/>
      <c r="T681" s="76"/>
      <c r="U681" s="76"/>
      <c r="V681" s="76"/>
      <c r="W681" s="109"/>
      <c r="X681" s="109"/>
      <c r="Y681" s="109"/>
      <c r="Z681" s="109"/>
      <c r="AA681" s="109"/>
      <c r="AB681" s="109"/>
      <c r="AC681" s="109"/>
      <c r="AD681" s="109"/>
      <c r="AE681" s="174">
        <f t="shared" si="145"/>
        <v>0</v>
      </c>
      <c r="AF681" s="75"/>
      <c r="AG681" s="75"/>
      <c r="AH681" s="75"/>
      <c r="AI681" s="75"/>
      <c r="AJ681" s="75"/>
      <c r="AK681" s="75"/>
      <c r="AL681" s="75"/>
      <c r="AM681" s="75"/>
      <c r="AN681" s="75"/>
      <c r="AO681" s="75"/>
      <c r="AP681" s="75"/>
      <c r="AQ681" s="75"/>
      <c r="AR681" s="174">
        <f t="shared" si="147"/>
        <v>0</v>
      </c>
      <c r="AS681" s="198">
        <f t="shared" si="148"/>
        <v>2.3170000000000002</v>
      </c>
    </row>
    <row r="682" spans="2:45" ht="11.25" customHeight="1">
      <c r="B682" s="167" t="s">
        <v>106</v>
      </c>
      <c r="C682" s="190" t="s">
        <v>481</v>
      </c>
      <c r="D682" s="169" t="s">
        <v>140</v>
      </c>
      <c r="E682" s="170" t="s">
        <v>84</v>
      </c>
      <c r="F682" s="171"/>
      <c r="G682" s="73"/>
      <c r="H682" s="76"/>
      <c r="I682" s="76"/>
      <c r="J682" s="109">
        <v>0</v>
      </c>
      <c r="K682" s="109">
        <v>117.70</v>
      </c>
      <c r="L682" s="109">
        <v>0</v>
      </c>
      <c r="M682" s="109">
        <v>0</v>
      </c>
      <c r="N682" s="109">
        <v>0</v>
      </c>
      <c r="O682" s="109">
        <v>0</v>
      </c>
      <c r="P682" s="109">
        <v>0</v>
      </c>
      <c r="Q682" s="109">
        <v>0</v>
      </c>
      <c r="R682" s="174">
        <f t="shared" si="146"/>
        <v>117.70</v>
      </c>
      <c r="S682" s="73"/>
      <c r="T682" s="76"/>
      <c r="U682" s="76"/>
      <c r="V682" s="76"/>
      <c r="W682" s="109"/>
      <c r="X682" s="109"/>
      <c r="Y682" s="109"/>
      <c r="Z682" s="109"/>
      <c r="AA682" s="109"/>
      <c r="AB682" s="109"/>
      <c r="AC682" s="109"/>
      <c r="AD682" s="109"/>
      <c r="AE682" s="174">
        <f t="shared" si="145"/>
        <v>0</v>
      </c>
      <c r="AF682" s="75"/>
      <c r="AG682" s="75"/>
      <c r="AH682" s="75"/>
      <c r="AI682" s="75"/>
      <c r="AJ682" s="75"/>
      <c r="AK682" s="75"/>
      <c r="AL682" s="75"/>
      <c r="AM682" s="75"/>
      <c r="AN682" s="75"/>
      <c r="AO682" s="75"/>
      <c r="AP682" s="75"/>
      <c r="AQ682" s="75"/>
      <c r="AR682" s="174">
        <f t="shared" si="147"/>
        <v>0</v>
      </c>
      <c r="AS682" s="198">
        <f t="shared" si="148"/>
        <v>117.70</v>
      </c>
    </row>
    <row r="683" spans="2:45" ht="11.25" customHeight="1">
      <c r="B683" s="167" t="s">
        <v>106</v>
      </c>
      <c r="C683" s="190" t="s">
        <v>481</v>
      </c>
      <c r="D683" s="169" t="s">
        <v>83</v>
      </c>
      <c r="E683" s="170" t="s">
        <v>84</v>
      </c>
      <c r="F683" s="171"/>
      <c r="G683" s="73"/>
      <c r="H683" s="76"/>
      <c r="I683" s="76"/>
      <c r="J683" s="109">
        <v>97.417000000000002</v>
      </c>
      <c r="K683" s="109">
        <v>107.90</v>
      </c>
      <c r="L683" s="109">
        <v>110.69499999999999</v>
      </c>
      <c r="M683" s="109">
        <v>94.813999999999993</v>
      </c>
      <c r="N683" s="109">
        <v>111.90900000000001</v>
      </c>
      <c r="O683" s="109">
        <v>111.89400000000001</v>
      </c>
      <c r="P683" s="109">
        <v>103</v>
      </c>
      <c r="Q683" s="109">
        <v>93.90</v>
      </c>
      <c r="R683" s="174">
        <f t="shared" si="146"/>
        <v>831.529</v>
      </c>
      <c r="S683" s="73">
        <v>96</v>
      </c>
      <c r="T683" s="76">
        <v>102</v>
      </c>
      <c r="U683" s="76">
        <v>102</v>
      </c>
      <c r="V683" s="76">
        <v>122.60</v>
      </c>
      <c r="W683" s="109">
        <v>112.90</v>
      </c>
      <c r="X683" s="109">
        <v>100.60</v>
      </c>
      <c r="Y683" s="109"/>
      <c r="Z683" s="109"/>
      <c r="AA683" s="109"/>
      <c r="AB683" s="109"/>
      <c r="AC683" s="109"/>
      <c r="AD683" s="109"/>
      <c r="AE683" s="174">
        <f t="shared" si="145"/>
        <v>636.10</v>
      </c>
      <c r="AF683" s="75"/>
      <c r="AG683" s="75"/>
      <c r="AH683" s="75"/>
      <c r="AI683" s="75"/>
      <c r="AJ683" s="75"/>
      <c r="AK683" s="75"/>
      <c r="AL683" s="75"/>
      <c r="AM683" s="75"/>
      <c r="AN683" s="75"/>
      <c r="AO683" s="75"/>
      <c r="AP683" s="75"/>
      <c r="AQ683" s="75"/>
      <c r="AR683" s="174">
        <f t="shared" si="147"/>
        <v>0</v>
      </c>
      <c r="AS683" s="198">
        <f t="shared" si="148"/>
        <v>1467.6289999999999</v>
      </c>
    </row>
    <row r="684" spans="2:45" ht="11.25" customHeight="1">
      <c r="B684" s="167" t="s">
        <v>106</v>
      </c>
      <c r="C684" s="190" t="s">
        <v>481</v>
      </c>
      <c r="D684" s="169" t="s">
        <v>84</v>
      </c>
      <c r="E684" s="170" t="s">
        <v>84</v>
      </c>
      <c r="F684" s="171"/>
      <c r="G684" s="73"/>
      <c r="H684" s="76"/>
      <c r="I684" s="76"/>
      <c r="J684" s="109">
        <v>44.753999999999998</v>
      </c>
      <c r="K684" s="109">
        <v>75.80</v>
      </c>
      <c r="L684" s="109">
        <v>6.01</v>
      </c>
      <c r="M684" s="109">
        <v>5.7640000000000002</v>
      </c>
      <c r="N684" s="109">
        <v>17.620999999999999</v>
      </c>
      <c r="O684" s="109">
        <v>41.37</v>
      </c>
      <c r="P684" s="109">
        <v>32.50</v>
      </c>
      <c r="Q684" s="109">
        <v>11.40</v>
      </c>
      <c r="R684" s="174">
        <f t="shared" si="146"/>
        <v>235.21900000000002</v>
      </c>
      <c r="S684" s="73">
        <v>8</v>
      </c>
      <c r="T684" s="76">
        <v>27</v>
      </c>
      <c r="U684" s="76">
        <v>32</v>
      </c>
      <c r="V684" s="76">
        <v>89.60</v>
      </c>
      <c r="W684" s="109">
        <v>112.10</v>
      </c>
      <c r="X684" s="109">
        <v>35.799999999999997</v>
      </c>
      <c r="Y684" s="109"/>
      <c r="Z684" s="109"/>
      <c r="AA684" s="109"/>
      <c r="AB684" s="109"/>
      <c r="AC684" s="109"/>
      <c r="AD684" s="109"/>
      <c r="AE684" s="174">
        <f t="shared" si="145"/>
        <v>304.50</v>
      </c>
      <c r="AF684" s="75"/>
      <c r="AG684" s="75"/>
      <c r="AH684" s="75"/>
      <c r="AI684" s="75"/>
      <c r="AJ684" s="75"/>
      <c r="AK684" s="75"/>
      <c r="AL684" s="75"/>
      <c r="AM684" s="75"/>
      <c r="AN684" s="75"/>
      <c r="AO684" s="75"/>
      <c r="AP684" s="75"/>
      <c r="AQ684" s="75"/>
      <c r="AR684" s="174">
        <f t="shared" si="147"/>
        <v>0</v>
      </c>
      <c r="AS684" s="198">
        <f t="shared" si="148"/>
        <v>539.71900000000005</v>
      </c>
    </row>
    <row r="685" spans="2:45" ht="11.25" customHeight="1">
      <c r="B685" s="167" t="s">
        <v>106</v>
      </c>
      <c r="C685" s="190" t="s">
        <v>554</v>
      </c>
      <c r="D685" s="169" t="s">
        <v>76</v>
      </c>
      <c r="E685" s="170" t="s">
        <v>84</v>
      </c>
      <c r="F685" s="171"/>
      <c r="G685" s="73"/>
      <c r="H685" s="76"/>
      <c r="I685" s="76"/>
      <c r="J685" s="109">
        <v>0</v>
      </c>
      <c r="K685" s="109">
        <v>0</v>
      </c>
      <c r="L685" s="109">
        <v>4.3049999999999997</v>
      </c>
      <c r="M685" s="109">
        <v>3.90</v>
      </c>
      <c r="N685" s="109">
        <v>4.9000000000000004</v>
      </c>
      <c r="O685" s="109">
        <v>4.075</v>
      </c>
      <c r="P685" s="109">
        <v>2.2000000000000002</v>
      </c>
      <c r="Q685" s="109">
        <v>1.70</v>
      </c>
      <c r="R685" s="174">
        <f t="shared" si="146"/>
        <v>21.08</v>
      </c>
      <c r="S685" s="73">
        <v>1.70</v>
      </c>
      <c r="T685" s="76">
        <v>8</v>
      </c>
      <c r="U685" s="76">
        <v>1.70</v>
      </c>
      <c r="V685" s="76">
        <v>1.70</v>
      </c>
      <c r="W685" s="109">
        <v>1.70</v>
      </c>
      <c r="X685" s="109">
        <v>1.70</v>
      </c>
      <c r="Y685" s="109">
        <v>1.70</v>
      </c>
      <c r="Z685" s="109"/>
      <c r="AA685" s="109"/>
      <c r="AB685" s="109"/>
      <c r="AC685" s="109"/>
      <c r="AD685" s="109"/>
      <c r="AE685" s="174">
        <f t="shared" si="145"/>
        <v>18.199999999999996</v>
      </c>
      <c r="AF685" s="75"/>
      <c r="AG685" s="75"/>
      <c r="AH685" s="75"/>
      <c r="AI685" s="75"/>
      <c r="AJ685" s="75"/>
      <c r="AK685" s="75"/>
      <c r="AL685" s="75"/>
      <c r="AM685" s="75"/>
      <c r="AN685" s="75"/>
      <c r="AO685" s="75"/>
      <c r="AP685" s="75"/>
      <c r="AQ685" s="75"/>
      <c r="AR685" s="174">
        <f t="shared" si="147"/>
        <v>0</v>
      </c>
      <c r="AS685" s="198">
        <f t="shared" si="148"/>
        <v>39.279999999999994</v>
      </c>
    </row>
    <row r="686" spans="2:45" ht="11.25" customHeight="1">
      <c r="B686" s="167" t="s">
        <v>106</v>
      </c>
      <c r="C686" s="190" t="s">
        <v>554</v>
      </c>
      <c r="D686" s="169" t="s">
        <v>83</v>
      </c>
      <c r="E686" s="170" t="s">
        <v>84</v>
      </c>
      <c r="F686" s="171"/>
      <c r="G686" s="73"/>
      <c r="H686" s="76"/>
      <c r="I686" s="76"/>
      <c r="J686" s="109">
        <v>0</v>
      </c>
      <c r="K686" s="109">
        <v>0</v>
      </c>
      <c r="L686" s="109">
        <v>1.845</v>
      </c>
      <c r="M686" s="109">
        <v>1.60</v>
      </c>
      <c r="N686" s="109">
        <v>2.10</v>
      </c>
      <c r="O686" s="109">
        <v>1.746</v>
      </c>
      <c r="P686" s="109">
        <v>0.90</v>
      </c>
      <c r="Q686" s="109">
        <v>0.70</v>
      </c>
      <c r="R686" s="174">
        <f t="shared" si="146"/>
        <v>8.891</v>
      </c>
      <c r="S686" s="73">
        <v>0.70</v>
      </c>
      <c r="T686" s="76">
        <v>0.30</v>
      </c>
      <c r="U686" s="76">
        <v>0.70</v>
      </c>
      <c r="V686" s="76">
        <v>0.70</v>
      </c>
      <c r="W686" s="109">
        <v>0.70</v>
      </c>
      <c r="X686" s="109">
        <v>0.70</v>
      </c>
      <c r="Y686" s="109">
        <v>0.70</v>
      </c>
      <c r="Z686" s="109"/>
      <c r="AA686" s="109"/>
      <c r="AB686" s="109"/>
      <c r="AC686" s="109"/>
      <c r="AD686" s="109"/>
      <c r="AE686" s="174">
        <f t="shared" si="145"/>
        <v>4.50</v>
      </c>
      <c r="AF686" s="75"/>
      <c r="AG686" s="75"/>
      <c r="AH686" s="75"/>
      <c r="AI686" s="75"/>
      <c r="AJ686" s="75"/>
      <c r="AK686" s="75"/>
      <c r="AL686" s="75"/>
      <c r="AM686" s="75"/>
      <c r="AN686" s="75"/>
      <c r="AO686" s="75"/>
      <c r="AP686" s="75"/>
      <c r="AQ686" s="75"/>
      <c r="AR686" s="174">
        <f t="shared" si="147"/>
        <v>0</v>
      </c>
      <c r="AS686" s="198">
        <f t="shared" si="148"/>
        <v>13.391</v>
      </c>
    </row>
    <row r="687" spans="2:45" ht="11.25" customHeight="1">
      <c r="B687" s="167" t="s">
        <v>106</v>
      </c>
      <c r="C687" s="190" t="s">
        <v>590</v>
      </c>
      <c r="D687" s="169" t="s">
        <v>76</v>
      </c>
      <c r="E687" s="170" t="s">
        <v>84</v>
      </c>
      <c r="F687" s="171"/>
      <c r="G687" s="73"/>
      <c r="H687" s="76"/>
      <c r="I687" s="76"/>
      <c r="J687" s="109">
        <v>10.888999999999999</v>
      </c>
      <c r="K687" s="109">
        <v>0</v>
      </c>
      <c r="L687" s="109">
        <v>0</v>
      </c>
      <c r="M687" s="109">
        <v>21.777999999999999</v>
      </c>
      <c r="N687" s="109">
        <v>10.888999999999999</v>
      </c>
      <c r="O687" s="109">
        <v>10.888999999999999</v>
      </c>
      <c r="P687" s="109">
        <v>0</v>
      </c>
      <c r="Q687" s="109">
        <v>0</v>
      </c>
      <c r="R687" s="174">
        <f t="shared" si="146"/>
        <v>54.444999999999993</v>
      </c>
      <c r="S687" s="73"/>
      <c r="T687" s="76"/>
      <c r="U687" s="76"/>
      <c r="V687" s="76"/>
      <c r="W687" s="109"/>
      <c r="X687" s="109"/>
      <c r="Y687" s="109"/>
      <c r="Z687" s="109"/>
      <c r="AA687" s="109"/>
      <c r="AB687" s="109"/>
      <c r="AC687" s="109"/>
      <c r="AD687" s="109"/>
      <c r="AE687" s="174">
        <f t="shared" si="145"/>
        <v>0</v>
      </c>
      <c r="AF687" s="75"/>
      <c r="AG687" s="75"/>
      <c r="AH687" s="75"/>
      <c r="AI687" s="75"/>
      <c r="AJ687" s="75"/>
      <c r="AK687" s="75"/>
      <c r="AL687" s="75"/>
      <c r="AM687" s="75"/>
      <c r="AN687" s="75"/>
      <c r="AO687" s="75"/>
      <c r="AP687" s="75"/>
      <c r="AQ687" s="75"/>
      <c r="AR687" s="174">
        <f t="shared" si="147"/>
        <v>0</v>
      </c>
      <c r="AS687" s="198">
        <f t="shared" si="148"/>
        <v>54.444999999999993</v>
      </c>
    </row>
    <row r="688" spans="2:45" ht="11.25" customHeight="1">
      <c r="B688" s="167" t="s">
        <v>106</v>
      </c>
      <c r="C688" s="190" t="s">
        <v>590</v>
      </c>
      <c r="D688" s="169" t="s">
        <v>83</v>
      </c>
      <c r="E688" s="170" t="s">
        <v>84</v>
      </c>
      <c r="F688" s="171"/>
      <c r="G688" s="73"/>
      <c r="H688" s="76"/>
      <c r="I688" s="76"/>
      <c r="J688" s="109">
        <v>3.7280000000000002</v>
      </c>
      <c r="K688" s="109">
        <v>0</v>
      </c>
      <c r="L688" s="109">
        <v>0</v>
      </c>
      <c r="M688" s="109">
        <v>7.4560000000000004</v>
      </c>
      <c r="N688" s="109">
        <v>3.7280000000000002</v>
      </c>
      <c r="O688" s="109">
        <v>3.7280000000000002</v>
      </c>
      <c r="P688" s="109">
        <v>0</v>
      </c>
      <c r="Q688" s="109">
        <v>0</v>
      </c>
      <c r="R688" s="174">
        <f t="shared" si="146"/>
        <v>18.64</v>
      </c>
      <c r="S688" s="73"/>
      <c r="T688" s="76"/>
      <c r="U688" s="76"/>
      <c r="V688" s="76"/>
      <c r="W688" s="109"/>
      <c r="X688" s="109"/>
      <c r="Y688" s="109"/>
      <c r="Z688" s="109"/>
      <c r="AA688" s="109"/>
      <c r="AB688" s="109"/>
      <c r="AC688" s="109"/>
      <c r="AD688" s="109"/>
      <c r="AE688" s="174">
        <f t="shared" si="145"/>
        <v>0</v>
      </c>
      <c r="AF688" s="75"/>
      <c r="AG688" s="75"/>
      <c r="AH688" s="75"/>
      <c r="AI688" s="75"/>
      <c r="AJ688" s="75"/>
      <c r="AK688" s="75"/>
      <c r="AL688" s="75"/>
      <c r="AM688" s="75"/>
      <c r="AN688" s="75"/>
      <c r="AO688" s="75"/>
      <c r="AP688" s="75"/>
      <c r="AQ688" s="75"/>
      <c r="AR688" s="174">
        <f t="shared" si="147"/>
        <v>0</v>
      </c>
      <c r="AS688" s="198">
        <f t="shared" si="148"/>
        <v>18.64</v>
      </c>
    </row>
    <row r="689" spans="2:45" ht="11.25" customHeight="1">
      <c r="B689" s="167" t="s">
        <v>106</v>
      </c>
      <c r="C689" s="190" t="s">
        <v>590</v>
      </c>
      <c r="D689" s="169" t="s">
        <v>84</v>
      </c>
      <c r="E689" s="170" t="s">
        <v>84</v>
      </c>
      <c r="F689" s="171"/>
      <c r="G689" s="73"/>
      <c r="H689" s="76"/>
      <c r="I689" s="73"/>
      <c r="J689" s="109">
        <v>10.191000000000001</v>
      </c>
      <c r="K689" s="109">
        <v>0</v>
      </c>
      <c r="L689" s="109">
        <v>0</v>
      </c>
      <c r="M689" s="109">
        <v>65.757999999999996</v>
      </c>
      <c r="N689" s="109">
        <v>32.878999999999998</v>
      </c>
      <c r="O689" s="109">
        <v>32.878999999999998</v>
      </c>
      <c r="P689" s="109">
        <v>0</v>
      </c>
      <c r="Q689" s="109">
        <v>0</v>
      </c>
      <c r="R689" s="174">
        <f t="shared" si="146"/>
        <v>141.70699999999999</v>
      </c>
      <c r="S689" s="73"/>
      <c r="T689" s="76"/>
      <c r="U689" s="76"/>
      <c r="V689" s="73"/>
      <c r="W689" s="109"/>
      <c r="X689" s="109"/>
      <c r="Y689" s="109"/>
      <c r="Z689" s="109"/>
      <c r="AA689" s="109"/>
      <c r="AB689" s="109"/>
      <c r="AC689" s="109"/>
      <c r="AD689" s="109"/>
      <c r="AE689" s="174">
        <f t="shared" si="145"/>
        <v>0</v>
      </c>
      <c r="AF689" s="75"/>
      <c r="AG689" s="75"/>
      <c r="AH689" s="75"/>
      <c r="AI689" s="75"/>
      <c r="AJ689" s="75"/>
      <c r="AK689" s="75"/>
      <c r="AL689" s="75"/>
      <c r="AM689" s="75"/>
      <c r="AN689" s="75"/>
      <c r="AO689" s="75"/>
      <c r="AP689" s="75"/>
      <c r="AQ689" s="75"/>
      <c r="AR689" s="174">
        <f t="shared" si="147"/>
        <v>0</v>
      </c>
      <c r="AS689" s="198">
        <f t="shared" si="148"/>
        <v>141.70699999999999</v>
      </c>
    </row>
    <row r="690" spans="2:45" ht="11.25" customHeight="1">
      <c r="B690" s="191" t="s">
        <v>106</v>
      </c>
      <c r="C690" s="188" t="s">
        <v>482</v>
      </c>
      <c r="D690" s="189" t="s">
        <v>76</v>
      </c>
      <c r="E690" s="192" t="s">
        <v>84</v>
      </c>
      <c r="F690" s="173"/>
      <c r="G690" s="73"/>
      <c r="H690" s="73"/>
      <c r="I690" s="73"/>
      <c r="J690" s="75">
        <v>310.80</v>
      </c>
      <c r="K690" s="75">
        <v>310.80</v>
      </c>
      <c r="L690" s="75">
        <v>310.80</v>
      </c>
      <c r="M690" s="75">
        <v>310.83800000000002</v>
      </c>
      <c r="N690" s="75">
        <v>310.80</v>
      </c>
      <c r="O690" s="75">
        <v>310.80</v>
      </c>
      <c r="P690" s="75">
        <v>310.80</v>
      </c>
      <c r="Q690" s="75">
        <v>310.80</v>
      </c>
      <c r="R690" s="174">
        <f t="shared" si="146"/>
        <v>2486.4380000000001</v>
      </c>
      <c r="S690" s="73">
        <v>310.80</v>
      </c>
      <c r="T690" s="73">
        <v>310.80</v>
      </c>
      <c r="U690" s="73">
        <v>310.80</v>
      </c>
      <c r="V690" s="73">
        <v>310.80</v>
      </c>
      <c r="W690" s="75"/>
      <c r="X690" s="75"/>
      <c r="Y690" s="75"/>
      <c r="Z690" s="75"/>
      <c r="AA690" s="75"/>
      <c r="AB690" s="75"/>
      <c r="AC690" s="75"/>
      <c r="AD690" s="75"/>
      <c r="AE690" s="174">
        <f t="shared" si="145"/>
        <v>1243.20</v>
      </c>
      <c r="AF690" s="75"/>
      <c r="AG690" s="75"/>
      <c r="AH690" s="75"/>
      <c r="AI690" s="75"/>
      <c r="AJ690" s="75"/>
      <c r="AK690" s="75"/>
      <c r="AL690" s="75"/>
      <c r="AM690" s="75"/>
      <c r="AN690" s="75"/>
      <c r="AO690" s="75"/>
      <c r="AP690" s="75"/>
      <c r="AQ690" s="75"/>
      <c r="AR690" s="174">
        <f t="shared" si="147"/>
        <v>0</v>
      </c>
      <c r="AS690" s="198">
        <f t="shared" si="148"/>
        <v>3729.6379999999999</v>
      </c>
    </row>
    <row r="691" spans="2:45" ht="11.25" customHeight="1">
      <c r="B691" s="191" t="s">
        <v>106</v>
      </c>
      <c r="C691" s="188" t="s">
        <v>482</v>
      </c>
      <c r="D691" s="189" t="s">
        <v>143</v>
      </c>
      <c r="E691" s="192" t="s">
        <v>84</v>
      </c>
      <c r="F691" s="173"/>
      <c r="G691" s="73"/>
      <c r="H691" s="73"/>
      <c r="I691" s="73"/>
      <c r="J691" s="75">
        <v>227.10</v>
      </c>
      <c r="K691" s="75">
        <v>227.10</v>
      </c>
      <c r="L691" s="75">
        <v>227.10</v>
      </c>
      <c r="M691" s="75">
        <v>227.113</v>
      </c>
      <c r="N691" s="75">
        <v>227.10</v>
      </c>
      <c r="O691" s="75">
        <v>227.10</v>
      </c>
      <c r="P691" s="75">
        <v>227.10</v>
      </c>
      <c r="Q691" s="75">
        <v>227.10</v>
      </c>
      <c r="R691" s="174">
        <f t="shared" si="146"/>
        <v>1816.8129999999996</v>
      </c>
      <c r="S691" s="73">
        <v>227.10</v>
      </c>
      <c r="T691" s="73">
        <v>227.10</v>
      </c>
      <c r="U691" s="73">
        <v>227.10</v>
      </c>
      <c r="V691" s="73">
        <v>227.10</v>
      </c>
      <c r="W691" s="75"/>
      <c r="X691" s="75"/>
      <c r="Y691" s="75"/>
      <c r="Z691" s="75"/>
      <c r="AA691" s="75"/>
      <c r="AB691" s="75"/>
      <c r="AC691" s="75"/>
      <c r="AD691" s="75"/>
      <c r="AE691" s="174">
        <f t="shared" si="145"/>
        <v>908.40</v>
      </c>
      <c r="AF691" s="75"/>
      <c r="AG691" s="75"/>
      <c r="AH691" s="75"/>
      <c r="AI691" s="75"/>
      <c r="AJ691" s="75"/>
      <c r="AK691" s="75"/>
      <c r="AL691" s="75"/>
      <c r="AM691" s="75"/>
      <c r="AN691" s="75"/>
      <c r="AO691" s="75"/>
      <c r="AP691" s="75"/>
      <c r="AQ691" s="75"/>
      <c r="AR691" s="174">
        <f t="shared" si="147"/>
        <v>0</v>
      </c>
      <c r="AS691" s="198">
        <f t="shared" si="148"/>
        <v>2725.2129999999997</v>
      </c>
    </row>
    <row r="692" spans="2:45" ht="11.25" customHeight="1">
      <c r="B692" s="191" t="s">
        <v>106</v>
      </c>
      <c r="C692" s="188" t="s">
        <v>482</v>
      </c>
      <c r="D692" s="189" t="s">
        <v>140</v>
      </c>
      <c r="E692" s="192" t="s">
        <v>84</v>
      </c>
      <c r="F692" s="173"/>
      <c r="G692" s="73"/>
      <c r="H692" s="73"/>
      <c r="I692" s="73"/>
      <c r="J692" s="75">
        <v>25.70</v>
      </c>
      <c r="K692" s="75">
        <v>25.70</v>
      </c>
      <c r="L692" s="75">
        <v>25.70</v>
      </c>
      <c r="M692" s="75">
        <v>25.742000000000001</v>
      </c>
      <c r="N692" s="75">
        <v>25.70</v>
      </c>
      <c r="O692" s="75">
        <v>25.70</v>
      </c>
      <c r="P692" s="75">
        <v>25.70</v>
      </c>
      <c r="Q692" s="75">
        <v>25.70</v>
      </c>
      <c r="R692" s="174">
        <f t="shared" si="146"/>
        <v>205.64199999999997</v>
      </c>
      <c r="S692" s="73">
        <v>25.742000000000001</v>
      </c>
      <c r="T692" s="73">
        <v>25.70</v>
      </c>
      <c r="U692" s="73">
        <v>25.70</v>
      </c>
      <c r="V692" s="73">
        <v>25.70</v>
      </c>
      <c r="W692" s="75"/>
      <c r="X692" s="75"/>
      <c r="Y692" s="75"/>
      <c r="Z692" s="75"/>
      <c r="AA692" s="75"/>
      <c r="AB692" s="75"/>
      <c r="AC692" s="75"/>
      <c r="AD692" s="75"/>
      <c r="AE692" s="174">
        <f t="shared" si="145"/>
        <v>102.842</v>
      </c>
      <c r="AF692" s="75"/>
      <c r="AG692" s="75"/>
      <c r="AH692" s="75"/>
      <c r="AI692" s="75"/>
      <c r="AJ692" s="75"/>
      <c r="AK692" s="75"/>
      <c r="AL692" s="75"/>
      <c r="AM692" s="75"/>
      <c r="AN692" s="75"/>
      <c r="AO692" s="75"/>
      <c r="AP692" s="75"/>
      <c r="AQ692" s="75"/>
      <c r="AR692" s="174">
        <f t="shared" si="147"/>
        <v>0</v>
      </c>
      <c r="AS692" s="198">
        <f t="shared" si="148"/>
        <v>308.48399999999998</v>
      </c>
    </row>
    <row r="693" spans="2:45" ht="11.25" customHeight="1">
      <c r="B693" s="191" t="s">
        <v>106</v>
      </c>
      <c r="C693" s="188" t="s">
        <v>482</v>
      </c>
      <c r="D693" s="189" t="s">
        <v>83</v>
      </c>
      <c r="E693" s="192" t="s">
        <v>84</v>
      </c>
      <c r="F693" s="173"/>
      <c r="G693" s="73"/>
      <c r="H693" s="73"/>
      <c r="I693" s="73"/>
      <c r="J693" s="75">
        <v>137.40</v>
      </c>
      <c r="K693" s="75">
        <v>137.40</v>
      </c>
      <c r="L693" s="75">
        <v>137.40</v>
      </c>
      <c r="M693" s="75">
        <v>137.46899999999999</v>
      </c>
      <c r="N693" s="75">
        <v>137.50</v>
      </c>
      <c r="O693" s="75">
        <v>137.50</v>
      </c>
      <c r="P693" s="75">
        <v>137.50</v>
      </c>
      <c r="Q693" s="75">
        <v>137.50</v>
      </c>
      <c r="R693" s="174">
        <f t="shared" si="146"/>
        <v>1099.6690000000001</v>
      </c>
      <c r="S693" s="73">
        <v>137.40</v>
      </c>
      <c r="T693" s="73">
        <v>257.39999999999998</v>
      </c>
      <c r="U693" s="73">
        <v>257.39999999999998</v>
      </c>
      <c r="V693" s="73">
        <v>257.39999999999998</v>
      </c>
      <c r="W693" s="75"/>
      <c r="X693" s="75"/>
      <c r="Y693" s="75"/>
      <c r="Z693" s="75"/>
      <c r="AA693" s="75"/>
      <c r="AB693" s="75"/>
      <c r="AC693" s="75"/>
      <c r="AD693" s="75"/>
      <c r="AE693" s="174">
        <f t="shared" si="145"/>
        <v>909.59999999999991</v>
      </c>
      <c r="AF693" s="75"/>
      <c r="AG693" s="75"/>
      <c r="AH693" s="75"/>
      <c r="AI693" s="75"/>
      <c r="AJ693" s="75"/>
      <c r="AK693" s="75"/>
      <c r="AL693" s="75"/>
      <c r="AM693" s="75"/>
      <c r="AN693" s="75"/>
      <c r="AO693" s="75"/>
      <c r="AP693" s="75"/>
      <c r="AQ693" s="75"/>
      <c r="AR693" s="174">
        <f t="shared" si="147"/>
        <v>0</v>
      </c>
      <c r="AS693" s="198">
        <f t="shared" si="148"/>
        <v>2009.269</v>
      </c>
    </row>
    <row r="694" spans="2:45" ht="11.25" customHeight="1">
      <c r="B694" s="191" t="s">
        <v>106</v>
      </c>
      <c r="C694" s="188" t="s">
        <v>482</v>
      </c>
      <c r="D694" s="189" t="s">
        <v>84</v>
      </c>
      <c r="E694" s="192" t="s">
        <v>84</v>
      </c>
      <c r="F694" s="173"/>
      <c r="G694" s="73"/>
      <c r="H694" s="73"/>
      <c r="I694" s="73"/>
      <c r="J694" s="75">
        <v>18.60</v>
      </c>
      <c r="K694" s="75">
        <v>18.60</v>
      </c>
      <c r="L694" s="75">
        <v>18.60</v>
      </c>
      <c r="M694" s="75">
        <v>18.606999999999999</v>
      </c>
      <c r="N694" s="75">
        <v>18.60</v>
      </c>
      <c r="O694" s="75">
        <v>18.60</v>
      </c>
      <c r="P694" s="75">
        <v>18.60</v>
      </c>
      <c r="Q694" s="75">
        <v>18.60</v>
      </c>
      <c r="R694" s="174">
        <f t="shared" si="146"/>
        <v>148.80699999999999</v>
      </c>
      <c r="S694" s="73">
        <v>18.60</v>
      </c>
      <c r="T694" s="73">
        <v>18.60</v>
      </c>
      <c r="U694" s="73">
        <v>18.60</v>
      </c>
      <c r="V694" s="73">
        <v>18.60</v>
      </c>
      <c r="W694" s="75"/>
      <c r="X694" s="75"/>
      <c r="Y694" s="75"/>
      <c r="Z694" s="75"/>
      <c r="AA694" s="75"/>
      <c r="AB694" s="75"/>
      <c r="AC694" s="75"/>
      <c r="AD694" s="75"/>
      <c r="AE694" s="174">
        <f t="shared" si="145"/>
        <v>74.400000000000006</v>
      </c>
      <c r="AF694" s="75"/>
      <c r="AG694" s="75"/>
      <c r="AH694" s="75"/>
      <c r="AI694" s="75"/>
      <c r="AJ694" s="75"/>
      <c r="AK694" s="75"/>
      <c r="AL694" s="75"/>
      <c r="AM694" s="75"/>
      <c r="AN694" s="75"/>
      <c r="AO694" s="75"/>
      <c r="AP694" s="75"/>
      <c r="AQ694" s="75"/>
      <c r="AR694" s="174">
        <f t="shared" si="147"/>
        <v>0</v>
      </c>
      <c r="AS694" s="198">
        <f t="shared" si="148"/>
        <v>223.20699999999999</v>
      </c>
    </row>
    <row r="695" spans="2:45" ht="11.25" customHeight="1">
      <c r="B695" s="191" t="s">
        <v>106</v>
      </c>
      <c r="C695" s="188" t="s">
        <v>483</v>
      </c>
      <c r="D695" s="189" t="s">
        <v>76</v>
      </c>
      <c r="E695" s="192" t="s">
        <v>84</v>
      </c>
      <c r="F695" s="173"/>
      <c r="G695" s="73"/>
      <c r="H695" s="73"/>
      <c r="I695" s="73"/>
      <c r="J695" s="75">
        <v>18.60</v>
      </c>
      <c r="K695" s="75">
        <v>19.60</v>
      </c>
      <c r="L695" s="75">
        <v>15.59</v>
      </c>
      <c r="M695" s="75">
        <v>18.445</v>
      </c>
      <c r="N695" s="75">
        <v>7.795</v>
      </c>
      <c r="O695" s="75">
        <v>27.443999999999999</v>
      </c>
      <c r="P695" s="75">
        <v>24</v>
      </c>
      <c r="Q695" s="75">
        <v>39.299999999999997</v>
      </c>
      <c r="R695" s="174">
        <f t="shared" si="146"/>
        <v>170.774</v>
      </c>
      <c r="S695" s="73">
        <v>38.700000000000003</v>
      </c>
      <c r="T695" s="73">
        <v>27.10</v>
      </c>
      <c r="U695" s="73">
        <v>41.90</v>
      </c>
      <c r="V695" s="73">
        <v>25.50</v>
      </c>
      <c r="W695" s="75">
        <v>11.80</v>
      </c>
      <c r="X695" s="75"/>
      <c r="Y695" s="75"/>
      <c r="Z695" s="75"/>
      <c r="AA695" s="75"/>
      <c r="AB695" s="75"/>
      <c r="AC695" s="75"/>
      <c r="AD695" s="75"/>
      <c r="AE695" s="174">
        <f t="shared" si="145"/>
        <v>145.00000000000003</v>
      </c>
      <c r="AF695" s="75"/>
      <c r="AG695" s="75"/>
      <c r="AH695" s="75"/>
      <c r="AI695" s="75"/>
      <c r="AJ695" s="75"/>
      <c r="AK695" s="75"/>
      <c r="AL695" s="75"/>
      <c r="AM695" s="75"/>
      <c r="AN695" s="75"/>
      <c r="AO695" s="75"/>
      <c r="AP695" s="75"/>
      <c r="AQ695" s="75"/>
      <c r="AR695" s="174">
        <f t="shared" si="147"/>
        <v>0</v>
      </c>
      <c r="AS695" s="198">
        <f t="shared" si="148"/>
        <v>315.774</v>
      </c>
    </row>
    <row r="696" spans="2:45" ht="11.25" customHeight="1">
      <c r="B696" s="191" t="s">
        <v>106</v>
      </c>
      <c r="C696" s="188" t="s">
        <v>483</v>
      </c>
      <c r="D696" s="189" t="s">
        <v>143</v>
      </c>
      <c r="E696" s="192" t="s">
        <v>84</v>
      </c>
      <c r="F696" s="173"/>
      <c r="G696" s="73"/>
      <c r="H696" s="73"/>
      <c r="I696" s="73"/>
      <c r="J696" s="75">
        <v>4.7629999999999999</v>
      </c>
      <c r="K696" s="75">
        <v>22.90</v>
      </c>
      <c r="L696" s="75">
        <v>0</v>
      </c>
      <c r="M696" s="75">
        <v>1.535</v>
      </c>
      <c r="N696" s="75">
        <v>0</v>
      </c>
      <c r="O696" s="75">
        <v>0</v>
      </c>
      <c r="P696" s="75">
        <v>0</v>
      </c>
      <c r="Q696" s="75">
        <v>0</v>
      </c>
      <c r="R696" s="174">
        <f t="shared" si="146"/>
        <v>29.197999999999997</v>
      </c>
      <c r="S696" s="73"/>
      <c r="T696" s="73"/>
      <c r="U696" s="73"/>
      <c r="V696" s="73"/>
      <c r="W696" s="75"/>
      <c r="X696" s="75"/>
      <c r="Y696" s="75"/>
      <c r="Z696" s="75"/>
      <c r="AA696" s="75"/>
      <c r="AB696" s="75"/>
      <c r="AC696" s="75"/>
      <c r="AD696" s="75"/>
      <c r="AE696" s="174">
        <f t="shared" si="145"/>
        <v>0</v>
      </c>
      <c r="AF696" s="75"/>
      <c r="AG696" s="75"/>
      <c r="AH696" s="75"/>
      <c r="AI696" s="75"/>
      <c r="AJ696" s="75"/>
      <c r="AK696" s="75"/>
      <c r="AL696" s="75"/>
      <c r="AM696" s="75"/>
      <c r="AN696" s="75"/>
      <c r="AO696" s="75"/>
      <c r="AP696" s="75"/>
      <c r="AQ696" s="75"/>
      <c r="AR696" s="174">
        <f t="shared" si="147"/>
        <v>0</v>
      </c>
      <c r="AS696" s="198">
        <f t="shared" si="148"/>
        <v>29.197999999999997</v>
      </c>
    </row>
    <row r="697" spans="2:45" ht="11.25" customHeight="1">
      <c r="B697" s="191" t="s">
        <v>106</v>
      </c>
      <c r="C697" s="188" t="s">
        <v>483</v>
      </c>
      <c r="D697" s="189" t="s">
        <v>140</v>
      </c>
      <c r="E697" s="192" t="s">
        <v>84</v>
      </c>
      <c r="F697" s="173"/>
      <c r="G697" s="73"/>
      <c r="H697" s="73"/>
      <c r="I697" s="73"/>
      <c r="J697" s="75">
        <v>0</v>
      </c>
      <c r="K697" s="75">
        <v>1.70</v>
      </c>
      <c r="L697" s="75">
        <v>0</v>
      </c>
      <c r="M697" s="75">
        <v>0</v>
      </c>
      <c r="N697" s="75">
        <v>0</v>
      </c>
      <c r="O697" s="75">
        <v>0</v>
      </c>
      <c r="P697" s="75">
        <v>0</v>
      </c>
      <c r="Q697" s="75">
        <v>0</v>
      </c>
      <c r="R697" s="174">
        <f t="shared" si="146"/>
        <v>1.70</v>
      </c>
      <c r="S697" s="73"/>
      <c r="T697" s="73"/>
      <c r="U697" s="73"/>
      <c r="V697" s="73"/>
      <c r="W697" s="75"/>
      <c r="X697" s="75"/>
      <c r="Y697" s="75"/>
      <c r="Z697" s="75"/>
      <c r="AA697" s="75"/>
      <c r="AB697" s="75"/>
      <c r="AC697" s="75"/>
      <c r="AD697" s="75"/>
      <c r="AE697" s="174">
        <f t="shared" si="145"/>
        <v>0</v>
      </c>
      <c r="AF697" s="75"/>
      <c r="AG697" s="75"/>
      <c r="AH697" s="75"/>
      <c r="AI697" s="75"/>
      <c r="AJ697" s="75"/>
      <c r="AK697" s="75"/>
      <c r="AL697" s="75"/>
      <c r="AM697" s="75"/>
      <c r="AN697" s="75"/>
      <c r="AO697" s="75"/>
      <c r="AP697" s="75"/>
      <c r="AQ697" s="75"/>
      <c r="AR697" s="174">
        <f t="shared" si="147"/>
        <v>0</v>
      </c>
      <c r="AS697" s="198">
        <f t="shared" si="148"/>
        <v>1.70</v>
      </c>
    </row>
    <row r="698" spans="2:45" ht="11.25" customHeight="1">
      <c r="B698" s="191" t="s">
        <v>106</v>
      </c>
      <c r="C698" s="188" t="s">
        <v>483</v>
      </c>
      <c r="D698" s="189" t="s">
        <v>83</v>
      </c>
      <c r="E698" s="192" t="s">
        <v>84</v>
      </c>
      <c r="F698" s="173"/>
      <c r="G698" s="73"/>
      <c r="H698" s="73"/>
      <c r="I698" s="73"/>
      <c r="J698" s="75">
        <v>0.88800000000000001</v>
      </c>
      <c r="K698" s="75">
        <v>1.1000000000000001</v>
      </c>
      <c r="L698" s="75">
        <v>5.97</v>
      </c>
      <c r="M698" s="75">
        <v>6.4630000000000001</v>
      </c>
      <c r="N698" s="75">
        <v>3.7280000000000002</v>
      </c>
      <c r="O698" s="75">
        <v>7.0679999999999996</v>
      </c>
      <c r="P698" s="75">
        <v>7</v>
      </c>
      <c r="Q698" s="75">
        <v>6.90</v>
      </c>
      <c r="R698" s="174">
        <f t="shared" si="146"/>
        <v>39.116999999999997</v>
      </c>
      <c r="S698" s="73">
        <v>6.70</v>
      </c>
      <c r="T698" s="73">
        <v>6.10</v>
      </c>
      <c r="U698" s="73">
        <v>5.70</v>
      </c>
      <c r="V698" s="73">
        <v>5.40</v>
      </c>
      <c r="W698" s="75">
        <v>6.40</v>
      </c>
      <c r="X698" s="75"/>
      <c r="Y698" s="75"/>
      <c r="Z698" s="75"/>
      <c r="AA698" s="75"/>
      <c r="AB698" s="75"/>
      <c r="AC698" s="75"/>
      <c r="AD698" s="75"/>
      <c r="AE698" s="174">
        <f t="shared" si="145"/>
        <v>30.299999999999997</v>
      </c>
      <c r="AF698" s="75"/>
      <c r="AG698" s="75"/>
      <c r="AH698" s="75"/>
      <c r="AI698" s="75"/>
      <c r="AJ698" s="75"/>
      <c r="AK698" s="75"/>
      <c r="AL698" s="75"/>
      <c r="AM698" s="75"/>
      <c r="AN698" s="75"/>
      <c r="AO698" s="75"/>
      <c r="AP698" s="75"/>
      <c r="AQ698" s="75"/>
      <c r="AR698" s="174">
        <f t="shared" si="147"/>
        <v>0</v>
      </c>
      <c r="AS698" s="198">
        <f t="shared" si="148"/>
        <v>69.417000000000002</v>
      </c>
    </row>
    <row r="699" spans="2:45" ht="11.25" customHeight="1">
      <c r="B699" s="191" t="s">
        <v>106</v>
      </c>
      <c r="C699" s="188" t="s">
        <v>483</v>
      </c>
      <c r="D699" s="189" t="s">
        <v>84</v>
      </c>
      <c r="E699" s="192" t="s">
        <v>84</v>
      </c>
      <c r="F699" s="173"/>
      <c r="G699" s="73"/>
      <c r="H699" s="73"/>
      <c r="I699" s="73"/>
      <c r="J699" s="75">
        <v>45.15</v>
      </c>
      <c r="K699" s="75">
        <v>47.10</v>
      </c>
      <c r="L699" s="75">
        <v>68.50</v>
      </c>
      <c r="M699" s="75">
        <v>72.516999999999996</v>
      </c>
      <c r="N699" s="75">
        <v>32.878999999999998</v>
      </c>
      <c r="O699" s="75">
        <v>121.51300000000001</v>
      </c>
      <c r="P699" s="75">
        <v>119</v>
      </c>
      <c r="Q699" s="75">
        <v>149</v>
      </c>
      <c r="R699" s="174">
        <f t="shared" si="146"/>
        <v>655.65899999999999</v>
      </c>
      <c r="S699" s="73">
        <v>168.40</v>
      </c>
      <c r="T699" s="73">
        <v>216.50</v>
      </c>
      <c r="U699" s="73">
        <v>217.30</v>
      </c>
      <c r="V699" s="73">
        <v>160.50</v>
      </c>
      <c r="W699" s="75">
        <v>160.50</v>
      </c>
      <c r="X699" s="75"/>
      <c r="Y699" s="75"/>
      <c r="Z699" s="75"/>
      <c r="AA699" s="75"/>
      <c r="AB699" s="75"/>
      <c r="AC699" s="75"/>
      <c r="AD699" s="75"/>
      <c r="AE699" s="174">
        <f t="shared" si="145"/>
        <v>923.20</v>
      </c>
      <c r="AF699" s="75"/>
      <c r="AG699" s="75"/>
      <c r="AH699" s="75"/>
      <c r="AI699" s="75"/>
      <c r="AJ699" s="75"/>
      <c r="AK699" s="75"/>
      <c r="AL699" s="75"/>
      <c r="AM699" s="75"/>
      <c r="AN699" s="75"/>
      <c r="AO699" s="75"/>
      <c r="AP699" s="75"/>
      <c r="AQ699" s="75"/>
      <c r="AR699" s="174">
        <f t="shared" si="147"/>
        <v>0</v>
      </c>
      <c r="AS699" s="198">
        <f t="shared" si="148"/>
        <v>1578.8589999999999</v>
      </c>
    </row>
    <row r="700" spans="2:45" ht="11.25" customHeight="1">
      <c r="B700" s="191" t="s">
        <v>106</v>
      </c>
      <c r="C700" s="188" t="s">
        <v>484</v>
      </c>
      <c r="D700" s="189" t="s">
        <v>76</v>
      </c>
      <c r="E700" s="192" t="s">
        <v>84</v>
      </c>
      <c r="F700" s="173"/>
      <c r="G700" s="73"/>
      <c r="H700" s="73"/>
      <c r="I700" s="73"/>
      <c r="J700" s="75">
        <v>24.047000000000001</v>
      </c>
      <c r="K700" s="75">
        <v>20.40</v>
      </c>
      <c r="L700" s="75">
        <v>15.311999999999999</v>
      </c>
      <c r="M700" s="75">
        <v>16.196000000000002</v>
      </c>
      <c r="N700" s="75">
        <v>15.606999999999999</v>
      </c>
      <c r="O700" s="75">
        <v>16.643000000000001</v>
      </c>
      <c r="P700" s="75">
        <v>17.60</v>
      </c>
      <c r="Q700" s="75">
        <v>20.10</v>
      </c>
      <c r="R700" s="174">
        <f t="shared" si="146"/>
        <v>145.905</v>
      </c>
      <c r="S700" s="73">
        <v>22.30</v>
      </c>
      <c r="T700" s="73">
        <v>22</v>
      </c>
      <c r="U700" s="73">
        <v>22.80</v>
      </c>
      <c r="V700" s="73">
        <v>22.80</v>
      </c>
      <c r="W700" s="75">
        <v>19.50</v>
      </c>
      <c r="X700" s="75">
        <v>16.50</v>
      </c>
      <c r="Y700" s="75">
        <v>16.20</v>
      </c>
      <c r="Z700" s="75"/>
      <c r="AA700" s="75"/>
      <c r="AB700" s="75"/>
      <c r="AC700" s="75"/>
      <c r="AD700" s="75"/>
      <c r="AE700" s="174">
        <f t="shared" si="145"/>
        <v>142.10</v>
      </c>
      <c r="AF700" s="75"/>
      <c r="AG700" s="75"/>
      <c r="AH700" s="75"/>
      <c r="AI700" s="75"/>
      <c r="AJ700" s="75"/>
      <c r="AK700" s="75"/>
      <c r="AL700" s="75"/>
      <c r="AM700" s="75"/>
      <c r="AN700" s="75"/>
      <c r="AO700" s="75"/>
      <c r="AP700" s="75"/>
      <c r="AQ700" s="75"/>
      <c r="AR700" s="174">
        <f t="shared" si="147"/>
        <v>0</v>
      </c>
      <c r="AS700" s="198">
        <f t="shared" si="148"/>
        <v>288.005</v>
      </c>
    </row>
    <row r="701" spans="2:45" ht="11.25" customHeight="1">
      <c r="B701" s="191" t="s">
        <v>106</v>
      </c>
      <c r="C701" s="188" t="s">
        <v>484</v>
      </c>
      <c r="D701" s="189" t="s">
        <v>143</v>
      </c>
      <c r="E701" s="192" t="s">
        <v>84</v>
      </c>
      <c r="F701" s="173"/>
      <c r="G701" s="73"/>
      <c r="H701" s="73"/>
      <c r="I701" s="73"/>
      <c r="J701" s="75">
        <v>1.851</v>
      </c>
      <c r="K701" s="75">
        <v>68.900000000000006</v>
      </c>
      <c r="L701" s="75">
        <v>13.898999999999999</v>
      </c>
      <c r="M701" s="75">
        <v>19.343</v>
      </c>
      <c r="N701" s="75">
        <v>12.905</v>
      </c>
      <c r="O701" s="75">
        <v>12.661</v>
      </c>
      <c r="P701" s="75">
        <v>12.30</v>
      </c>
      <c r="Q701" s="75">
        <v>11.20</v>
      </c>
      <c r="R701" s="174">
        <f t="shared" si="146"/>
        <v>153.059</v>
      </c>
      <c r="S701" s="73">
        <v>11.20</v>
      </c>
      <c r="T701" s="73">
        <v>11</v>
      </c>
      <c r="U701" s="73">
        <v>11.20</v>
      </c>
      <c r="V701" s="73">
        <v>12.90</v>
      </c>
      <c r="W701" s="75">
        <v>11.50</v>
      </c>
      <c r="X701" s="75">
        <v>10.10</v>
      </c>
      <c r="Y701" s="75">
        <v>10.10</v>
      </c>
      <c r="Z701" s="75"/>
      <c r="AA701" s="75"/>
      <c r="AB701" s="75"/>
      <c r="AC701" s="75"/>
      <c r="AD701" s="75"/>
      <c r="AE701" s="174">
        <f t="shared" si="145"/>
        <v>77.999999999999986</v>
      </c>
      <c r="AF701" s="75"/>
      <c r="AG701" s="75"/>
      <c r="AH701" s="75"/>
      <c r="AI701" s="75"/>
      <c r="AJ701" s="75"/>
      <c r="AK701" s="75"/>
      <c r="AL701" s="75"/>
      <c r="AM701" s="75"/>
      <c r="AN701" s="75"/>
      <c r="AO701" s="75"/>
      <c r="AP701" s="75"/>
      <c r="AQ701" s="75"/>
      <c r="AR701" s="174">
        <f t="shared" si="147"/>
        <v>0</v>
      </c>
      <c r="AS701" s="198">
        <f t="shared" si="148"/>
        <v>231.05899999999997</v>
      </c>
    </row>
    <row r="702" spans="2:45" ht="11.25" customHeight="1">
      <c r="B702" s="191" t="s">
        <v>106</v>
      </c>
      <c r="C702" s="188" t="s">
        <v>484</v>
      </c>
      <c r="D702" s="189" t="s">
        <v>83</v>
      </c>
      <c r="E702" s="192" t="s">
        <v>84</v>
      </c>
      <c r="F702" s="173"/>
      <c r="G702" s="73"/>
      <c r="H702" s="73"/>
      <c r="I702" s="73"/>
      <c r="J702" s="75">
        <v>0.68799999999999994</v>
      </c>
      <c r="K702" s="75">
        <v>5.20</v>
      </c>
      <c r="L702" s="75">
        <v>0.405</v>
      </c>
      <c r="M702" s="75">
        <v>0.455</v>
      </c>
      <c r="N702" s="75">
        <v>0.405</v>
      </c>
      <c r="O702" s="75">
        <v>0.42699999999999999</v>
      </c>
      <c r="P702" s="75">
        <v>0.50</v>
      </c>
      <c r="Q702" s="75">
        <v>0.40</v>
      </c>
      <c r="R702" s="174">
        <f t="shared" si="146"/>
        <v>8.48</v>
      </c>
      <c r="S702" s="73">
        <v>0.40</v>
      </c>
      <c r="T702" s="73">
        <v>0.40</v>
      </c>
      <c r="U702" s="73">
        <v>4</v>
      </c>
      <c r="V702" s="73">
        <v>1.20</v>
      </c>
      <c r="W702" s="75">
        <v>0.60</v>
      </c>
      <c r="X702" s="75">
        <v>0.60</v>
      </c>
      <c r="Y702" s="75">
        <v>0.60</v>
      </c>
      <c r="Z702" s="75"/>
      <c r="AA702" s="75"/>
      <c r="AB702" s="75"/>
      <c r="AC702" s="75"/>
      <c r="AD702" s="75"/>
      <c r="AE702" s="174">
        <f t="shared" si="145"/>
        <v>7.7999999999999989</v>
      </c>
      <c r="AF702" s="75"/>
      <c r="AG702" s="75"/>
      <c r="AH702" s="75"/>
      <c r="AI702" s="75"/>
      <c r="AJ702" s="75"/>
      <c r="AK702" s="75"/>
      <c r="AL702" s="75"/>
      <c r="AM702" s="75"/>
      <c r="AN702" s="75"/>
      <c r="AO702" s="75"/>
      <c r="AP702" s="75"/>
      <c r="AQ702" s="75"/>
      <c r="AR702" s="174">
        <f t="shared" si="147"/>
        <v>0</v>
      </c>
      <c r="AS702" s="198">
        <f t="shared" si="148"/>
        <v>16.28</v>
      </c>
    </row>
    <row r="703" spans="2:45" ht="11.25" customHeight="1">
      <c r="B703" s="193" t="s">
        <v>106</v>
      </c>
      <c r="C703" s="94" t="s">
        <v>484</v>
      </c>
      <c r="D703" s="194" t="s">
        <v>84</v>
      </c>
      <c r="E703" s="195" t="s">
        <v>84</v>
      </c>
      <c r="F703" s="178"/>
      <c r="G703" s="103"/>
      <c r="H703" s="103"/>
      <c r="I703" s="103"/>
      <c r="J703" s="104">
        <v>6.49</v>
      </c>
      <c r="K703" s="104">
        <v>74.50</v>
      </c>
      <c r="L703" s="104">
        <v>6.1660000000000004</v>
      </c>
      <c r="M703" s="104">
        <v>5.8440000000000003</v>
      </c>
      <c r="N703" s="104">
        <v>3.9820000000000002</v>
      </c>
      <c r="O703" s="104">
        <v>1.2589999999999999</v>
      </c>
      <c r="P703" s="104">
        <v>0.30</v>
      </c>
      <c r="Q703" s="104">
        <v>0</v>
      </c>
      <c r="R703" s="179">
        <f t="shared" si="146"/>
        <v>98.540999999999983</v>
      </c>
      <c r="S703" s="103"/>
      <c r="T703" s="103"/>
      <c r="U703" s="103"/>
      <c r="V703" s="103"/>
      <c r="W703" s="104"/>
      <c r="X703" s="104">
        <v>0.70</v>
      </c>
      <c r="Y703" s="104">
        <v>1.20</v>
      </c>
      <c r="Z703" s="104"/>
      <c r="AA703" s="104"/>
      <c r="AB703" s="104"/>
      <c r="AC703" s="104"/>
      <c r="AD703" s="104"/>
      <c r="AE703" s="179">
        <f t="shared" si="145"/>
        <v>1.90</v>
      </c>
      <c r="AF703" s="104"/>
      <c r="AG703" s="104"/>
      <c r="AH703" s="104"/>
      <c r="AI703" s="104"/>
      <c r="AJ703" s="104"/>
      <c r="AK703" s="104"/>
      <c r="AL703" s="104"/>
      <c r="AM703" s="104"/>
      <c r="AN703" s="104"/>
      <c r="AO703" s="104"/>
      <c r="AP703" s="104"/>
      <c r="AQ703" s="104"/>
      <c r="AR703" s="179">
        <f t="shared" si="147"/>
        <v>0</v>
      </c>
      <c r="AS703" s="205">
        <f t="shared" si="148"/>
        <v>100.44099999999999</v>
      </c>
    </row>
    <row r="704" spans="2:45" ht="11.25" customHeight="1">
      <c r="B704" s="112" t="s">
        <v>106</v>
      </c>
      <c r="C704" s="113" t="s">
        <v>49</v>
      </c>
      <c r="D704" s="114"/>
      <c r="E704" s="115"/>
      <c r="F704" s="116"/>
      <c r="G704" s="110">
        <f t="shared" si="149" ref="G704:AD704">SUM(G642:G703)</f>
        <v>1.0629999999999999</v>
      </c>
      <c r="H704" s="110">
        <f t="shared" si="149"/>
        <v>583.37</v>
      </c>
      <c r="I704" s="110">
        <f t="shared" si="149"/>
        <v>814.19</v>
      </c>
      <c r="J704" s="110">
        <f t="shared" si="149"/>
        <v>2138.6929999999998</v>
      </c>
      <c r="K704" s="110">
        <f t="shared" si="149"/>
        <v>3172.2020699999998</v>
      </c>
      <c r="L704" s="110">
        <f t="shared" si="149"/>
        <v>1430.5639999999996</v>
      </c>
      <c r="M704" s="110">
        <f t="shared" si="149"/>
        <v>2179.0829999999996</v>
      </c>
      <c r="N704" s="110">
        <f t="shared" si="149"/>
        <v>1214.1149999999998</v>
      </c>
      <c r="O704" s="110">
        <f t="shared" si="149"/>
        <v>1607.1259999999997</v>
      </c>
      <c r="P704" s="110">
        <f t="shared" si="149"/>
        <v>1219.3999999999999</v>
      </c>
      <c r="Q704" s="110">
        <f t="shared" si="149"/>
        <v>1233.0000000000002</v>
      </c>
      <c r="R704" s="110">
        <f t="shared" si="149"/>
        <v>15592.806069999999</v>
      </c>
      <c r="S704" s="110">
        <f t="shared" si="149"/>
        <v>1258.5500000000002</v>
      </c>
      <c r="T704" s="110">
        <f t="shared" si="149"/>
        <v>1504.50</v>
      </c>
      <c r="U704" s="110">
        <f t="shared" si="149"/>
        <v>1481.70</v>
      </c>
      <c r="V704" s="110">
        <f t="shared" si="149"/>
        <v>1445.5000000000002</v>
      </c>
      <c r="W704" s="110">
        <f t="shared" si="149"/>
        <v>595.00000000000011</v>
      </c>
      <c r="X704" s="110">
        <f t="shared" si="149"/>
        <v>280.10000000000002</v>
      </c>
      <c r="Y704" s="110">
        <f t="shared" si="149"/>
        <v>136.90</v>
      </c>
      <c r="Z704" s="110">
        <f t="shared" si="149"/>
        <v>68.099999999999994</v>
      </c>
      <c r="AA704" s="110">
        <f t="shared" si="149"/>
        <v>67.30</v>
      </c>
      <c r="AB704" s="110">
        <f>SUM(AB642:AB703)</f>
        <v>47.30</v>
      </c>
      <c r="AC704" s="110">
        <f t="shared" si="149"/>
        <v>55.20</v>
      </c>
      <c r="AD704" s="110">
        <f t="shared" si="149"/>
        <v>51.30</v>
      </c>
      <c r="AE704" s="110">
        <f>SUM(AE642:AE703)</f>
        <v>6991.45</v>
      </c>
      <c r="AF704" s="110">
        <f t="shared" si="150" ref="AF704:AQ704">SUM(AF642:AF703)</f>
        <v>53.30</v>
      </c>
      <c r="AG704" s="110">
        <f t="shared" si="150"/>
        <v>30</v>
      </c>
      <c r="AH704" s="110">
        <f t="shared" si="150"/>
        <v>32.299999999999997</v>
      </c>
      <c r="AI704" s="110">
        <f t="shared" si="150"/>
        <v>34.119999999999997</v>
      </c>
      <c r="AJ704" s="110">
        <f t="shared" si="150"/>
        <v>33.50</v>
      </c>
      <c r="AK704" s="110">
        <f t="shared" si="150"/>
        <v>25.30</v>
      </c>
      <c r="AL704" s="110">
        <f t="shared" si="150"/>
        <v>28.20</v>
      </c>
      <c r="AM704" s="110">
        <f t="shared" si="150"/>
        <v>28.40</v>
      </c>
      <c r="AN704" s="110">
        <f t="shared" si="150"/>
        <v>28.60</v>
      </c>
      <c r="AO704" s="110">
        <f t="shared" si="150"/>
        <v>36.925000000000004</v>
      </c>
      <c r="AP704" s="110">
        <f t="shared" si="150"/>
        <v>29.861999999999998</v>
      </c>
      <c r="AQ704" s="110">
        <f t="shared" si="150"/>
        <v>29.861999999999998</v>
      </c>
      <c r="AR704" s="110">
        <f t="shared" si="147"/>
        <v>390.36900000000009</v>
      </c>
      <c r="AS704" s="110">
        <f>R704+AE704+AR704</f>
        <v>22974.625069999998</v>
      </c>
    </row>
    <row r="705" spans="2:45" ht="11.25" customHeight="1">
      <c r="B705" s="167" t="s">
        <v>107</v>
      </c>
      <c r="C705" s="190" t="s">
        <v>76</v>
      </c>
      <c r="D705" s="169" t="s">
        <v>76</v>
      </c>
      <c r="E705" s="170" t="s">
        <v>84</v>
      </c>
      <c r="F705" s="171"/>
      <c r="G705" s="76"/>
      <c r="H705" s="76">
        <v>480.20</v>
      </c>
      <c r="I705" s="76">
        <v>3254.60</v>
      </c>
      <c r="J705" s="109">
        <v>2748</v>
      </c>
      <c r="K705" s="109">
        <v>2336.10</v>
      </c>
      <c r="L705" s="109">
        <v>2284.50</v>
      </c>
      <c r="M705" s="109">
        <v>1773.30</v>
      </c>
      <c r="N705" s="109">
        <v>695.60</v>
      </c>
      <c r="O705" s="109">
        <v>171.73</v>
      </c>
      <c r="P705" s="109">
        <v>121.30</v>
      </c>
      <c r="Q705" s="109">
        <v>125.30</v>
      </c>
      <c r="R705" s="172">
        <f t="shared" si="151" ref="R705:R711">SUM(G705:Q705)</f>
        <v>13990.629999999997</v>
      </c>
      <c r="S705" s="76">
        <v>122.80</v>
      </c>
      <c r="T705" s="76">
        <v>110.88</v>
      </c>
      <c r="U705" s="76">
        <v>122.80</v>
      </c>
      <c r="V705" s="76">
        <v>83.16</v>
      </c>
      <c r="W705" s="109">
        <v>85.93</v>
      </c>
      <c r="X705" s="109">
        <v>83.16</v>
      </c>
      <c r="Y705" s="109"/>
      <c r="Z705" s="109"/>
      <c r="AA705" s="109"/>
      <c r="AB705" s="109"/>
      <c r="AC705" s="109"/>
      <c r="AD705" s="109"/>
      <c r="AE705" s="172">
        <f t="shared" si="152" ref="AE705:AE711">SUM(S705:AD705)</f>
        <v>608.7299999999999</v>
      </c>
      <c r="AF705" s="109"/>
      <c r="AG705" s="109"/>
      <c r="AH705" s="109"/>
      <c r="AI705" s="109"/>
      <c r="AJ705" s="109"/>
      <c r="AK705" s="109"/>
      <c r="AL705" s="109"/>
      <c r="AM705" s="109"/>
      <c r="AN705" s="109"/>
      <c r="AO705" s="109"/>
      <c r="AP705" s="109"/>
      <c r="AQ705" s="109"/>
      <c r="AR705" s="172">
        <f t="shared" si="147"/>
        <v>0</v>
      </c>
      <c r="AS705" s="204">
        <f t="shared" si="148"/>
        <v>14599.359999999997</v>
      </c>
    </row>
    <row r="706" spans="2:45" ht="11.25" customHeight="1">
      <c r="B706" s="191" t="s">
        <v>107</v>
      </c>
      <c r="C706" s="188" t="s">
        <v>265</v>
      </c>
      <c r="D706" s="189" t="s">
        <v>140</v>
      </c>
      <c r="E706" s="192" t="s">
        <v>84</v>
      </c>
      <c r="F706" s="173"/>
      <c r="G706" s="73"/>
      <c r="H706" s="73">
        <v>143.10</v>
      </c>
      <c r="I706" s="73">
        <v>24.40</v>
      </c>
      <c r="J706" s="75">
        <v>24.50</v>
      </c>
      <c r="K706" s="75">
        <v>26.20</v>
      </c>
      <c r="L706" s="75">
        <v>27.10</v>
      </c>
      <c r="M706" s="75">
        <v>27.10</v>
      </c>
      <c r="N706" s="75">
        <v>12.80</v>
      </c>
      <c r="O706" s="75">
        <v>2.57</v>
      </c>
      <c r="P706" s="75">
        <v>0</v>
      </c>
      <c r="Q706" s="75">
        <v>0</v>
      </c>
      <c r="R706" s="174">
        <f t="shared" si="151"/>
        <v>287.77</v>
      </c>
      <c r="S706" s="73"/>
      <c r="T706" s="73"/>
      <c r="U706" s="73"/>
      <c r="V706" s="73"/>
      <c r="W706" s="75"/>
      <c r="X706" s="75"/>
      <c r="Y706" s="75"/>
      <c r="Z706" s="75"/>
      <c r="AA706" s="75"/>
      <c r="AB706" s="75"/>
      <c r="AC706" s="75"/>
      <c r="AD706" s="75"/>
      <c r="AE706" s="174">
        <f t="shared" si="152"/>
        <v>0</v>
      </c>
      <c r="AF706" s="75"/>
      <c r="AG706" s="75"/>
      <c r="AH706" s="75"/>
      <c r="AI706" s="75"/>
      <c r="AJ706" s="75"/>
      <c r="AK706" s="75"/>
      <c r="AL706" s="75"/>
      <c r="AM706" s="75"/>
      <c r="AN706" s="75"/>
      <c r="AO706" s="75"/>
      <c r="AP706" s="75"/>
      <c r="AQ706" s="75"/>
      <c r="AR706" s="174">
        <f t="shared" si="147"/>
        <v>0</v>
      </c>
      <c r="AS706" s="198">
        <f t="shared" si="148"/>
        <v>287.77</v>
      </c>
    </row>
    <row r="707" spans="2:45" ht="11.25" customHeight="1">
      <c r="B707" s="191" t="s">
        <v>107</v>
      </c>
      <c r="C707" s="188" t="s">
        <v>696</v>
      </c>
      <c r="D707" s="189" t="s">
        <v>84</v>
      </c>
      <c r="E707" s="192" t="s">
        <v>84</v>
      </c>
      <c r="F707" s="173"/>
      <c r="G707" s="73"/>
      <c r="H707" s="73">
        <v>89.40</v>
      </c>
      <c r="I707" s="73">
        <v>89.10</v>
      </c>
      <c r="J707" s="75">
        <v>35.60</v>
      </c>
      <c r="K707" s="75">
        <v>18.80</v>
      </c>
      <c r="L707" s="75">
        <v>12.90</v>
      </c>
      <c r="M707" s="75">
        <v>34.40</v>
      </c>
      <c r="N707" s="75">
        <v>509.80</v>
      </c>
      <c r="O707" s="75">
        <v>23.16</v>
      </c>
      <c r="P707" s="75">
        <v>0</v>
      </c>
      <c r="Q707" s="75">
        <v>22.30</v>
      </c>
      <c r="R707" s="174">
        <f t="shared" si="151"/>
        <v>835.45999999999992</v>
      </c>
      <c r="S707" s="73"/>
      <c r="T707" s="73"/>
      <c r="U707" s="73"/>
      <c r="V707" s="73">
        <v>77.55</v>
      </c>
      <c r="W707" s="75"/>
      <c r="X707" s="75"/>
      <c r="Y707" s="75">
        <v>0.68</v>
      </c>
      <c r="Z707" s="75"/>
      <c r="AA707" s="75">
        <v>0.86</v>
      </c>
      <c r="AB707" s="75">
        <v>14.97</v>
      </c>
      <c r="AC707" s="75">
        <v>40</v>
      </c>
      <c r="AD707" s="75"/>
      <c r="AE707" s="174">
        <f t="shared" si="152"/>
        <v>134.06</v>
      </c>
      <c r="AF707" s="75"/>
      <c r="AG707" s="75"/>
      <c r="AH707" s="75"/>
      <c r="AI707" s="75"/>
      <c r="AJ707" s="75"/>
      <c r="AK707" s="75"/>
      <c r="AL707" s="75"/>
      <c r="AM707" s="75"/>
      <c r="AN707" s="75"/>
      <c r="AO707" s="75"/>
      <c r="AP707" s="75"/>
      <c r="AQ707" s="75"/>
      <c r="AR707" s="174">
        <f t="shared" si="147"/>
        <v>0</v>
      </c>
      <c r="AS707" s="198">
        <f t="shared" si="148"/>
        <v>969.52</v>
      </c>
    </row>
    <row r="708" spans="2:45" ht="11.25" customHeight="1">
      <c r="B708" s="191" t="s">
        <v>107</v>
      </c>
      <c r="C708" s="188" t="s">
        <v>527</v>
      </c>
      <c r="D708" s="189" t="s">
        <v>83</v>
      </c>
      <c r="E708" s="192" t="s">
        <v>84</v>
      </c>
      <c r="F708" s="173"/>
      <c r="G708" s="73"/>
      <c r="H708" s="73">
        <v>0</v>
      </c>
      <c r="I708" s="73">
        <v>30.60</v>
      </c>
      <c r="J708" s="75">
        <v>74.20</v>
      </c>
      <c r="K708" s="75">
        <v>75.20</v>
      </c>
      <c r="L708" s="75">
        <v>90.40</v>
      </c>
      <c r="M708" s="75">
        <v>84.20</v>
      </c>
      <c r="N708" s="75">
        <v>73.70</v>
      </c>
      <c r="O708" s="75">
        <v>72.150000000000006</v>
      </c>
      <c r="P708" s="75">
        <v>75.64</v>
      </c>
      <c r="Q708" s="75">
        <v>72.150000000000006</v>
      </c>
      <c r="R708" s="174">
        <f t="shared" si="151"/>
        <v>648.2399999999999</v>
      </c>
      <c r="S708" s="73">
        <v>75.64</v>
      </c>
      <c r="T708" s="73">
        <v>75.20</v>
      </c>
      <c r="U708" s="73">
        <v>68.13</v>
      </c>
      <c r="V708" s="73">
        <v>74.16</v>
      </c>
      <c r="W708" s="75">
        <v>74.12</v>
      </c>
      <c r="X708" s="75">
        <v>73.680000000000007</v>
      </c>
      <c r="Y708" s="75">
        <v>76.510000000000005</v>
      </c>
      <c r="Z708" s="75">
        <v>76.62</v>
      </c>
      <c r="AA708" s="75">
        <v>74.17</v>
      </c>
      <c r="AB708" s="75">
        <v>74.12</v>
      </c>
      <c r="AC708" s="75">
        <v>75.150000000000006</v>
      </c>
      <c r="AD708" s="75">
        <v>72.150000000000006</v>
      </c>
      <c r="AE708" s="174">
        <f t="shared" si="152"/>
        <v>889.65</v>
      </c>
      <c r="AF708" s="75"/>
      <c r="AG708" s="75"/>
      <c r="AH708" s="75"/>
      <c r="AI708" s="75"/>
      <c r="AJ708" s="75"/>
      <c r="AK708" s="75"/>
      <c r="AL708" s="75"/>
      <c r="AM708" s="75"/>
      <c r="AN708" s="75"/>
      <c r="AO708" s="75"/>
      <c r="AP708" s="75"/>
      <c r="AQ708" s="75"/>
      <c r="AR708" s="174">
        <f t="shared" si="147"/>
        <v>0</v>
      </c>
      <c r="AS708" s="198">
        <f t="shared" si="148"/>
        <v>1537.89</v>
      </c>
    </row>
    <row r="709" spans="2:45" ht="11.25" customHeight="1">
      <c r="B709" s="191" t="s">
        <v>107</v>
      </c>
      <c r="C709" s="188" t="s">
        <v>268</v>
      </c>
      <c r="D709" s="189" t="s">
        <v>143</v>
      </c>
      <c r="E709" s="192" t="s">
        <v>84</v>
      </c>
      <c r="F709" s="173"/>
      <c r="G709" s="73"/>
      <c r="H709" s="73">
        <v>0</v>
      </c>
      <c r="I709" s="73">
        <v>2.60</v>
      </c>
      <c r="J709" s="75">
        <v>89</v>
      </c>
      <c r="K709" s="75">
        <v>68.20</v>
      </c>
      <c r="L709" s="75">
        <v>95.20</v>
      </c>
      <c r="M709" s="75">
        <v>32.40</v>
      </c>
      <c r="N709" s="75">
        <v>36.90</v>
      </c>
      <c r="O709" s="75">
        <v>3.12</v>
      </c>
      <c r="P709" s="75">
        <v>3.10</v>
      </c>
      <c r="Q709" s="75">
        <v>6.24</v>
      </c>
      <c r="R709" s="174">
        <f t="shared" si="151"/>
        <v>336.76</v>
      </c>
      <c r="S709" s="73"/>
      <c r="T709" s="73"/>
      <c r="U709" s="73"/>
      <c r="V709" s="73">
        <v>20.07</v>
      </c>
      <c r="W709" s="75">
        <v>13.38</v>
      </c>
      <c r="X709" s="75">
        <v>13.38</v>
      </c>
      <c r="Y709" s="75">
        <v>13.38</v>
      </c>
      <c r="Z709" s="75">
        <v>13.40</v>
      </c>
      <c r="AA709" s="75">
        <v>13.38</v>
      </c>
      <c r="AB709" s="75">
        <v>13.38</v>
      </c>
      <c r="AC709" s="75"/>
      <c r="AD709" s="75"/>
      <c r="AE709" s="174">
        <f t="shared" si="152"/>
        <v>100.37</v>
      </c>
      <c r="AF709" s="75"/>
      <c r="AG709" s="75"/>
      <c r="AH709" s="75"/>
      <c r="AI709" s="75"/>
      <c r="AJ709" s="75"/>
      <c r="AK709" s="75"/>
      <c r="AL709" s="75"/>
      <c r="AM709" s="75"/>
      <c r="AN709" s="75"/>
      <c r="AO709" s="75"/>
      <c r="AP709" s="75"/>
      <c r="AQ709" s="75"/>
      <c r="AR709" s="174">
        <f t="shared" si="147"/>
        <v>0</v>
      </c>
      <c r="AS709" s="198">
        <f t="shared" si="148"/>
        <v>437.13</v>
      </c>
    </row>
    <row r="710" spans="2:45" ht="11.25" customHeight="1">
      <c r="B710" s="191" t="s">
        <v>107</v>
      </c>
      <c r="C710" s="188" t="s">
        <v>507</v>
      </c>
      <c r="D710" s="189" t="s">
        <v>83</v>
      </c>
      <c r="E710" s="192" t="s">
        <v>84</v>
      </c>
      <c r="F710" s="173"/>
      <c r="G710" s="73"/>
      <c r="H710" s="73">
        <v>3.80</v>
      </c>
      <c r="I710" s="73">
        <v>6.40</v>
      </c>
      <c r="J710" s="75">
        <v>45.70</v>
      </c>
      <c r="K710" s="75">
        <v>86.50</v>
      </c>
      <c r="L710" s="75">
        <v>34.90</v>
      </c>
      <c r="M710" s="75">
        <v>39.10</v>
      </c>
      <c r="N710" s="75">
        <v>107.40</v>
      </c>
      <c r="O710" s="75">
        <v>26.16</v>
      </c>
      <c r="P710" s="75">
        <v>31.75</v>
      </c>
      <c r="Q710" s="75">
        <v>202.78</v>
      </c>
      <c r="R710" s="174">
        <f t="shared" si="151"/>
        <v>584.49</v>
      </c>
      <c r="S710" s="73">
        <v>30.63</v>
      </c>
      <c r="T710" s="73">
        <v>34.619999999999997</v>
      </c>
      <c r="U710" s="73">
        <v>128.75</v>
      </c>
      <c r="V710" s="73">
        <v>40.17</v>
      </c>
      <c r="W710" s="75">
        <v>43.04</v>
      </c>
      <c r="X710" s="75">
        <v>161.05000000000001</v>
      </c>
      <c r="Y710" s="75">
        <v>42.72</v>
      </c>
      <c r="Z710" s="75">
        <v>26.61</v>
      </c>
      <c r="AA710" s="75">
        <v>94.80</v>
      </c>
      <c r="AB710" s="75">
        <v>40.19</v>
      </c>
      <c r="AC710" s="75">
        <v>41.83</v>
      </c>
      <c r="AD710" s="75">
        <v>229.26</v>
      </c>
      <c r="AE710" s="174">
        <f t="shared" si="152"/>
        <v>913.67</v>
      </c>
      <c r="AF710" s="75">
        <v>5.13</v>
      </c>
      <c r="AG710" s="75"/>
      <c r="AH710" s="75"/>
      <c r="AI710" s="75"/>
      <c r="AJ710" s="75"/>
      <c r="AK710" s="75"/>
      <c r="AL710" s="75"/>
      <c r="AM710" s="75"/>
      <c r="AN710" s="75"/>
      <c r="AO710" s="75"/>
      <c r="AP710" s="75"/>
      <c r="AQ710" s="75"/>
      <c r="AR710" s="174">
        <f t="shared" si="147"/>
        <v>5.13</v>
      </c>
      <c r="AS710" s="198">
        <f t="shared" si="148"/>
        <v>1503.29</v>
      </c>
    </row>
    <row r="711" spans="2:45" ht="11.25" customHeight="1">
      <c r="B711" s="193" t="s">
        <v>107</v>
      </c>
      <c r="C711" s="94" t="s">
        <v>486</v>
      </c>
      <c r="D711" s="194" t="s">
        <v>143</v>
      </c>
      <c r="E711" s="195" t="s">
        <v>84</v>
      </c>
      <c r="F711" s="178" t="s">
        <v>546</v>
      </c>
      <c r="G711" s="103"/>
      <c r="H711" s="103">
        <v>0</v>
      </c>
      <c r="I711" s="103">
        <v>0</v>
      </c>
      <c r="J711" s="104">
        <v>0</v>
      </c>
      <c r="K711" s="104">
        <v>0</v>
      </c>
      <c r="L711" s="104">
        <v>3477.20</v>
      </c>
      <c r="M711" s="104">
        <v>0</v>
      </c>
      <c r="N711" s="104">
        <v>16646.80</v>
      </c>
      <c r="O711" s="104">
        <v>0</v>
      </c>
      <c r="P711" s="104">
        <v>0</v>
      </c>
      <c r="Q711" s="104">
        <v>0</v>
      </c>
      <c r="R711" s="179">
        <f t="shared" si="151"/>
        <v>20124</v>
      </c>
      <c r="S711" s="103"/>
      <c r="T711" s="103"/>
      <c r="U711" s="103"/>
      <c r="V711" s="103"/>
      <c r="W711" s="104"/>
      <c r="X711" s="104"/>
      <c r="Y711" s="104"/>
      <c r="Z711" s="104"/>
      <c r="AA711" s="104"/>
      <c r="AB711" s="104"/>
      <c r="AC711" s="104"/>
      <c r="AD711" s="104"/>
      <c r="AE711" s="179">
        <f t="shared" si="152"/>
        <v>0</v>
      </c>
      <c r="AF711" s="104"/>
      <c r="AG711" s="104"/>
      <c r="AH711" s="104"/>
      <c r="AI711" s="104"/>
      <c r="AJ711" s="104"/>
      <c r="AK711" s="104"/>
      <c r="AL711" s="104"/>
      <c r="AM711" s="104"/>
      <c r="AN711" s="104"/>
      <c r="AO711" s="104"/>
      <c r="AP711" s="104"/>
      <c r="AQ711" s="104"/>
      <c r="AR711" s="179">
        <f t="shared" si="147"/>
        <v>0</v>
      </c>
      <c r="AS711" s="205">
        <f t="shared" si="148"/>
        <v>20124</v>
      </c>
    </row>
    <row r="712" spans="2:45" ht="11.25" customHeight="1">
      <c r="B712" s="112" t="s">
        <v>107</v>
      </c>
      <c r="C712" s="113" t="s">
        <v>49</v>
      </c>
      <c r="D712" s="114"/>
      <c r="E712" s="115"/>
      <c r="F712" s="116"/>
      <c r="G712" s="110">
        <f>SUM(G705:G711)</f>
        <v>0</v>
      </c>
      <c r="H712" s="110">
        <f t="shared" si="153" ref="H712:Q712">SUM(H705:H711)</f>
        <v>716.49999999999989</v>
      </c>
      <c r="I712" s="110">
        <f t="shared" si="153"/>
        <v>3407.70</v>
      </c>
      <c r="J712" s="110">
        <f t="shared" si="153"/>
        <v>3016.9999999999995</v>
      </c>
      <c r="K712" s="110">
        <f t="shared" si="153"/>
        <v>2610.9999999999995</v>
      </c>
      <c r="L712" s="110">
        <f t="shared" si="153"/>
        <v>6022.20</v>
      </c>
      <c r="M712" s="110">
        <f t="shared" si="153"/>
        <v>1990.50</v>
      </c>
      <c r="N712" s="110">
        <f t="shared" si="153"/>
        <v>18083</v>
      </c>
      <c r="O712" s="110">
        <f t="shared" si="153"/>
        <v>298.89000000000004</v>
      </c>
      <c r="P712" s="110">
        <f t="shared" si="153"/>
        <v>231.79</v>
      </c>
      <c r="Q712" s="110">
        <f t="shared" si="153"/>
        <v>428.77</v>
      </c>
      <c r="R712" s="110">
        <f>SUM(R705:R711)</f>
        <v>36807.35</v>
      </c>
      <c r="S712" s="110">
        <f t="shared" si="154" ref="S712:AD712">SUM(S705:S711)</f>
        <v>229.07</v>
      </c>
      <c r="T712" s="110">
        <f t="shared" si="154"/>
        <v>220.70</v>
      </c>
      <c r="U712" s="110">
        <f t="shared" si="154"/>
        <v>319.68</v>
      </c>
      <c r="V712" s="110">
        <f t="shared" si="154"/>
        <v>295.10999999999996</v>
      </c>
      <c r="W712" s="110">
        <f t="shared" si="154"/>
        <v>216.47</v>
      </c>
      <c r="X712" s="110">
        <f t="shared" si="154"/>
        <v>331.27</v>
      </c>
      <c r="Y712" s="110">
        <f t="shared" si="154"/>
        <v>133.29000000000002</v>
      </c>
      <c r="Z712" s="110">
        <f t="shared" si="154"/>
        <v>116.63000000000001</v>
      </c>
      <c r="AA712" s="110">
        <f t="shared" si="154"/>
        <v>183.20999999999998</v>
      </c>
      <c r="AB712" s="110">
        <f>SUM(AB705:AB711)</f>
        <v>142.66</v>
      </c>
      <c r="AC712" s="110">
        <f t="shared" si="154"/>
        <v>156.98000000000002</v>
      </c>
      <c r="AD712" s="110">
        <f t="shared" si="154"/>
        <v>301.40999999999997</v>
      </c>
      <c r="AE712" s="110">
        <f>SUM(AE705:AE711)</f>
        <v>2646.48</v>
      </c>
      <c r="AF712" s="110">
        <f t="shared" si="155" ref="AF712:AQ712">SUM(AF705:AF711)</f>
        <v>5.13</v>
      </c>
      <c r="AG712" s="110">
        <f t="shared" si="155"/>
        <v>0</v>
      </c>
      <c r="AH712" s="110">
        <f t="shared" si="155"/>
        <v>0</v>
      </c>
      <c r="AI712" s="110">
        <f t="shared" si="155"/>
        <v>0</v>
      </c>
      <c r="AJ712" s="110">
        <f t="shared" si="155"/>
        <v>0</v>
      </c>
      <c r="AK712" s="110">
        <f t="shared" si="155"/>
        <v>0</v>
      </c>
      <c r="AL712" s="110">
        <f t="shared" si="155"/>
        <v>0</v>
      </c>
      <c r="AM712" s="110">
        <f t="shared" si="155"/>
        <v>0</v>
      </c>
      <c r="AN712" s="110">
        <f t="shared" si="155"/>
        <v>0</v>
      </c>
      <c r="AO712" s="110">
        <f t="shared" si="155"/>
        <v>0</v>
      </c>
      <c r="AP712" s="110">
        <f t="shared" si="155"/>
        <v>0</v>
      </c>
      <c r="AQ712" s="110">
        <f t="shared" si="155"/>
        <v>0</v>
      </c>
      <c r="AR712" s="110">
        <f t="shared" si="147"/>
        <v>5.13</v>
      </c>
      <c r="AS712" s="110">
        <f t="shared" si="148"/>
        <v>39458.96</v>
      </c>
    </row>
    <row r="713" spans="2:45" ht="11.25" customHeight="1">
      <c r="B713" s="191" t="s">
        <v>110</v>
      </c>
      <c r="C713" s="200" t="s">
        <v>547</v>
      </c>
      <c r="D713" s="189" t="s">
        <v>82</v>
      </c>
      <c r="E713" s="192" t="s">
        <v>84</v>
      </c>
      <c r="F713" s="201" t="s">
        <v>548</v>
      </c>
      <c r="G713" s="73"/>
      <c r="H713" s="73">
        <v>0</v>
      </c>
      <c r="I713" s="75">
        <v>1.032</v>
      </c>
      <c r="J713" s="75">
        <v>0</v>
      </c>
      <c r="K713" s="75">
        <v>0</v>
      </c>
      <c r="L713" s="75">
        <v>0</v>
      </c>
      <c r="M713" s="75">
        <v>0</v>
      </c>
      <c r="N713" s="75">
        <v>0</v>
      </c>
      <c r="O713" s="75">
        <v>0</v>
      </c>
      <c r="P713" s="75">
        <v>0</v>
      </c>
      <c r="Q713" s="75">
        <v>0</v>
      </c>
      <c r="R713" s="174">
        <f>SUM(G713:Q713)</f>
        <v>1.032</v>
      </c>
      <c r="S713" s="73"/>
      <c r="T713" s="73"/>
      <c r="U713" s="73"/>
      <c r="V713" s="75"/>
      <c r="W713" s="75"/>
      <c r="X713" s="75"/>
      <c r="Y713" s="75"/>
      <c r="Z713" s="75"/>
      <c r="AA713" s="75"/>
      <c r="AB713" s="75"/>
      <c r="AC713" s="75"/>
      <c r="AD713" s="75"/>
      <c r="AE713" s="174">
        <f t="shared" si="156" ref="AE713:AE715">SUM(S713:AD713)</f>
        <v>0</v>
      </c>
      <c r="AF713" s="75"/>
      <c r="AG713" s="75"/>
      <c r="AH713" s="75"/>
      <c r="AI713" s="75"/>
      <c r="AJ713" s="75"/>
      <c r="AK713" s="75"/>
      <c r="AL713" s="75"/>
      <c r="AM713" s="75"/>
      <c r="AN713" s="75"/>
      <c r="AO713" s="75"/>
      <c r="AP713" s="75"/>
      <c r="AQ713" s="75"/>
      <c r="AR713" s="174">
        <f t="shared" si="147"/>
        <v>0</v>
      </c>
      <c r="AS713" s="198">
        <f t="shared" si="148"/>
        <v>1.032</v>
      </c>
    </row>
    <row r="714" spans="2:45" ht="11.25" customHeight="1">
      <c r="B714" s="193" t="s">
        <v>110</v>
      </c>
      <c r="C714" s="202" t="s">
        <v>549</v>
      </c>
      <c r="D714" s="194" t="s">
        <v>82</v>
      </c>
      <c r="E714" s="195" t="s">
        <v>84</v>
      </c>
      <c r="F714" s="203" t="s">
        <v>548</v>
      </c>
      <c r="G714" s="103"/>
      <c r="H714" s="103">
        <v>0</v>
      </c>
      <c r="I714" s="104">
        <v>0.64300000000000002</v>
      </c>
      <c r="J714" s="104">
        <v>0</v>
      </c>
      <c r="K714" s="104">
        <v>0</v>
      </c>
      <c r="L714" s="104">
        <v>0</v>
      </c>
      <c r="M714" s="104">
        <v>0</v>
      </c>
      <c r="N714" s="104">
        <v>0</v>
      </c>
      <c r="O714" s="104">
        <v>0</v>
      </c>
      <c r="P714" s="104">
        <v>0</v>
      </c>
      <c r="Q714" s="104">
        <v>0</v>
      </c>
      <c r="R714" s="179">
        <f>SUM(G714:Q714)</f>
        <v>0.64300000000000002</v>
      </c>
      <c r="S714" s="103"/>
      <c r="T714" s="103"/>
      <c r="U714" s="103"/>
      <c r="V714" s="104"/>
      <c r="W714" s="104"/>
      <c r="X714" s="104"/>
      <c r="Y714" s="104"/>
      <c r="Z714" s="104"/>
      <c r="AA714" s="104"/>
      <c r="AB714" s="104"/>
      <c r="AC714" s="104"/>
      <c r="AD714" s="104"/>
      <c r="AE714" s="179">
        <f t="shared" si="156"/>
        <v>0</v>
      </c>
      <c r="AF714" s="104"/>
      <c r="AG714" s="104"/>
      <c r="AH714" s="104"/>
      <c r="AI714" s="104"/>
      <c r="AJ714" s="104"/>
      <c r="AK714" s="104"/>
      <c r="AL714" s="104"/>
      <c r="AM714" s="104"/>
      <c r="AN714" s="104"/>
      <c r="AO714" s="104"/>
      <c r="AP714" s="104"/>
      <c r="AQ714" s="104"/>
      <c r="AR714" s="179">
        <f t="shared" si="147"/>
        <v>0</v>
      </c>
      <c r="AS714" s="205">
        <f t="shared" si="148"/>
        <v>0.64300000000000002</v>
      </c>
    </row>
    <row r="715" spans="2:45" ht="11.25" customHeight="1">
      <c r="B715" s="193" t="s">
        <v>110</v>
      </c>
      <c r="C715" s="202" t="s">
        <v>550</v>
      </c>
      <c r="D715" s="194" t="s">
        <v>140</v>
      </c>
      <c r="E715" s="195" t="s">
        <v>84</v>
      </c>
      <c r="F715" s="203" t="s">
        <v>548</v>
      </c>
      <c r="G715" s="103"/>
      <c r="H715" s="103">
        <v>0</v>
      </c>
      <c r="I715" s="104">
        <v>15.12</v>
      </c>
      <c r="J715" s="104">
        <v>0</v>
      </c>
      <c r="K715" s="104">
        <v>3.36</v>
      </c>
      <c r="L715" s="104">
        <v>0</v>
      </c>
      <c r="M715" s="104">
        <v>0</v>
      </c>
      <c r="N715" s="104">
        <v>0</v>
      </c>
      <c r="O715" s="104">
        <v>0</v>
      </c>
      <c r="P715" s="104">
        <v>0</v>
      </c>
      <c r="Q715" s="104">
        <v>0</v>
      </c>
      <c r="R715" s="179">
        <f>SUM(G715:Q715)</f>
        <v>18.48</v>
      </c>
      <c r="S715" s="103"/>
      <c r="T715" s="103"/>
      <c r="U715" s="103"/>
      <c r="V715" s="104"/>
      <c r="W715" s="104"/>
      <c r="X715" s="104"/>
      <c r="Y715" s="104"/>
      <c r="Z715" s="104"/>
      <c r="AA715" s="104"/>
      <c r="AB715" s="104"/>
      <c r="AC715" s="104"/>
      <c r="AD715" s="104"/>
      <c r="AE715" s="179">
        <f t="shared" si="156"/>
        <v>0</v>
      </c>
      <c r="AF715" s="104"/>
      <c r="AG715" s="104"/>
      <c r="AH715" s="104"/>
      <c r="AI715" s="104"/>
      <c r="AJ715" s="104"/>
      <c r="AK715" s="104"/>
      <c r="AL715" s="104"/>
      <c r="AM715" s="104"/>
      <c r="AN715" s="104"/>
      <c r="AO715" s="104"/>
      <c r="AP715" s="104"/>
      <c r="AQ715" s="104"/>
      <c r="AR715" s="179">
        <f t="shared" si="147"/>
        <v>0</v>
      </c>
      <c r="AS715" s="205">
        <f t="shared" si="148"/>
        <v>18.48</v>
      </c>
    </row>
    <row r="716" spans="2:45" ht="11.25" customHeight="1">
      <c r="B716" s="112" t="s">
        <v>110</v>
      </c>
      <c r="C716" s="113" t="s">
        <v>49</v>
      </c>
      <c r="D716" s="114"/>
      <c r="E716" s="115"/>
      <c r="F716" s="116"/>
      <c r="G716" s="110">
        <f>SUM(G713:G715)</f>
        <v>0</v>
      </c>
      <c r="H716" s="110">
        <f t="shared" si="157" ref="H716:J716">SUM(H713:H715)</f>
        <v>0</v>
      </c>
      <c r="I716" s="110">
        <f t="shared" si="157"/>
        <v>16.794999999999998</v>
      </c>
      <c r="J716" s="110">
        <f t="shared" si="157"/>
        <v>0</v>
      </c>
      <c r="K716" s="110">
        <f t="shared" si="158" ref="K716">SUM(K713:K715)</f>
        <v>3.36</v>
      </c>
      <c r="L716" s="110">
        <f t="shared" si="159" ref="L716">SUM(L713:L715)</f>
        <v>0</v>
      </c>
      <c r="M716" s="110">
        <f>SUM(M713:M715)</f>
        <v>0</v>
      </c>
      <c r="N716" s="110">
        <f t="shared" si="160" ref="N716">SUM(N713:N715)</f>
        <v>0</v>
      </c>
      <c r="O716" s="110">
        <f t="shared" si="161" ref="O716">SUM(O713:O715)</f>
        <v>0</v>
      </c>
      <c r="P716" s="110">
        <f t="shared" si="162" ref="P716">SUM(P713:P715)</f>
        <v>0</v>
      </c>
      <c r="Q716" s="110">
        <f t="shared" si="163" ref="Q716">SUM(Q713:Q715)</f>
        <v>0</v>
      </c>
      <c r="R716" s="110">
        <f>SUM(R713:R715)</f>
        <v>20.155</v>
      </c>
      <c r="S716" s="110">
        <f t="shared" si="164" ref="S716:AD716">SUM(S713:S715)</f>
        <v>0</v>
      </c>
      <c r="T716" s="110">
        <f t="shared" si="164"/>
        <v>0</v>
      </c>
      <c r="U716" s="110">
        <f t="shared" si="164"/>
        <v>0</v>
      </c>
      <c r="V716" s="110">
        <f t="shared" si="164"/>
        <v>0</v>
      </c>
      <c r="W716" s="110">
        <f t="shared" si="164"/>
        <v>0</v>
      </c>
      <c r="X716" s="110">
        <f t="shared" si="164"/>
        <v>0</v>
      </c>
      <c r="Y716" s="110">
        <f t="shared" si="164"/>
        <v>0</v>
      </c>
      <c r="Z716" s="110">
        <f t="shared" si="164"/>
        <v>0</v>
      </c>
      <c r="AA716" s="110">
        <f t="shared" si="164"/>
        <v>0</v>
      </c>
      <c r="AB716" s="110">
        <f>SUM(AB713:AB715)</f>
        <v>0</v>
      </c>
      <c r="AC716" s="110">
        <f t="shared" si="164"/>
        <v>0</v>
      </c>
      <c r="AD716" s="110">
        <f t="shared" si="164"/>
        <v>0</v>
      </c>
      <c r="AE716" s="110">
        <f>SUM(AE713:AE715)</f>
        <v>0</v>
      </c>
      <c r="AF716" s="110">
        <f t="shared" si="165" ref="AF716:AQ716">SUM(AF713:AF715)</f>
        <v>0</v>
      </c>
      <c r="AG716" s="110">
        <f t="shared" si="165"/>
        <v>0</v>
      </c>
      <c r="AH716" s="110">
        <f t="shared" si="165"/>
        <v>0</v>
      </c>
      <c r="AI716" s="110">
        <f t="shared" si="165"/>
        <v>0</v>
      </c>
      <c r="AJ716" s="110">
        <f t="shared" si="165"/>
        <v>0</v>
      </c>
      <c r="AK716" s="110">
        <f t="shared" si="165"/>
        <v>0</v>
      </c>
      <c r="AL716" s="110">
        <f t="shared" si="165"/>
        <v>0</v>
      </c>
      <c r="AM716" s="110">
        <f t="shared" si="165"/>
        <v>0</v>
      </c>
      <c r="AN716" s="110">
        <f t="shared" si="165"/>
        <v>0</v>
      </c>
      <c r="AO716" s="110">
        <f t="shared" si="165"/>
        <v>0</v>
      </c>
      <c r="AP716" s="110">
        <f t="shared" si="165"/>
        <v>0</v>
      </c>
      <c r="AQ716" s="110">
        <f t="shared" si="165"/>
        <v>0</v>
      </c>
      <c r="AR716" s="110">
        <f t="shared" si="147"/>
        <v>0</v>
      </c>
      <c r="AS716" s="110">
        <f t="shared" si="148"/>
        <v>20.155</v>
      </c>
    </row>
    <row r="717" spans="2:45" ht="11.25" customHeight="1">
      <c r="B717" s="191" t="s">
        <v>115</v>
      </c>
      <c r="C717" s="200" t="s">
        <v>770</v>
      </c>
      <c r="D717" s="191" t="s">
        <v>143</v>
      </c>
      <c r="E717" s="192" t="s">
        <v>84</v>
      </c>
      <c r="F717" s="201"/>
      <c r="G717" s="73"/>
      <c r="H717" s="73"/>
      <c r="I717" s="73"/>
      <c r="J717" s="73"/>
      <c r="K717" s="73"/>
      <c r="L717" s="73"/>
      <c r="M717" s="73"/>
      <c r="N717" s="73"/>
      <c r="O717" s="73"/>
      <c r="P717" s="73"/>
      <c r="Q717" s="73"/>
      <c r="R717" s="198">
        <f>SUM(G717:Q717)</f>
        <v>0</v>
      </c>
      <c r="S717" s="73"/>
      <c r="T717" s="73"/>
      <c r="U717" s="73">
        <v>12.60</v>
      </c>
      <c r="V717" s="75">
        <v>25</v>
      </c>
      <c r="W717" s="75">
        <v>17.60</v>
      </c>
      <c r="X717" s="75"/>
      <c r="Y717" s="75"/>
      <c r="Z717" s="75"/>
      <c r="AA717" s="75"/>
      <c r="AB717" s="75"/>
      <c r="AC717" s="75"/>
      <c r="AD717" s="75"/>
      <c r="AE717" s="174">
        <f>SUM(S717:AD717)</f>
        <v>55.20</v>
      </c>
      <c r="AF717" s="75"/>
      <c r="AG717" s="75"/>
      <c r="AH717" s="75"/>
      <c r="AI717" s="75"/>
      <c r="AJ717" s="75"/>
      <c r="AK717" s="75"/>
      <c r="AL717" s="75"/>
      <c r="AM717" s="75"/>
      <c r="AN717" s="75"/>
      <c r="AO717" s="75"/>
      <c r="AP717" s="75"/>
      <c r="AQ717" s="75"/>
      <c r="AR717" s="174">
        <f t="shared" si="147"/>
        <v>0</v>
      </c>
      <c r="AS717" s="198">
        <f t="shared" si="148"/>
        <v>55.20</v>
      </c>
    </row>
    <row r="718" spans="2:45" ht="11.25" customHeight="1">
      <c r="B718" s="191" t="s">
        <v>115</v>
      </c>
      <c r="C718" s="188" t="s">
        <v>771</v>
      </c>
      <c r="D718" s="191" t="s">
        <v>143</v>
      </c>
      <c r="E718" s="192" t="s">
        <v>84</v>
      </c>
      <c r="F718" s="181"/>
      <c r="G718" s="73"/>
      <c r="H718" s="73"/>
      <c r="I718" s="73"/>
      <c r="J718" s="73"/>
      <c r="K718" s="73"/>
      <c r="L718" s="73"/>
      <c r="M718" s="73"/>
      <c r="N718" s="73"/>
      <c r="O718" s="73"/>
      <c r="P718" s="73"/>
      <c r="Q718" s="73"/>
      <c r="R718" s="198">
        <f>SUM(G718:Q718)</f>
        <v>0</v>
      </c>
      <c r="S718" s="73"/>
      <c r="T718" s="73"/>
      <c r="U718" s="73">
        <v>17.80</v>
      </c>
      <c r="V718" s="73">
        <v>13.30</v>
      </c>
      <c r="W718" s="73">
        <v>30</v>
      </c>
      <c r="X718" s="73">
        <v>35.200000000000003</v>
      </c>
      <c r="Y718" s="73">
        <v>31.60</v>
      </c>
      <c r="Z718" s="73">
        <v>32.60</v>
      </c>
      <c r="AA718" s="73">
        <v>31.90</v>
      </c>
      <c r="AB718" s="73">
        <v>29.40</v>
      </c>
      <c r="AC718" s="73">
        <v>31.40</v>
      </c>
      <c r="AD718" s="73">
        <v>36.60</v>
      </c>
      <c r="AE718" s="198">
        <f>SUM(S718:AD718)</f>
        <v>289.80</v>
      </c>
      <c r="AF718" s="73">
        <v>29</v>
      </c>
      <c r="AG718" s="73">
        <v>27.90</v>
      </c>
      <c r="AH718" s="73">
        <v>29.74</v>
      </c>
      <c r="AI718" s="73">
        <v>38.04</v>
      </c>
      <c r="AJ718" s="73">
        <v>35.840000000000003</v>
      </c>
      <c r="AK718" s="73">
        <v>30.51</v>
      </c>
      <c r="AL718" s="73">
        <v>42.93</v>
      </c>
      <c r="AM718" s="73">
        <v>38.06</v>
      </c>
      <c r="AN718" s="73">
        <v>37.99</v>
      </c>
      <c r="AO718" s="73">
        <v>41.99</v>
      </c>
      <c r="AP718" s="73">
        <v>59.69</v>
      </c>
      <c r="AQ718" s="73">
        <v>40.04</v>
      </c>
      <c r="AR718" s="198">
        <f t="shared" si="147"/>
        <v>451.73</v>
      </c>
      <c r="AS718" s="198">
        <f t="shared" si="148"/>
        <v>741.53</v>
      </c>
    </row>
    <row r="719" spans="2:45" ht="11.25" customHeight="1">
      <c r="B719" s="175" t="s">
        <v>115</v>
      </c>
      <c r="C719" s="168" t="s">
        <v>1158</v>
      </c>
      <c r="D719" s="175" t="s">
        <v>143</v>
      </c>
      <c r="E719" s="177" t="s">
        <v>84</v>
      </c>
      <c r="F719" s="403"/>
      <c r="G719" s="84"/>
      <c r="H719" s="84"/>
      <c r="I719" s="84"/>
      <c r="J719" s="84"/>
      <c r="K719" s="84"/>
      <c r="L719" s="84"/>
      <c r="M719" s="84"/>
      <c r="N719" s="84"/>
      <c r="O719" s="84"/>
      <c r="P719" s="84"/>
      <c r="Q719" s="84"/>
      <c r="R719" s="198">
        <f>SUM(G719:Q719)</f>
        <v>0</v>
      </c>
      <c r="S719" s="84"/>
      <c r="T719" s="84"/>
      <c r="U719" s="84">
        <v>6.19</v>
      </c>
      <c r="V719" s="84">
        <v>4.63</v>
      </c>
      <c r="W719" s="84">
        <v>10.44</v>
      </c>
      <c r="X719" s="84">
        <v>12.25</v>
      </c>
      <c r="Y719" s="84">
        <v>10.9968</v>
      </c>
      <c r="Z719" s="84">
        <v>11.35</v>
      </c>
      <c r="AA719" s="84">
        <v>11.10</v>
      </c>
      <c r="AB719" s="84">
        <v>10.23</v>
      </c>
      <c r="AC719" s="84">
        <v>10.93</v>
      </c>
      <c r="AD719" s="84">
        <v>12.736800000000001</v>
      </c>
      <c r="AE719" s="198">
        <f>SUM(S719:AD719)</f>
        <v>100.85360000000001</v>
      </c>
      <c r="AF719" s="84">
        <v>10.09</v>
      </c>
      <c r="AG719" s="84">
        <v>9.7100000000000009</v>
      </c>
      <c r="AH719" s="84">
        <v>10.94</v>
      </c>
      <c r="AI719" s="84">
        <v>13.22</v>
      </c>
      <c r="AJ719" s="84">
        <v>12.458</v>
      </c>
      <c r="AK719" s="84">
        <v>10.61</v>
      </c>
      <c r="AL719" s="84">
        <v>14.9292</v>
      </c>
      <c r="AM719" s="84">
        <v>13.259</v>
      </c>
      <c r="AN719" s="84">
        <v>13.22</v>
      </c>
      <c r="AO719" s="84">
        <v>14.62</v>
      </c>
      <c r="AP719" s="84">
        <v>20.78</v>
      </c>
      <c r="AQ719" s="84">
        <v>13.92</v>
      </c>
      <c r="AR719" s="198">
        <f t="shared" si="166" ref="AR719">SUM(AF719:AQ719)</f>
        <v>157.75619999999998</v>
      </c>
      <c r="AS719" s="198">
        <f t="shared" si="167" ref="AS719">R719+AE719+AR719</f>
        <v>258.60980000000001</v>
      </c>
    </row>
    <row r="720" spans="2:45" ht="11.25" customHeight="1">
      <c r="B720" s="112" t="s">
        <v>115</v>
      </c>
      <c r="C720" s="113" t="s">
        <v>49</v>
      </c>
      <c r="D720" s="114"/>
      <c r="E720" s="115"/>
      <c r="F720" s="116"/>
      <c r="G720" s="110">
        <f>SUM(G717:G718)</f>
        <v>0</v>
      </c>
      <c r="H720" s="110">
        <f t="shared" si="168" ref="H720:Q720">SUM(H717:H718)</f>
        <v>0</v>
      </c>
      <c r="I720" s="110">
        <f t="shared" si="168"/>
        <v>0</v>
      </c>
      <c r="J720" s="110">
        <f t="shared" si="168"/>
        <v>0</v>
      </c>
      <c r="K720" s="110">
        <f t="shared" si="168"/>
        <v>0</v>
      </c>
      <c r="L720" s="110">
        <f t="shared" si="168"/>
        <v>0</v>
      </c>
      <c r="M720" s="110">
        <f t="shared" si="168"/>
        <v>0</v>
      </c>
      <c r="N720" s="110">
        <f t="shared" si="168"/>
        <v>0</v>
      </c>
      <c r="O720" s="110">
        <f t="shared" si="168"/>
        <v>0</v>
      </c>
      <c r="P720" s="110">
        <f t="shared" si="168"/>
        <v>0</v>
      </c>
      <c r="Q720" s="110">
        <f t="shared" si="168"/>
        <v>0</v>
      </c>
      <c r="R720" s="110">
        <f t="shared" si="169" ref="R720:AD720">SUM(R717:R719)</f>
        <v>0</v>
      </c>
      <c r="S720" s="110">
        <f t="shared" si="169"/>
        <v>0</v>
      </c>
      <c r="T720" s="110">
        <f t="shared" si="169"/>
        <v>0</v>
      </c>
      <c r="U720" s="110">
        <f t="shared" si="169"/>
        <v>36.589999999999996</v>
      </c>
      <c r="V720" s="110">
        <f t="shared" si="169"/>
        <v>42.93</v>
      </c>
      <c r="W720" s="110">
        <f t="shared" si="169"/>
        <v>58.04</v>
      </c>
      <c r="X720" s="110">
        <f t="shared" si="169"/>
        <v>47.45</v>
      </c>
      <c r="Y720" s="110">
        <f t="shared" si="169"/>
        <v>42.596800000000002</v>
      </c>
      <c r="Z720" s="110">
        <f t="shared" si="169"/>
        <v>43.95</v>
      </c>
      <c r="AA720" s="110">
        <f t="shared" si="169"/>
        <v>43</v>
      </c>
      <c r="AB720" s="110">
        <f t="shared" si="169"/>
        <v>39.629999999999995</v>
      </c>
      <c r="AC720" s="110">
        <f t="shared" si="169"/>
        <v>42.33</v>
      </c>
      <c r="AD720" s="110">
        <f t="shared" si="169"/>
        <v>49.336800000000004</v>
      </c>
      <c r="AE720" s="110">
        <f>SUM(AE717:AE719)</f>
        <v>445.85360000000003</v>
      </c>
      <c r="AF720" s="110">
        <f t="shared" si="170" ref="AF720:AS720">SUM(AF717:AF719)</f>
        <v>39.090000000000003</v>
      </c>
      <c r="AG720" s="110">
        <f t="shared" si="170"/>
        <v>37.61</v>
      </c>
      <c r="AH720" s="110">
        <f t="shared" si="170"/>
        <v>40.68</v>
      </c>
      <c r="AI720" s="110">
        <f t="shared" si="170"/>
        <v>51.26</v>
      </c>
      <c r="AJ720" s="110">
        <f t="shared" si="170"/>
        <v>48.298000000000002</v>
      </c>
      <c r="AK720" s="110">
        <f t="shared" si="170"/>
        <v>41.120000000000005</v>
      </c>
      <c r="AL720" s="110">
        <f t="shared" si="170"/>
        <v>57.859200000000001</v>
      </c>
      <c r="AM720" s="110">
        <f t="shared" si="170"/>
        <v>51.319000000000003</v>
      </c>
      <c r="AN720" s="110">
        <f t="shared" si="170"/>
        <v>51.21</v>
      </c>
      <c r="AO720" s="110">
        <f t="shared" si="170"/>
        <v>56.61</v>
      </c>
      <c r="AP720" s="110">
        <f t="shared" si="170"/>
        <v>80.47</v>
      </c>
      <c r="AQ720" s="110">
        <f t="shared" si="170"/>
        <v>53.96</v>
      </c>
      <c r="AR720" s="110">
        <f t="shared" si="170"/>
        <v>609.48620000000005</v>
      </c>
      <c r="AS720" s="110">
        <f t="shared" si="170"/>
        <v>1055.3398</v>
      </c>
    </row>
    <row r="721" spans="2:45" ht="11.25" customHeight="1">
      <c r="B721" s="191" t="s">
        <v>118</v>
      </c>
      <c r="C721" s="200" t="s">
        <v>769</v>
      </c>
      <c r="D721" s="191" t="s">
        <v>143</v>
      </c>
      <c r="E721" s="192" t="s">
        <v>84</v>
      </c>
      <c r="F721" s="201" t="s">
        <v>509</v>
      </c>
      <c r="G721" s="73">
        <v>0</v>
      </c>
      <c r="H721" s="73">
        <v>0</v>
      </c>
      <c r="I721" s="73">
        <v>0</v>
      </c>
      <c r="J721" s="73">
        <v>0</v>
      </c>
      <c r="K721" s="73">
        <v>2040</v>
      </c>
      <c r="L721" s="73">
        <v>4396.1000000000004</v>
      </c>
      <c r="M721" s="73">
        <v>1565.50</v>
      </c>
      <c r="N721" s="73">
        <v>210</v>
      </c>
      <c r="O721" s="73">
        <v>812.70</v>
      </c>
      <c r="P721" s="73">
        <v>7868.30</v>
      </c>
      <c r="Q721" s="73">
        <v>0</v>
      </c>
      <c r="R721" s="198">
        <f>SUM(G721:Q721)</f>
        <v>16892.600000000002</v>
      </c>
      <c r="S721" s="73"/>
      <c r="T721" s="73"/>
      <c r="U721" s="73"/>
      <c r="V721" s="75"/>
      <c r="W721" s="75">
        <v>6516</v>
      </c>
      <c r="X721" s="75">
        <v>15174.63</v>
      </c>
      <c r="Y721" s="75"/>
      <c r="Z721" s="75"/>
      <c r="AA721" s="75"/>
      <c r="AB721" s="75">
        <v>1328.12</v>
      </c>
      <c r="AC721" s="75">
        <v>4570.13</v>
      </c>
      <c r="AD721" s="75"/>
      <c r="AE721" s="174">
        <f t="shared" si="171" ref="AE721:AE722">SUM(S721:AD721)</f>
        <v>27588.879999999997</v>
      </c>
      <c r="AF721" s="75"/>
      <c r="AG721" s="75"/>
      <c r="AH721" s="75"/>
      <c r="AI721" s="75"/>
      <c r="AJ721" s="75">
        <v>5598</v>
      </c>
      <c r="AK721" s="75"/>
      <c r="AL721" s="75">
        <v>4306.62</v>
      </c>
      <c r="AM721" s="75"/>
      <c r="AN721" s="75"/>
      <c r="AO721" s="75">
        <v>439.30200000000002</v>
      </c>
      <c r="AP721" s="75"/>
      <c r="AQ721" s="75">
        <v>2350.5059999999999</v>
      </c>
      <c r="AR721" s="174">
        <f t="shared" si="147"/>
        <v>12694.427999999998</v>
      </c>
      <c r="AS721" s="198">
        <f t="shared" si="148"/>
        <v>57175.907999999996</v>
      </c>
    </row>
    <row r="722" spans="2:45" ht="11.25" customHeight="1">
      <c r="B722" s="191" t="s">
        <v>118</v>
      </c>
      <c r="C722" s="188" t="s">
        <v>667</v>
      </c>
      <c r="D722" s="191" t="s">
        <v>143</v>
      </c>
      <c r="E722" s="192" t="s">
        <v>84</v>
      </c>
      <c r="F722" s="181" t="s">
        <v>509</v>
      </c>
      <c r="G722" s="73">
        <v>0</v>
      </c>
      <c r="H722" s="73">
        <v>0</v>
      </c>
      <c r="I722" s="73">
        <v>0</v>
      </c>
      <c r="J722" s="73">
        <v>0</v>
      </c>
      <c r="K722" s="73">
        <v>0</v>
      </c>
      <c r="L722" s="73">
        <v>0</v>
      </c>
      <c r="M722" s="73">
        <v>0</v>
      </c>
      <c r="N722" s="73">
        <v>0</v>
      </c>
      <c r="O722" s="73">
        <v>0</v>
      </c>
      <c r="P722" s="73">
        <v>0</v>
      </c>
      <c r="Q722" s="73">
        <v>12649.70</v>
      </c>
      <c r="R722" s="198">
        <f>SUM(G722:Q722)</f>
        <v>12649.70</v>
      </c>
      <c r="S722" s="73"/>
      <c r="T722" s="73"/>
      <c r="U722" s="73"/>
      <c r="V722" s="73"/>
      <c r="W722" s="73"/>
      <c r="X722" s="73"/>
      <c r="Y722" s="73"/>
      <c r="Z722" s="73"/>
      <c r="AA722" s="73"/>
      <c r="AB722" s="73"/>
      <c r="AC722" s="73"/>
      <c r="AD722" s="73"/>
      <c r="AE722" s="198">
        <f t="shared" si="171"/>
        <v>0</v>
      </c>
      <c r="AF722" s="73"/>
      <c r="AG722" s="73"/>
      <c r="AH722" s="73"/>
      <c r="AI722" s="73"/>
      <c r="AJ722" s="73"/>
      <c r="AK722" s="73"/>
      <c r="AL722" s="73"/>
      <c r="AM722" s="73"/>
      <c r="AN722" s="73"/>
      <c r="AO722" s="73"/>
      <c r="AP722" s="73"/>
      <c r="AQ722" s="73"/>
      <c r="AR722" s="198">
        <f t="shared" si="147"/>
        <v>0</v>
      </c>
      <c r="AS722" s="198">
        <f t="shared" si="148"/>
        <v>12649.70</v>
      </c>
    </row>
    <row r="723" spans="2:45" ht="11.25" customHeight="1">
      <c r="B723" s="112" t="s">
        <v>118</v>
      </c>
      <c r="C723" s="113" t="s">
        <v>49</v>
      </c>
      <c r="D723" s="114"/>
      <c r="E723" s="115"/>
      <c r="F723" s="116"/>
      <c r="G723" s="110">
        <f t="shared" si="172" ref="G723:P723">SUM(G721:G722)</f>
        <v>0</v>
      </c>
      <c r="H723" s="110">
        <f t="shared" si="172"/>
        <v>0</v>
      </c>
      <c r="I723" s="110">
        <f t="shared" si="172"/>
        <v>0</v>
      </c>
      <c r="J723" s="110">
        <f t="shared" si="172"/>
        <v>0</v>
      </c>
      <c r="K723" s="110">
        <f t="shared" si="172"/>
        <v>2040</v>
      </c>
      <c r="L723" s="110">
        <f t="shared" si="172"/>
        <v>4396.1000000000004</v>
      </c>
      <c r="M723" s="110">
        <f t="shared" si="172"/>
        <v>1565.50</v>
      </c>
      <c r="N723" s="110">
        <f t="shared" si="172"/>
        <v>210</v>
      </c>
      <c r="O723" s="110">
        <f t="shared" si="172"/>
        <v>812.70</v>
      </c>
      <c r="P723" s="110">
        <f t="shared" si="172"/>
        <v>7868.30</v>
      </c>
      <c r="Q723" s="110">
        <f>SUM(Q721:Q722)</f>
        <v>12649.70</v>
      </c>
      <c r="R723" s="110">
        <f>SUM(R721:R722)</f>
        <v>29542.300000000003</v>
      </c>
      <c r="S723" s="110">
        <f t="shared" si="173" ref="S723:AD723">SUM(S721:S722)</f>
        <v>0</v>
      </c>
      <c r="T723" s="110">
        <f t="shared" si="173"/>
        <v>0</v>
      </c>
      <c r="U723" s="110">
        <f t="shared" si="173"/>
        <v>0</v>
      </c>
      <c r="V723" s="110">
        <f t="shared" si="173"/>
        <v>0</v>
      </c>
      <c r="W723" s="110">
        <f t="shared" si="173"/>
        <v>6516</v>
      </c>
      <c r="X723" s="110">
        <f t="shared" si="173"/>
        <v>15174.63</v>
      </c>
      <c r="Y723" s="110">
        <f t="shared" si="173"/>
        <v>0</v>
      </c>
      <c r="Z723" s="110">
        <f t="shared" si="173"/>
        <v>0</v>
      </c>
      <c r="AA723" s="110">
        <f t="shared" si="173"/>
        <v>0</v>
      </c>
      <c r="AB723" s="110">
        <f>SUM(AB721:AB722)</f>
        <v>1328.12</v>
      </c>
      <c r="AC723" s="110">
        <f t="shared" si="173"/>
        <v>4570.13</v>
      </c>
      <c r="AD723" s="110">
        <f t="shared" si="173"/>
        <v>0</v>
      </c>
      <c r="AE723" s="110">
        <f>SUM(AE721:AE722)</f>
        <v>27588.879999999997</v>
      </c>
      <c r="AF723" s="110">
        <f t="shared" si="174" ref="AF723:AQ723">SUM(AF721:AF722)</f>
        <v>0</v>
      </c>
      <c r="AG723" s="110">
        <f t="shared" si="174"/>
        <v>0</v>
      </c>
      <c r="AH723" s="110">
        <f t="shared" si="174"/>
        <v>0</v>
      </c>
      <c r="AI723" s="110">
        <f t="shared" si="174"/>
        <v>0</v>
      </c>
      <c r="AJ723" s="110">
        <f t="shared" si="174"/>
        <v>5598</v>
      </c>
      <c r="AK723" s="110">
        <f t="shared" si="174"/>
        <v>0</v>
      </c>
      <c r="AL723" s="110">
        <f t="shared" si="174"/>
        <v>4306.62</v>
      </c>
      <c r="AM723" s="110">
        <f t="shared" si="174"/>
        <v>0</v>
      </c>
      <c r="AN723" s="110">
        <f t="shared" si="174"/>
        <v>0</v>
      </c>
      <c r="AO723" s="110">
        <f t="shared" si="174"/>
        <v>439.30200000000002</v>
      </c>
      <c r="AP723" s="110">
        <f t="shared" si="174"/>
        <v>0</v>
      </c>
      <c r="AQ723" s="110">
        <f t="shared" si="174"/>
        <v>2350.5059999999999</v>
      </c>
      <c r="AR723" s="110">
        <f t="shared" si="147"/>
        <v>12694.427999999998</v>
      </c>
      <c r="AS723" s="110">
        <f t="shared" si="148"/>
        <v>69825.607999999993</v>
      </c>
    </row>
    <row r="724" spans="2:45" ht="11.25" customHeight="1">
      <c r="B724" s="167" t="s">
        <v>123</v>
      </c>
      <c r="C724" s="197" t="s">
        <v>175</v>
      </c>
      <c r="D724" s="169" t="s">
        <v>141</v>
      </c>
      <c r="E724" s="170" t="s">
        <v>84</v>
      </c>
      <c r="F724" s="199" t="s">
        <v>199</v>
      </c>
      <c r="G724" s="76"/>
      <c r="H724" s="109">
        <v>73.900000000000006</v>
      </c>
      <c r="I724" s="76"/>
      <c r="J724" s="109">
        <v>96.20</v>
      </c>
      <c r="K724" s="109">
        <v>38.200000000000003</v>
      </c>
      <c r="L724" s="109"/>
      <c r="M724" s="109"/>
      <c r="N724" s="109">
        <v>20.435</v>
      </c>
      <c r="O724" s="109"/>
      <c r="P724" s="109"/>
      <c r="Q724" s="109"/>
      <c r="R724" s="172">
        <f t="shared" si="175" ref="R724:R732">SUM(G724:Q724)</f>
        <v>228.735</v>
      </c>
      <c r="S724" s="76"/>
      <c r="T724" s="76"/>
      <c r="U724" s="109"/>
      <c r="V724" s="76"/>
      <c r="W724" s="109"/>
      <c r="X724" s="109"/>
      <c r="Y724" s="109"/>
      <c r="Z724" s="109"/>
      <c r="AA724" s="109"/>
      <c r="AB724" s="109"/>
      <c r="AC724" s="109"/>
      <c r="AD724" s="109"/>
      <c r="AE724" s="172">
        <f t="shared" si="176" ref="AE724:AE733">SUM(S724:AD724)</f>
        <v>0</v>
      </c>
      <c r="AF724" s="109"/>
      <c r="AG724" s="109"/>
      <c r="AH724" s="109"/>
      <c r="AI724" s="109"/>
      <c r="AJ724" s="109"/>
      <c r="AK724" s="109"/>
      <c r="AL724" s="109"/>
      <c r="AM724" s="109"/>
      <c r="AN724" s="109"/>
      <c r="AO724" s="109"/>
      <c r="AP724" s="109"/>
      <c r="AQ724" s="109"/>
      <c r="AR724" s="172">
        <f t="shared" si="147"/>
        <v>0</v>
      </c>
      <c r="AS724" s="204">
        <f t="shared" si="148"/>
        <v>228.735</v>
      </c>
    </row>
    <row r="725" spans="2:45" ht="11.25" customHeight="1">
      <c r="B725" s="167" t="s">
        <v>123</v>
      </c>
      <c r="C725" s="197" t="s">
        <v>210</v>
      </c>
      <c r="D725" s="169" t="s">
        <v>84</v>
      </c>
      <c r="E725" s="170" t="s">
        <v>84</v>
      </c>
      <c r="F725" s="199"/>
      <c r="G725" s="76"/>
      <c r="H725" s="109"/>
      <c r="I725" s="76">
        <v>56.20</v>
      </c>
      <c r="J725" s="109">
        <v>50</v>
      </c>
      <c r="K725" s="109"/>
      <c r="L725" s="109"/>
      <c r="M725" s="109"/>
      <c r="N725" s="109"/>
      <c r="O725" s="109"/>
      <c r="P725" s="109"/>
      <c r="Q725" s="109"/>
      <c r="R725" s="174">
        <f t="shared" si="175"/>
        <v>106.20</v>
      </c>
      <c r="S725" s="76"/>
      <c r="T725" s="76"/>
      <c r="U725" s="109"/>
      <c r="V725" s="76"/>
      <c r="W725" s="109"/>
      <c r="X725" s="109"/>
      <c r="Y725" s="109"/>
      <c r="Z725" s="109"/>
      <c r="AA725" s="109"/>
      <c r="AB725" s="109"/>
      <c r="AC725" s="109"/>
      <c r="AD725" s="109"/>
      <c r="AE725" s="174">
        <f t="shared" si="176"/>
        <v>0</v>
      </c>
      <c r="AF725" s="109"/>
      <c r="AG725" s="109"/>
      <c r="AH725" s="109"/>
      <c r="AI725" s="109"/>
      <c r="AJ725" s="109"/>
      <c r="AK725" s="109"/>
      <c r="AL725" s="109"/>
      <c r="AM725" s="109"/>
      <c r="AN725" s="109"/>
      <c r="AO725" s="109"/>
      <c r="AP725" s="109"/>
      <c r="AQ725" s="109"/>
      <c r="AR725" s="172">
        <f t="shared" si="147"/>
        <v>0</v>
      </c>
      <c r="AS725" s="204">
        <f t="shared" si="148"/>
        <v>106.20</v>
      </c>
    </row>
    <row r="726" spans="2:45" ht="11.25" customHeight="1">
      <c r="B726" s="167" t="s">
        <v>123</v>
      </c>
      <c r="C726" s="197" t="s">
        <v>213</v>
      </c>
      <c r="D726" s="169" t="s">
        <v>84</v>
      </c>
      <c r="E726" s="170" t="s">
        <v>84</v>
      </c>
      <c r="F726" s="199"/>
      <c r="G726" s="76"/>
      <c r="H726" s="109"/>
      <c r="I726" s="76">
        <v>17.70</v>
      </c>
      <c r="J726" s="109">
        <v>4</v>
      </c>
      <c r="K726" s="109"/>
      <c r="L726" s="109"/>
      <c r="M726" s="109"/>
      <c r="N726" s="109"/>
      <c r="O726" s="109"/>
      <c r="P726" s="109"/>
      <c r="Q726" s="109"/>
      <c r="R726" s="174">
        <f t="shared" si="175"/>
        <v>21.70</v>
      </c>
      <c r="S726" s="76"/>
      <c r="T726" s="76"/>
      <c r="U726" s="109"/>
      <c r="V726" s="76"/>
      <c r="W726" s="109"/>
      <c r="X726" s="109"/>
      <c r="Y726" s="109"/>
      <c r="Z726" s="109"/>
      <c r="AA726" s="109"/>
      <c r="AB726" s="109"/>
      <c r="AC726" s="109"/>
      <c r="AD726" s="109"/>
      <c r="AE726" s="174">
        <f t="shared" si="176"/>
        <v>0</v>
      </c>
      <c r="AF726" s="109"/>
      <c r="AG726" s="109"/>
      <c r="AH726" s="109"/>
      <c r="AI726" s="109"/>
      <c r="AJ726" s="109"/>
      <c r="AK726" s="109"/>
      <c r="AL726" s="109"/>
      <c r="AM726" s="109"/>
      <c r="AN726" s="109"/>
      <c r="AO726" s="109"/>
      <c r="AP726" s="109"/>
      <c r="AQ726" s="109"/>
      <c r="AR726" s="172">
        <f t="shared" si="147"/>
        <v>0</v>
      </c>
      <c r="AS726" s="204">
        <f t="shared" si="148"/>
        <v>21.70</v>
      </c>
    </row>
    <row r="727" spans="2:45" ht="11.25" customHeight="1">
      <c r="B727" s="191" t="s">
        <v>123</v>
      </c>
      <c r="C727" s="200" t="s">
        <v>214</v>
      </c>
      <c r="D727" s="189" t="s">
        <v>84</v>
      </c>
      <c r="E727" s="192" t="s">
        <v>84</v>
      </c>
      <c r="F727" s="201"/>
      <c r="G727" s="73"/>
      <c r="H727" s="73"/>
      <c r="I727" s="75">
        <v>0.99099999999999999</v>
      </c>
      <c r="J727" s="75"/>
      <c r="K727" s="75"/>
      <c r="L727" s="75"/>
      <c r="M727" s="75"/>
      <c r="N727" s="75"/>
      <c r="O727" s="75"/>
      <c r="P727" s="75"/>
      <c r="Q727" s="75"/>
      <c r="R727" s="174">
        <f t="shared" si="175"/>
        <v>0.99099999999999999</v>
      </c>
      <c r="S727" s="73"/>
      <c r="T727" s="73"/>
      <c r="U727" s="73"/>
      <c r="V727" s="75"/>
      <c r="W727" s="75"/>
      <c r="X727" s="75"/>
      <c r="Y727" s="75"/>
      <c r="Z727" s="75"/>
      <c r="AA727" s="75"/>
      <c r="AB727" s="75"/>
      <c r="AC727" s="75"/>
      <c r="AD727" s="75"/>
      <c r="AE727" s="174">
        <f t="shared" si="176"/>
        <v>0</v>
      </c>
      <c r="AF727" s="75"/>
      <c r="AG727" s="75"/>
      <c r="AH727" s="75"/>
      <c r="AI727" s="75"/>
      <c r="AJ727" s="75"/>
      <c r="AK727" s="75"/>
      <c r="AL727" s="75"/>
      <c r="AM727" s="75"/>
      <c r="AN727" s="75"/>
      <c r="AO727" s="75"/>
      <c r="AP727" s="75"/>
      <c r="AQ727" s="75"/>
      <c r="AR727" s="174">
        <f t="shared" si="147"/>
        <v>0</v>
      </c>
      <c r="AS727" s="198">
        <f t="shared" si="148"/>
        <v>0.99099999999999999</v>
      </c>
    </row>
    <row r="728" spans="2:45" ht="11.25" customHeight="1">
      <c r="B728" s="191" t="s">
        <v>123</v>
      </c>
      <c r="C728" s="200" t="s">
        <v>215</v>
      </c>
      <c r="D728" s="189" t="s">
        <v>84</v>
      </c>
      <c r="E728" s="192" t="s">
        <v>84</v>
      </c>
      <c r="F728" s="201"/>
      <c r="G728" s="73"/>
      <c r="H728" s="73"/>
      <c r="I728" s="75">
        <v>10.60</v>
      </c>
      <c r="J728" s="75"/>
      <c r="K728" s="75"/>
      <c r="L728" s="75"/>
      <c r="M728" s="75"/>
      <c r="N728" s="75"/>
      <c r="O728" s="75"/>
      <c r="P728" s="75"/>
      <c r="Q728" s="75"/>
      <c r="R728" s="174">
        <f t="shared" si="175"/>
        <v>10.60</v>
      </c>
      <c r="S728" s="73"/>
      <c r="T728" s="73"/>
      <c r="U728" s="73"/>
      <c r="V728" s="75"/>
      <c r="W728" s="75"/>
      <c r="X728" s="75"/>
      <c r="Y728" s="75"/>
      <c r="Z728" s="75"/>
      <c r="AA728" s="75"/>
      <c r="AB728" s="75"/>
      <c r="AC728" s="75"/>
      <c r="AD728" s="75"/>
      <c r="AE728" s="174">
        <f t="shared" si="176"/>
        <v>0</v>
      </c>
      <c r="AF728" s="75"/>
      <c r="AG728" s="75"/>
      <c r="AH728" s="75"/>
      <c r="AI728" s="75"/>
      <c r="AJ728" s="75"/>
      <c r="AK728" s="75"/>
      <c r="AL728" s="75"/>
      <c r="AM728" s="75"/>
      <c r="AN728" s="75"/>
      <c r="AO728" s="75"/>
      <c r="AP728" s="75"/>
      <c r="AQ728" s="75"/>
      <c r="AR728" s="174">
        <f t="shared" si="147"/>
        <v>0</v>
      </c>
      <c r="AS728" s="198">
        <f t="shared" si="148"/>
        <v>10.60</v>
      </c>
    </row>
    <row r="729" spans="2:45" ht="11.25" customHeight="1">
      <c r="B729" s="191" t="s">
        <v>123</v>
      </c>
      <c r="C729" s="200" t="s">
        <v>519</v>
      </c>
      <c r="D729" s="189" t="s">
        <v>84</v>
      </c>
      <c r="E729" s="192" t="s">
        <v>84</v>
      </c>
      <c r="F729" s="201"/>
      <c r="G729" s="73"/>
      <c r="H729" s="73"/>
      <c r="I729" s="75"/>
      <c r="J729" s="75"/>
      <c r="K729" s="75">
        <v>0.60</v>
      </c>
      <c r="L729" s="75">
        <v>3.025</v>
      </c>
      <c r="M729" s="75"/>
      <c r="N729" s="75"/>
      <c r="O729" s="75"/>
      <c r="P729" s="75"/>
      <c r="Q729" s="75"/>
      <c r="R729" s="174">
        <f t="shared" si="175"/>
        <v>3.625</v>
      </c>
      <c r="S729" s="73"/>
      <c r="T729" s="73"/>
      <c r="U729" s="73"/>
      <c r="V729" s="75"/>
      <c r="W729" s="75"/>
      <c r="X729" s="75"/>
      <c r="Y729" s="75"/>
      <c r="Z729" s="75"/>
      <c r="AA729" s="75"/>
      <c r="AB729" s="75"/>
      <c r="AC729" s="75"/>
      <c r="AD729" s="75"/>
      <c r="AE729" s="174">
        <f t="shared" si="176"/>
        <v>0</v>
      </c>
      <c r="AF729" s="75"/>
      <c r="AG729" s="75"/>
      <c r="AH729" s="75"/>
      <c r="AI729" s="75"/>
      <c r="AJ729" s="75"/>
      <c r="AK729" s="75"/>
      <c r="AL729" s="75"/>
      <c r="AM729" s="75"/>
      <c r="AN729" s="75"/>
      <c r="AO729" s="75"/>
      <c r="AP729" s="75"/>
      <c r="AQ729" s="75"/>
      <c r="AR729" s="174">
        <f t="shared" si="147"/>
        <v>0</v>
      </c>
      <c r="AS729" s="198">
        <f t="shared" si="148"/>
        <v>3.625</v>
      </c>
    </row>
    <row r="730" spans="2:45" ht="11.25" customHeight="1">
      <c r="B730" s="191" t="s">
        <v>123</v>
      </c>
      <c r="C730" s="200" t="s">
        <v>520</v>
      </c>
      <c r="D730" s="189" t="s">
        <v>84</v>
      </c>
      <c r="E730" s="192" t="s">
        <v>84</v>
      </c>
      <c r="F730" s="201"/>
      <c r="G730" s="73"/>
      <c r="H730" s="73"/>
      <c r="I730" s="75"/>
      <c r="J730" s="75"/>
      <c r="K730" s="75">
        <v>73.400000000000006</v>
      </c>
      <c r="L730" s="75"/>
      <c r="M730" s="75"/>
      <c r="N730" s="75"/>
      <c r="O730" s="75"/>
      <c r="P730" s="75"/>
      <c r="Q730" s="75"/>
      <c r="R730" s="174">
        <f t="shared" si="175"/>
        <v>73.400000000000006</v>
      </c>
      <c r="S730" s="73"/>
      <c r="T730" s="73"/>
      <c r="U730" s="73"/>
      <c r="V730" s="75"/>
      <c r="W730" s="75"/>
      <c r="X730" s="75"/>
      <c r="Y730" s="75"/>
      <c r="Z730" s="75"/>
      <c r="AA730" s="75"/>
      <c r="AB730" s="75"/>
      <c r="AC730" s="75"/>
      <c r="AD730" s="75"/>
      <c r="AE730" s="174">
        <f t="shared" si="176"/>
        <v>0</v>
      </c>
      <c r="AF730" s="75"/>
      <c r="AG730" s="75"/>
      <c r="AH730" s="75"/>
      <c r="AI730" s="75"/>
      <c r="AJ730" s="75"/>
      <c r="AK730" s="75"/>
      <c r="AL730" s="75"/>
      <c r="AM730" s="75"/>
      <c r="AN730" s="75"/>
      <c r="AO730" s="75"/>
      <c r="AP730" s="75"/>
      <c r="AQ730" s="75"/>
      <c r="AR730" s="174">
        <f t="shared" si="147"/>
        <v>0</v>
      </c>
      <c r="AS730" s="198">
        <f t="shared" si="148"/>
        <v>73.400000000000006</v>
      </c>
    </row>
    <row r="731" spans="2:45" ht="11.25" customHeight="1">
      <c r="B731" s="193" t="s">
        <v>123</v>
      </c>
      <c r="C731" s="202" t="s">
        <v>767</v>
      </c>
      <c r="D731" s="189" t="s">
        <v>84</v>
      </c>
      <c r="E731" s="192" t="s">
        <v>84</v>
      </c>
      <c r="F731" s="203"/>
      <c r="G731" s="103"/>
      <c r="H731" s="103"/>
      <c r="I731" s="104"/>
      <c r="J731" s="104"/>
      <c r="K731" s="104"/>
      <c r="L731" s="104"/>
      <c r="M731" s="104"/>
      <c r="N731" s="104"/>
      <c r="O731" s="104"/>
      <c r="P731" s="104">
        <v>1</v>
      </c>
      <c r="Q731" s="104"/>
      <c r="R731" s="174">
        <f t="shared" si="175"/>
        <v>1</v>
      </c>
      <c r="S731" s="103"/>
      <c r="T731" s="103"/>
      <c r="U731" s="103"/>
      <c r="V731" s="104"/>
      <c r="W731" s="104"/>
      <c r="X731" s="104"/>
      <c r="Y731" s="104"/>
      <c r="Z731" s="104"/>
      <c r="AA731" s="104"/>
      <c r="AB731" s="104"/>
      <c r="AC731" s="104"/>
      <c r="AD731" s="104"/>
      <c r="AE731" s="174">
        <f t="shared" si="176"/>
        <v>0</v>
      </c>
      <c r="AF731" s="104"/>
      <c r="AG731" s="104"/>
      <c r="AH731" s="104"/>
      <c r="AI731" s="104"/>
      <c r="AJ731" s="104"/>
      <c r="AK731" s="104"/>
      <c r="AL731" s="104"/>
      <c r="AM731" s="104"/>
      <c r="AN731" s="104"/>
      <c r="AO731" s="104"/>
      <c r="AP731" s="104"/>
      <c r="AQ731" s="104"/>
      <c r="AR731" s="179">
        <f t="shared" si="147"/>
        <v>0</v>
      </c>
      <c r="AS731" s="205">
        <f t="shared" si="148"/>
        <v>1</v>
      </c>
    </row>
    <row r="732" spans="2:45" ht="11.25" customHeight="1">
      <c r="B732" s="193" t="s">
        <v>123</v>
      </c>
      <c r="C732" s="202" t="s">
        <v>650</v>
      </c>
      <c r="D732" s="189" t="s">
        <v>83</v>
      </c>
      <c r="E732" s="192" t="s">
        <v>84</v>
      </c>
      <c r="F732" s="203"/>
      <c r="G732" s="103"/>
      <c r="H732" s="103"/>
      <c r="I732" s="104"/>
      <c r="J732" s="104"/>
      <c r="K732" s="104"/>
      <c r="L732" s="104"/>
      <c r="M732" s="104"/>
      <c r="N732" s="104"/>
      <c r="O732" s="104"/>
      <c r="P732" s="104">
        <v>1.20</v>
      </c>
      <c r="Q732" s="104">
        <v>11.70</v>
      </c>
      <c r="R732" s="179">
        <f t="shared" si="175"/>
        <v>12.90</v>
      </c>
      <c r="S732" s="103"/>
      <c r="T732" s="103"/>
      <c r="U732" s="103"/>
      <c r="V732" s="104"/>
      <c r="W732" s="104"/>
      <c r="X732" s="104"/>
      <c r="Y732" s="104"/>
      <c r="Z732" s="104"/>
      <c r="AA732" s="104"/>
      <c r="AB732" s="104"/>
      <c r="AC732" s="104"/>
      <c r="AD732" s="104"/>
      <c r="AE732" s="179">
        <f t="shared" si="176"/>
        <v>0</v>
      </c>
      <c r="AF732" s="104"/>
      <c r="AG732" s="104"/>
      <c r="AH732" s="104"/>
      <c r="AI732" s="104"/>
      <c r="AJ732" s="104"/>
      <c r="AK732" s="104"/>
      <c r="AL732" s="104"/>
      <c r="AM732" s="104"/>
      <c r="AN732" s="104"/>
      <c r="AO732" s="104"/>
      <c r="AP732" s="104"/>
      <c r="AQ732" s="104"/>
      <c r="AR732" s="179">
        <f t="shared" si="147"/>
        <v>0</v>
      </c>
      <c r="AS732" s="205">
        <f t="shared" si="148"/>
        <v>12.90</v>
      </c>
    </row>
    <row r="733" spans="2:45" ht="11.25" customHeight="1">
      <c r="B733" s="191" t="s">
        <v>123</v>
      </c>
      <c r="C733" s="200" t="s">
        <v>768</v>
      </c>
      <c r="D733" s="258" t="s">
        <v>82</v>
      </c>
      <c r="E733" s="192" t="s">
        <v>84</v>
      </c>
      <c r="F733" s="201"/>
      <c r="G733" s="73"/>
      <c r="H733" s="73"/>
      <c r="I733" s="75"/>
      <c r="J733" s="75"/>
      <c r="K733" s="75"/>
      <c r="L733" s="75"/>
      <c r="M733" s="75"/>
      <c r="N733" s="75"/>
      <c r="O733" s="75"/>
      <c r="P733" s="75"/>
      <c r="Q733" s="75"/>
      <c r="R733" s="174">
        <v>0</v>
      </c>
      <c r="S733" s="73">
        <v>3.60</v>
      </c>
      <c r="T733" s="73">
        <v>16.10</v>
      </c>
      <c r="U733" s="73">
        <v>6.60</v>
      </c>
      <c r="V733" s="75"/>
      <c r="W733" s="75">
        <v>27.20</v>
      </c>
      <c r="X733" s="75"/>
      <c r="Y733" s="75"/>
      <c r="Z733" s="75"/>
      <c r="AA733" s="75"/>
      <c r="AB733" s="75"/>
      <c r="AC733" s="75"/>
      <c r="AD733" s="75"/>
      <c r="AE733" s="179">
        <f t="shared" si="176"/>
        <v>53.50</v>
      </c>
      <c r="AF733" s="104"/>
      <c r="AG733" s="104"/>
      <c r="AH733" s="104"/>
      <c r="AI733" s="104"/>
      <c r="AJ733" s="104"/>
      <c r="AK733" s="104"/>
      <c r="AL733" s="104"/>
      <c r="AM733" s="104"/>
      <c r="AN733" s="104"/>
      <c r="AO733" s="104"/>
      <c r="AP733" s="104"/>
      <c r="AQ733" s="104"/>
      <c r="AR733" s="179">
        <f t="shared" si="147"/>
        <v>0</v>
      </c>
      <c r="AS733" s="205">
        <f t="shared" si="148"/>
        <v>53.50</v>
      </c>
    </row>
    <row r="734" spans="2:45" ht="11.25" customHeight="1">
      <c r="B734" s="112" t="s">
        <v>123</v>
      </c>
      <c r="C734" s="113" t="s">
        <v>49</v>
      </c>
      <c r="D734" s="114"/>
      <c r="E734" s="115"/>
      <c r="F734" s="116"/>
      <c r="G734" s="110">
        <f>SUM(G724:G732)</f>
        <v>0</v>
      </c>
      <c r="H734" s="110">
        <f t="shared" si="177" ref="H734:Q734">SUM(H724:H732)</f>
        <v>73.900000000000006</v>
      </c>
      <c r="I734" s="110">
        <f>SUM(I724:I732)</f>
        <v>85.491</v>
      </c>
      <c r="J734" s="110">
        <f t="shared" si="177"/>
        <v>150.19999999999999</v>
      </c>
      <c r="K734" s="110">
        <f t="shared" si="177"/>
        <v>112.20000000000002</v>
      </c>
      <c r="L734" s="110">
        <f t="shared" si="177"/>
        <v>3.025</v>
      </c>
      <c r="M734" s="110">
        <f t="shared" si="177"/>
        <v>0</v>
      </c>
      <c r="N734" s="110">
        <f t="shared" si="177"/>
        <v>20.435</v>
      </c>
      <c r="O734" s="110">
        <f t="shared" si="177"/>
        <v>0</v>
      </c>
      <c r="P734" s="110">
        <f t="shared" si="177"/>
        <v>2.2000000000000002</v>
      </c>
      <c r="Q734" s="110">
        <f t="shared" si="177"/>
        <v>11.70</v>
      </c>
      <c r="R734" s="110">
        <f>SUM(R724:R732)</f>
        <v>459.15099999999995</v>
      </c>
      <c r="S734" s="110">
        <f>SUM(S724:S733)</f>
        <v>3.60</v>
      </c>
      <c r="T734" s="110">
        <f t="shared" si="178" ref="T734:AD734">SUM(T724:T733)</f>
        <v>16.10</v>
      </c>
      <c r="U734" s="110">
        <f t="shared" si="178"/>
        <v>6.60</v>
      </c>
      <c r="V734" s="110">
        <f t="shared" si="178"/>
        <v>0</v>
      </c>
      <c r="W734" s="110">
        <f t="shared" si="178"/>
        <v>27.20</v>
      </c>
      <c r="X734" s="110">
        <f t="shared" si="178"/>
        <v>0</v>
      </c>
      <c r="Y734" s="110">
        <f t="shared" si="178"/>
        <v>0</v>
      </c>
      <c r="Z734" s="110">
        <f t="shared" si="178"/>
        <v>0</v>
      </c>
      <c r="AA734" s="110">
        <f t="shared" si="178"/>
        <v>0</v>
      </c>
      <c r="AB734" s="110">
        <f t="shared" si="178"/>
        <v>0</v>
      </c>
      <c r="AC734" s="110">
        <f t="shared" si="178"/>
        <v>0</v>
      </c>
      <c r="AD734" s="110">
        <f t="shared" si="178"/>
        <v>0</v>
      </c>
      <c r="AE734" s="110">
        <f>SUM(AE724:AE733)</f>
        <v>53.50</v>
      </c>
      <c r="AF734" s="110">
        <f t="shared" si="179" ref="AF734:AQ734">SUM(AF724:AF733)</f>
        <v>0</v>
      </c>
      <c r="AG734" s="110">
        <f t="shared" si="179"/>
        <v>0</v>
      </c>
      <c r="AH734" s="110">
        <f t="shared" si="179"/>
        <v>0</v>
      </c>
      <c r="AI734" s="110">
        <f t="shared" si="179"/>
        <v>0</v>
      </c>
      <c r="AJ734" s="110">
        <f t="shared" si="179"/>
        <v>0</v>
      </c>
      <c r="AK734" s="110">
        <f t="shared" si="179"/>
        <v>0</v>
      </c>
      <c r="AL734" s="110">
        <f t="shared" si="179"/>
        <v>0</v>
      </c>
      <c r="AM734" s="110">
        <f t="shared" si="179"/>
        <v>0</v>
      </c>
      <c r="AN734" s="110">
        <f t="shared" si="179"/>
        <v>0</v>
      </c>
      <c r="AO734" s="110">
        <f t="shared" si="179"/>
        <v>0</v>
      </c>
      <c r="AP734" s="110">
        <f t="shared" si="179"/>
        <v>0</v>
      </c>
      <c r="AQ734" s="110">
        <f t="shared" si="179"/>
        <v>0</v>
      </c>
      <c r="AR734" s="110">
        <f t="shared" si="147"/>
        <v>0</v>
      </c>
      <c r="AS734" s="110">
        <f t="shared" si="148"/>
        <v>512.65099999999995</v>
      </c>
    </row>
    <row r="735" spans="2:45" ht="11.25" customHeight="1">
      <c r="B735" s="167" t="s">
        <v>125</v>
      </c>
      <c r="C735" s="197" t="s">
        <v>140</v>
      </c>
      <c r="D735" s="169" t="s">
        <v>140</v>
      </c>
      <c r="E735" s="192" t="s">
        <v>84</v>
      </c>
      <c r="F735" s="257"/>
      <c r="G735" s="76"/>
      <c r="H735" s="109">
        <v>2.0526</v>
      </c>
      <c r="I735" s="76"/>
      <c r="J735" s="109"/>
      <c r="K735" s="109"/>
      <c r="L735" s="109"/>
      <c r="M735" s="109"/>
      <c r="N735" s="109"/>
      <c r="O735" s="109"/>
      <c r="P735" s="109"/>
      <c r="Q735" s="109"/>
      <c r="R735" s="172">
        <f t="shared" si="180" ref="R735:R741">SUM(G735:Q735)</f>
        <v>2.0526</v>
      </c>
      <c r="S735" s="76"/>
      <c r="T735" s="76"/>
      <c r="U735" s="109"/>
      <c r="V735" s="76"/>
      <c r="W735" s="109"/>
      <c r="X735" s="109"/>
      <c r="Y735" s="109"/>
      <c r="Z735" s="109"/>
      <c r="AA735" s="109"/>
      <c r="AB735" s="109"/>
      <c r="AC735" s="109"/>
      <c r="AD735" s="109"/>
      <c r="AE735" s="172">
        <f t="shared" si="181" ref="AE735:AE741">SUM(S735:AD735)</f>
        <v>0</v>
      </c>
      <c r="AF735" s="109"/>
      <c r="AG735" s="109"/>
      <c r="AH735" s="109"/>
      <c r="AI735" s="109"/>
      <c r="AJ735" s="109"/>
      <c r="AK735" s="109"/>
      <c r="AL735" s="109"/>
      <c r="AM735" s="109"/>
      <c r="AN735" s="109"/>
      <c r="AO735" s="109"/>
      <c r="AP735" s="109"/>
      <c r="AQ735" s="109"/>
      <c r="AR735" s="172">
        <f t="shared" si="147"/>
        <v>0</v>
      </c>
      <c r="AS735" s="204">
        <f t="shared" si="148"/>
        <v>2.0526</v>
      </c>
    </row>
    <row r="736" spans="2:45" ht="11.25" customHeight="1">
      <c r="B736" s="191" t="s">
        <v>125</v>
      </c>
      <c r="C736" s="188" t="s">
        <v>179</v>
      </c>
      <c r="D736" s="258" t="s">
        <v>82</v>
      </c>
      <c r="E736" s="192" t="s">
        <v>84</v>
      </c>
      <c r="F736" s="192"/>
      <c r="G736" s="73"/>
      <c r="H736" s="73">
        <v>0.64600000000000002</v>
      </c>
      <c r="I736" s="73"/>
      <c r="J736" s="73"/>
      <c r="K736" s="73"/>
      <c r="L736" s="73"/>
      <c r="M736" s="73"/>
      <c r="N736" s="73"/>
      <c r="O736" s="73"/>
      <c r="P736" s="73"/>
      <c r="Q736" s="73"/>
      <c r="R736" s="198">
        <f t="shared" si="180"/>
        <v>0.64600000000000002</v>
      </c>
      <c r="S736" s="73"/>
      <c r="T736" s="73"/>
      <c r="U736" s="73"/>
      <c r="V736" s="73"/>
      <c r="W736" s="73"/>
      <c r="X736" s="73"/>
      <c r="Y736" s="73"/>
      <c r="Z736" s="73"/>
      <c r="AA736" s="73"/>
      <c r="AB736" s="73"/>
      <c r="AC736" s="73"/>
      <c r="AD736" s="73"/>
      <c r="AE736" s="198">
        <f t="shared" si="181"/>
        <v>0</v>
      </c>
      <c r="AF736" s="73"/>
      <c r="AG736" s="73"/>
      <c r="AH736" s="73"/>
      <c r="AI736" s="73"/>
      <c r="AJ736" s="73"/>
      <c r="AK736" s="73"/>
      <c r="AL736" s="73"/>
      <c r="AM736" s="73"/>
      <c r="AN736" s="73"/>
      <c r="AO736" s="73"/>
      <c r="AP736" s="73"/>
      <c r="AQ736" s="73"/>
      <c r="AR736" s="198">
        <f t="shared" si="147"/>
        <v>0</v>
      </c>
      <c r="AS736" s="198">
        <f t="shared" si="148"/>
        <v>0.64600000000000002</v>
      </c>
    </row>
    <row r="737" spans="2:45" ht="11.25" customHeight="1">
      <c r="B737" s="191" t="s">
        <v>125</v>
      </c>
      <c r="C737" s="188" t="s">
        <v>180</v>
      </c>
      <c r="D737" s="189" t="s">
        <v>82</v>
      </c>
      <c r="E737" s="192" t="s">
        <v>84</v>
      </c>
      <c r="F737" s="184"/>
      <c r="G737" s="73"/>
      <c r="H737" s="75">
        <v>4.2953999999999999</v>
      </c>
      <c r="I737" s="73"/>
      <c r="J737" s="75"/>
      <c r="K737" s="75"/>
      <c r="L737" s="75"/>
      <c r="M737" s="75"/>
      <c r="N737" s="75"/>
      <c r="O737" s="75"/>
      <c r="P737" s="75"/>
      <c r="Q737" s="75"/>
      <c r="R737" s="174">
        <f t="shared" si="180"/>
        <v>4.2953999999999999</v>
      </c>
      <c r="S737" s="73"/>
      <c r="T737" s="73"/>
      <c r="U737" s="75"/>
      <c r="V737" s="73"/>
      <c r="W737" s="75"/>
      <c r="X737" s="75"/>
      <c r="Y737" s="75"/>
      <c r="Z737" s="75"/>
      <c r="AA737" s="75"/>
      <c r="AB737" s="75"/>
      <c r="AC737" s="75"/>
      <c r="AD737" s="75"/>
      <c r="AE737" s="174">
        <f t="shared" si="181"/>
        <v>0</v>
      </c>
      <c r="AF737" s="75"/>
      <c r="AG737" s="75"/>
      <c r="AH737" s="75"/>
      <c r="AI737" s="75"/>
      <c r="AJ737" s="75"/>
      <c r="AK737" s="75"/>
      <c r="AL737" s="75"/>
      <c r="AM737" s="75"/>
      <c r="AN737" s="75"/>
      <c r="AO737" s="75"/>
      <c r="AP737" s="75"/>
      <c r="AQ737" s="75"/>
      <c r="AR737" s="174">
        <f t="shared" si="147"/>
        <v>0</v>
      </c>
      <c r="AS737" s="198">
        <f t="shared" si="148"/>
        <v>4.2953999999999999</v>
      </c>
    </row>
    <row r="738" spans="2:45" ht="11.25" customHeight="1">
      <c r="B738" s="191" t="s">
        <v>125</v>
      </c>
      <c r="C738" s="188" t="s">
        <v>76</v>
      </c>
      <c r="D738" s="189" t="s">
        <v>76</v>
      </c>
      <c r="E738" s="192" t="s">
        <v>84</v>
      </c>
      <c r="F738" s="184"/>
      <c r="G738" s="73"/>
      <c r="H738" s="75">
        <v>21.658000000000001</v>
      </c>
      <c r="I738" s="75">
        <v>21.70</v>
      </c>
      <c r="J738" s="75">
        <v>21.70</v>
      </c>
      <c r="K738" s="75">
        <v>19.10</v>
      </c>
      <c r="L738" s="75">
        <v>19.10</v>
      </c>
      <c r="M738" s="75">
        <v>19.10</v>
      </c>
      <c r="N738" s="75">
        <v>19.10</v>
      </c>
      <c r="O738" s="75">
        <v>19.10</v>
      </c>
      <c r="P738" s="75">
        <v>19.10</v>
      </c>
      <c r="Q738" s="75">
        <v>23.50</v>
      </c>
      <c r="R738" s="174">
        <f t="shared" si="180"/>
        <v>203.15799999999999</v>
      </c>
      <c r="S738" s="73">
        <v>26.70</v>
      </c>
      <c r="T738" s="73">
        <v>26.70</v>
      </c>
      <c r="U738" s="75">
        <v>26.70</v>
      </c>
      <c r="V738" s="75">
        <v>26.70</v>
      </c>
      <c r="W738" s="75">
        <v>26.70</v>
      </c>
      <c r="X738" s="75">
        <v>26.70</v>
      </c>
      <c r="Y738" s="75">
        <v>26.70</v>
      </c>
      <c r="Z738" s="75">
        <v>26.70</v>
      </c>
      <c r="AA738" s="75">
        <v>26.70</v>
      </c>
      <c r="AB738" s="75">
        <v>26.70</v>
      </c>
      <c r="AC738" s="75">
        <v>26.70</v>
      </c>
      <c r="AD738" s="75">
        <v>26.70</v>
      </c>
      <c r="AE738" s="174">
        <f t="shared" si="181"/>
        <v>320.39999999999992</v>
      </c>
      <c r="AF738" s="75">
        <v>11.10</v>
      </c>
      <c r="AG738" s="75">
        <v>11.10</v>
      </c>
      <c r="AH738" s="75">
        <v>11.10</v>
      </c>
      <c r="AI738" s="75">
        <v>11.10</v>
      </c>
      <c r="AJ738" s="75">
        <v>11.10</v>
      </c>
      <c r="AK738" s="75">
        <v>11.10</v>
      </c>
      <c r="AL738" s="75"/>
      <c r="AM738" s="75"/>
      <c r="AN738" s="75"/>
      <c r="AO738" s="75"/>
      <c r="AP738" s="75"/>
      <c r="AQ738" s="75"/>
      <c r="AR738" s="174">
        <f t="shared" si="147"/>
        <v>66.599999999999994</v>
      </c>
      <c r="AS738" s="198">
        <f t="shared" si="148"/>
        <v>590.1579999999999</v>
      </c>
    </row>
    <row r="739" spans="2:45" ht="11.25" customHeight="1">
      <c r="B739" s="191" t="s">
        <v>125</v>
      </c>
      <c r="C739" s="188" t="s">
        <v>181</v>
      </c>
      <c r="D739" s="189" t="s">
        <v>141</v>
      </c>
      <c r="E739" s="192" t="s">
        <v>84</v>
      </c>
      <c r="F739" s="184"/>
      <c r="G739" s="73"/>
      <c r="H739" s="75">
        <v>2.9074800000000001</v>
      </c>
      <c r="I739" s="73"/>
      <c r="J739" s="75"/>
      <c r="K739" s="75"/>
      <c r="L739" s="75"/>
      <c r="M739" s="75"/>
      <c r="N739" s="75"/>
      <c r="O739" s="75"/>
      <c r="P739" s="75"/>
      <c r="Q739" s="75"/>
      <c r="R739" s="174">
        <f t="shared" si="180"/>
        <v>2.9074800000000001</v>
      </c>
      <c r="S739" s="73"/>
      <c r="T739" s="73"/>
      <c r="U739" s="75"/>
      <c r="V739" s="73"/>
      <c r="W739" s="75"/>
      <c r="X739" s="75"/>
      <c r="Y739" s="75"/>
      <c r="Z739" s="75"/>
      <c r="AA739" s="75"/>
      <c r="AB739" s="75"/>
      <c r="AC739" s="75"/>
      <c r="AD739" s="75"/>
      <c r="AE739" s="174">
        <f t="shared" si="181"/>
        <v>0</v>
      </c>
      <c r="AF739" s="75"/>
      <c r="AG739" s="75"/>
      <c r="AH739" s="75"/>
      <c r="AI739" s="75"/>
      <c r="AJ739" s="75"/>
      <c r="AK739" s="75"/>
      <c r="AL739" s="75"/>
      <c r="AM739" s="75"/>
      <c r="AN739" s="75"/>
      <c r="AO739" s="75"/>
      <c r="AP739" s="75"/>
      <c r="AQ739" s="75"/>
      <c r="AR739" s="174">
        <f t="shared" si="147"/>
        <v>0</v>
      </c>
      <c r="AS739" s="198">
        <f t="shared" si="148"/>
        <v>2.9074800000000001</v>
      </c>
    </row>
    <row r="740" spans="2:45" ht="11.25" customHeight="1">
      <c r="B740" s="191" t="s">
        <v>125</v>
      </c>
      <c r="C740" s="188" t="s">
        <v>182</v>
      </c>
      <c r="D740" s="189" t="s">
        <v>141</v>
      </c>
      <c r="E740" s="192" t="s">
        <v>84</v>
      </c>
      <c r="F740" s="184"/>
      <c r="G740" s="73"/>
      <c r="H740" s="75">
        <v>2.472</v>
      </c>
      <c r="I740" s="73"/>
      <c r="J740" s="75"/>
      <c r="K740" s="75"/>
      <c r="L740" s="75"/>
      <c r="M740" s="75"/>
      <c r="N740" s="75"/>
      <c r="O740" s="75"/>
      <c r="P740" s="75"/>
      <c r="Q740" s="75"/>
      <c r="R740" s="174">
        <f t="shared" si="180"/>
        <v>2.472</v>
      </c>
      <c r="S740" s="73"/>
      <c r="T740" s="73"/>
      <c r="U740" s="75"/>
      <c r="V740" s="73"/>
      <c r="W740" s="75"/>
      <c r="X740" s="75"/>
      <c r="Y740" s="75"/>
      <c r="Z740" s="75"/>
      <c r="AA740" s="75"/>
      <c r="AB740" s="75"/>
      <c r="AC740" s="75"/>
      <c r="AD740" s="75"/>
      <c r="AE740" s="174">
        <f t="shared" si="181"/>
        <v>0</v>
      </c>
      <c r="AF740" s="75"/>
      <c r="AG740" s="75"/>
      <c r="AH740" s="75"/>
      <c r="AI740" s="75"/>
      <c r="AJ740" s="75"/>
      <c r="AK740" s="75"/>
      <c r="AL740" s="75"/>
      <c r="AM740" s="75"/>
      <c r="AN740" s="75"/>
      <c r="AO740" s="75"/>
      <c r="AP740" s="75"/>
      <c r="AQ740" s="75"/>
      <c r="AR740" s="174">
        <f t="shared" si="182" ref="AR740:AR762">SUM(AF740:AQ740)</f>
        <v>0</v>
      </c>
      <c r="AS740" s="198">
        <f t="shared" si="183" ref="AS740:AS761">R740+AE740+AR740</f>
        <v>2.472</v>
      </c>
    </row>
    <row r="741" spans="2:45" ht="11.25" customHeight="1">
      <c r="B741" s="193" t="s">
        <v>125</v>
      </c>
      <c r="C741" s="94" t="s">
        <v>212</v>
      </c>
      <c r="D741" s="194" t="s">
        <v>83</v>
      </c>
      <c r="E741" s="195" t="s">
        <v>84</v>
      </c>
      <c r="F741" s="185"/>
      <c r="G741" s="103"/>
      <c r="H741" s="103"/>
      <c r="I741" s="104">
        <v>2</v>
      </c>
      <c r="J741" s="104">
        <v>2</v>
      </c>
      <c r="K741" s="104">
        <v>2</v>
      </c>
      <c r="L741" s="104">
        <v>2</v>
      </c>
      <c r="M741" s="104">
        <v>2</v>
      </c>
      <c r="N741" s="104"/>
      <c r="O741" s="104"/>
      <c r="P741" s="104"/>
      <c r="Q741" s="104"/>
      <c r="R741" s="179">
        <f t="shared" si="180"/>
        <v>10</v>
      </c>
      <c r="S741" s="103"/>
      <c r="T741" s="103"/>
      <c r="U741" s="103"/>
      <c r="V741" s="104"/>
      <c r="W741" s="104"/>
      <c r="X741" s="104"/>
      <c r="Y741" s="104"/>
      <c r="Z741" s="104"/>
      <c r="AA741" s="104"/>
      <c r="AB741" s="104"/>
      <c r="AC741" s="104"/>
      <c r="AD741" s="104"/>
      <c r="AE741" s="179">
        <f t="shared" si="181"/>
        <v>0</v>
      </c>
      <c r="AF741" s="104"/>
      <c r="AG741" s="104"/>
      <c r="AH741" s="104"/>
      <c r="AI741" s="104"/>
      <c r="AJ741" s="104"/>
      <c r="AK741" s="104"/>
      <c r="AL741" s="104"/>
      <c r="AM741" s="104"/>
      <c r="AN741" s="104"/>
      <c r="AO741" s="104"/>
      <c r="AP741" s="104"/>
      <c r="AQ741" s="104"/>
      <c r="AR741" s="179">
        <f t="shared" si="182"/>
        <v>0</v>
      </c>
      <c r="AS741" s="205">
        <f t="shared" si="183"/>
        <v>10</v>
      </c>
    </row>
    <row r="742" spans="2:45" ht="11.25" customHeight="1">
      <c r="B742" s="112" t="s">
        <v>125</v>
      </c>
      <c r="C742" s="113" t="s">
        <v>49</v>
      </c>
      <c r="D742" s="114"/>
      <c r="E742" s="115"/>
      <c r="F742" s="116"/>
      <c r="G742" s="110">
        <f>SUM(G735:G741)</f>
        <v>0</v>
      </c>
      <c r="H742" s="110">
        <f>SUM(H735:H741)</f>
        <v>34.031480000000002</v>
      </c>
      <c r="I742" s="110">
        <f t="shared" si="184" ref="I742:Q742">SUM(I735:I741)</f>
        <v>23.70</v>
      </c>
      <c r="J742" s="110">
        <f>SUM(J735:J741)</f>
        <v>23.70</v>
      </c>
      <c r="K742" s="110">
        <f t="shared" si="184"/>
        <v>21.10</v>
      </c>
      <c r="L742" s="110">
        <f t="shared" si="184"/>
        <v>21.10</v>
      </c>
      <c r="M742" s="110">
        <f t="shared" si="184"/>
        <v>21.10</v>
      </c>
      <c r="N742" s="110">
        <f t="shared" si="184"/>
        <v>19.10</v>
      </c>
      <c r="O742" s="110">
        <f t="shared" si="184"/>
        <v>19.10</v>
      </c>
      <c r="P742" s="110">
        <f t="shared" si="184"/>
        <v>19.10</v>
      </c>
      <c r="Q742" s="110">
        <f t="shared" si="184"/>
        <v>23.50</v>
      </c>
      <c r="R742" s="110">
        <f>SUM(R735:R741)</f>
        <v>225.53147999999999</v>
      </c>
      <c r="S742" s="110">
        <f t="shared" si="185" ref="S742:AD742">SUM(S735:S741)</f>
        <v>26.70</v>
      </c>
      <c r="T742" s="110">
        <f t="shared" si="185"/>
        <v>26.70</v>
      </c>
      <c r="U742" s="110">
        <f t="shared" si="185"/>
        <v>26.70</v>
      </c>
      <c r="V742" s="110">
        <f t="shared" si="185"/>
        <v>26.70</v>
      </c>
      <c r="W742" s="110">
        <f t="shared" si="185"/>
        <v>26.70</v>
      </c>
      <c r="X742" s="110">
        <f t="shared" si="185"/>
        <v>26.70</v>
      </c>
      <c r="Y742" s="110">
        <f t="shared" si="185"/>
        <v>26.70</v>
      </c>
      <c r="Z742" s="110">
        <f t="shared" si="185"/>
        <v>26.70</v>
      </c>
      <c r="AA742" s="110">
        <f t="shared" si="185"/>
        <v>26.70</v>
      </c>
      <c r="AB742" s="110">
        <f>SUM(AB735:AB741)</f>
        <v>26.70</v>
      </c>
      <c r="AC742" s="110">
        <f t="shared" si="185"/>
        <v>26.70</v>
      </c>
      <c r="AD742" s="110">
        <f t="shared" si="185"/>
        <v>26.70</v>
      </c>
      <c r="AE742" s="110">
        <f>SUM(AE735:AE741)</f>
        <v>320.39999999999992</v>
      </c>
      <c r="AF742" s="110">
        <f t="shared" si="186" ref="AF742:AQ742">SUM(AF735:AF741)</f>
        <v>11.10</v>
      </c>
      <c r="AG742" s="110">
        <f t="shared" si="186"/>
        <v>11.10</v>
      </c>
      <c r="AH742" s="110">
        <f t="shared" si="186"/>
        <v>11.10</v>
      </c>
      <c r="AI742" s="110">
        <f t="shared" si="186"/>
        <v>11.10</v>
      </c>
      <c r="AJ742" s="110">
        <f t="shared" si="186"/>
        <v>11.10</v>
      </c>
      <c r="AK742" s="110">
        <f t="shared" si="186"/>
        <v>11.10</v>
      </c>
      <c r="AL742" s="110">
        <f t="shared" si="186"/>
        <v>0</v>
      </c>
      <c r="AM742" s="110">
        <f t="shared" si="186"/>
        <v>0</v>
      </c>
      <c r="AN742" s="110">
        <f t="shared" si="186"/>
        <v>0</v>
      </c>
      <c r="AO742" s="110">
        <f t="shared" si="186"/>
        <v>0</v>
      </c>
      <c r="AP742" s="110">
        <f t="shared" si="186"/>
        <v>0</v>
      </c>
      <c r="AQ742" s="110">
        <f t="shared" si="186"/>
        <v>0</v>
      </c>
      <c r="AR742" s="110">
        <f t="shared" si="182"/>
        <v>66.599999999999994</v>
      </c>
      <c r="AS742" s="110">
        <f t="shared" si="183"/>
        <v>612.53147999999999</v>
      </c>
    </row>
    <row r="743" spans="2:45" ht="11.25" customHeight="1">
      <c r="B743" s="193" t="s">
        <v>126</v>
      </c>
      <c r="C743" s="168" t="s">
        <v>552</v>
      </c>
      <c r="D743" s="194" t="s">
        <v>84</v>
      </c>
      <c r="E743" s="195" t="s">
        <v>84</v>
      </c>
      <c r="F743" s="196" t="s">
        <v>487</v>
      </c>
      <c r="G743" s="103">
        <v>0</v>
      </c>
      <c r="H743" s="103">
        <v>0</v>
      </c>
      <c r="I743" s="84">
        <v>0</v>
      </c>
      <c r="J743" s="111">
        <v>636.975</v>
      </c>
      <c r="K743" s="111">
        <v>3256.634</v>
      </c>
      <c r="L743" s="111">
        <v>180.333</v>
      </c>
      <c r="M743" s="111">
        <v>778.18100000000004</v>
      </c>
      <c r="N743" s="111">
        <v>90</v>
      </c>
      <c r="O743" s="111">
        <v>-171.46799999999999</v>
      </c>
      <c r="P743" s="111">
        <v>210.77699999999999</v>
      </c>
      <c r="Q743" s="111">
        <v>58.154000000000003</v>
      </c>
      <c r="R743" s="179">
        <f>SUM(G743:Q743)</f>
        <v>5039.5860000000002</v>
      </c>
      <c r="S743" s="103"/>
      <c r="T743" s="103">
        <v>6018.2560000000003</v>
      </c>
      <c r="U743" s="103"/>
      <c r="V743" s="84"/>
      <c r="W743" s="111"/>
      <c r="X743" s="111"/>
      <c r="Y743" s="111"/>
      <c r="Z743" s="111"/>
      <c r="AA743" s="111"/>
      <c r="AB743" s="111"/>
      <c r="AC743" s="111"/>
      <c r="AD743" s="111"/>
      <c r="AE743" s="179">
        <f>SUM(S743:AD743)</f>
        <v>6018.2560000000003</v>
      </c>
      <c r="AF743" s="104"/>
      <c r="AG743" s="104">
        <v>1767.404</v>
      </c>
      <c r="AH743" s="104"/>
      <c r="AI743" s="104"/>
      <c r="AJ743" s="104"/>
      <c r="AK743" s="104"/>
      <c r="AL743" s="104"/>
      <c r="AM743" s="104"/>
      <c r="AN743" s="104"/>
      <c r="AO743" s="104"/>
      <c r="AP743" s="104"/>
      <c r="AQ743" s="104"/>
      <c r="AR743" s="179">
        <f t="shared" si="182"/>
        <v>1767.404</v>
      </c>
      <c r="AS743" s="205">
        <f t="shared" si="183"/>
        <v>12825.246000000001</v>
      </c>
    </row>
    <row r="744" spans="2:45" ht="11.25" customHeight="1">
      <c r="B744" s="112" t="s">
        <v>126</v>
      </c>
      <c r="C744" s="113" t="s">
        <v>49</v>
      </c>
      <c r="D744" s="114"/>
      <c r="E744" s="115"/>
      <c r="F744" s="116"/>
      <c r="G744" s="110">
        <f>SUM(G743)</f>
        <v>0</v>
      </c>
      <c r="H744" s="110">
        <f t="shared" si="187" ref="H744:Q744">SUM(H743)</f>
        <v>0</v>
      </c>
      <c r="I744" s="110">
        <f t="shared" si="187"/>
        <v>0</v>
      </c>
      <c r="J744" s="110">
        <f t="shared" si="187"/>
        <v>636.975</v>
      </c>
      <c r="K744" s="110">
        <f t="shared" si="187"/>
        <v>3256.634</v>
      </c>
      <c r="L744" s="110">
        <f t="shared" si="187"/>
        <v>180.333</v>
      </c>
      <c r="M744" s="110">
        <f t="shared" si="187"/>
        <v>778.18100000000004</v>
      </c>
      <c r="N744" s="110">
        <f t="shared" si="187"/>
        <v>90</v>
      </c>
      <c r="O744" s="110">
        <f t="shared" si="187"/>
        <v>-171.46799999999999</v>
      </c>
      <c r="P744" s="110">
        <f t="shared" si="187"/>
        <v>210.77699999999999</v>
      </c>
      <c r="Q744" s="110">
        <f t="shared" si="187"/>
        <v>58.154000000000003</v>
      </c>
      <c r="R744" s="110">
        <f>SUM(R743)</f>
        <v>5039.5860000000002</v>
      </c>
      <c r="S744" s="110">
        <f t="shared" si="188" ref="S744:AD744">SUM(S743)</f>
        <v>0</v>
      </c>
      <c r="T744" s="110">
        <f t="shared" si="188"/>
        <v>6018.2560000000003</v>
      </c>
      <c r="U744" s="110">
        <f t="shared" si="188"/>
        <v>0</v>
      </c>
      <c r="V744" s="110">
        <f t="shared" si="188"/>
        <v>0</v>
      </c>
      <c r="W744" s="110">
        <f t="shared" si="188"/>
        <v>0</v>
      </c>
      <c r="X744" s="110">
        <f t="shared" si="188"/>
        <v>0</v>
      </c>
      <c r="Y744" s="110">
        <f t="shared" si="188"/>
        <v>0</v>
      </c>
      <c r="Z744" s="110">
        <f t="shared" si="188"/>
        <v>0</v>
      </c>
      <c r="AA744" s="110">
        <f t="shared" si="188"/>
        <v>0</v>
      </c>
      <c r="AB744" s="110">
        <f>SUM(AB743)</f>
        <v>0</v>
      </c>
      <c r="AC744" s="110">
        <f t="shared" si="188"/>
        <v>0</v>
      </c>
      <c r="AD744" s="110">
        <f t="shared" si="188"/>
        <v>0</v>
      </c>
      <c r="AE744" s="110">
        <f>SUM(AE743)</f>
        <v>6018.2560000000003</v>
      </c>
      <c r="AF744" s="110">
        <f t="shared" si="189" ref="AF744:AQ744">SUM(AF743)</f>
        <v>0</v>
      </c>
      <c r="AG744" s="110">
        <f t="shared" si="189"/>
        <v>1767.404</v>
      </c>
      <c r="AH744" s="110">
        <f t="shared" si="189"/>
        <v>0</v>
      </c>
      <c r="AI744" s="110">
        <f t="shared" si="189"/>
        <v>0</v>
      </c>
      <c r="AJ744" s="110">
        <f t="shared" si="189"/>
        <v>0</v>
      </c>
      <c r="AK744" s="110">
        <f t="shared" si="189"/>
        <v>0</v>
      </c>
      <c r="AL744" s="110">
        <f t="shared" si="189"/>
        <v>0</v>
      </c>
      <c r="AM744" s="110">
        <f t="shared" si="189"/>
        <v>0</v>
      </c>
      <c r="AN744" s="110">
        <f t="shared" si="189"/>
        <v>0</v>
      </c>
      <c r="AO744" s="110">
        <f t="shared" si="189"/>
        <v>0</v>
      </c>
      <c r="AP744" s="110">
        <f t="shared" si="189"/>
        <v>0</v>
      </c>
      <c r="AQ744" s="110">
        <f t="shared" si="189"/>
        <v>0</v>
      </c>
      <c r="AR744" s="110">
        <f t="shared" si="182"/>
        <v>1767.404</v>
      </c>
      <c r="AS744" s="110">
        <f t="shared" si="183"/>
        <v>12825.246000000001</v>
      </c>
    </row>
    <row r="745" spans="2:45" ht="11.25" customHeight="1">
      <c r="B745" s="167" t="s">
        <v>128</v>
      </c>
      <c r="C745" s="190" t="s">
        <v>269</v>
      </c>
      <c r="D745" s="169" t="s">
        <v>76</v>
      </c>
      <c r="E745" s="170" t="s">
        <v>84</v>
      </c>
      <c r="F745" s="171"/>
      <c r="G745" s="76"/>
      <c r="H745" s="76"/>
      <c r="I745" s="76"/>
      <c r="J745" s="109"/>
      <c r="K745" s="109"/>
      <c r="L745" s="109"/>
      <c r="M745" s="109"/>
      <c r="N745" s="109"/>
      <c r="O745" s="109"/>
      <c r="P745" s="109">
        <v>275.57</v>
      </c>
      <c r="Q745" s="109"/>
      <c r="R745" s="172">
        <f t="shared" si="190" ref="R745:R753">SUM(G745:Q745)</f>
        <v>275.57</v>
      </c>
      <c r="S745" s="76"/>
      <c r="T745" s="76"/>
      <c r="U745" s="76"/>
      <c r="V745" s="76"/>
      <c r="W745" s="109"/>
      <c r="X745" s="109"/>
      <c r="Y745" s="109"/>
      <c r="Z745" s="109"/>
      <c r="AA745" s="109"/>
      <c r="AB745" s="109"/>
      <c r="AC745" s="109"/>
      <c r="AD745" s="109"/>
      <c r="AE745" s="172">
        <f t="shared" si="191" ref="AE745:AE753">SUM(S745:AD745)</f>
        <v>0</v>
      </c>
      <c r="AF745" s="109"/>
      <c r="AG745" s="109"/>
      <c r="AH745" s="109"/>
      <c r="AI745" s="109"/>
      <c r="AJ745" s="109"/>
      <c r="AK745" s="109"/>
      <c r="AL745" s="109"/>
      <c r="AM745" s="109"/>
      <c r="AN745" s="109"/>
      <c r="AO745" s="109"/>
      <c r="AP745" s="109"/>
      <c r="AQ745" s="109"/>
      <c r="AR745" s="172">
        <f t="shared" si="182"/>
        <v>0</v>
      </c>
      <c r="AS745" s="204">
        <f t="shared" si="183"/>
        <v>275.57</v>
      </c>
    </row>
    <row r="746" spans="2:45" ht="11.25" customHeight="1">
      <c r="B746" s="191" t="s">
        <v>128</v>
      </c>
      <c r="C746" s="188" t="s">
        <v>270</v>
      </c>
      <c r="D746" s="189" t="s">
        <v>140</v>
      </c>
      <c r="E746" s="192" t="s">
        <v>84</v>
      </c>
      <c r="F746" s="173"/>
      <c r="G746" s="73"/>
      <c r="H746" s="73">
        <v>148.22</v>
      </c>
      <c r="I746" s="73">
        <v>0</v>
      </c>
      <c r="J746" s="75">
        <v>1.28</v>
      </c>
      <c r="K746" s="75">
        <v>2.025</v>
      </c>
      <c r="L746" s="75"/>
      <c r="M746" s="75"/>
      <c r="N746" s="75"/>
      <c r="O746" s="75"/>
      <c r="P746" s="75"/>
      <c r="Q746" s="75"/>
      <c r="R746" s="174">
        <f t="shared" si="190"/>
        <v>151.52500000000001</v>
      </c>
      <c r="S746" s="73"/>
      <c r="T746" s="73"/>
      <c r="U746" s="73"/>
      <c r="V746" s="73"/>
      <c r="W746" s="75"/>
      <c r="X746" s="75"/>
      <c r="Y746" s="75"/>
      <c r="Z746" s="75"/>
      <c r="AA746" s="75"/>
      <c r="AB746" s="75"/>
      <c r="AC746" s="75"/>
      <c r="AD746" s="75"/>
      <c r="AE746" s="174">
        <f t="shared" si="191"/>
        <v>0</v>
      </c>
      <c r="AF746" s="75"/>
      <c r="AG746" s="75"/>
      <c r="AH746" s="75"/>
      <c r="AI746" s="75"/>
      <c r="AJ746" s="75"/>
      <c r="AK746" s="75"/>
      <c r="AL746" s="75"/>
      <c r="AM746" s="75"/>
      <c r="AN746" s="75"/>
      <c r="AO746" s="75"/>
      <c r="AP746" s="75"/>
      <c r="AQ746" s="75"/>
      <c r="AR746" s="174">
        <f t="shared" si="182"/>
        <v>0</v>
      </c>
      <c r="AS746" s="198">
        <f t="shared" si="183"/>
        <v>151.52500000000001</v>
      </c>
    </row>
    <row r="747" spans="2:45" ht="11.25" customHeight="1">
      <c r="B747" s="191" t="s">
        <v>128</v>
      </c>
      <c r="C747" s="188" t="s">
        <v>271</v>
      </c>
      <c r="D747" s="189" t="s">
        <v>141</v>
      </c>
      <c r="E747" s="192" t="s">
        <v>84</v>
      </c>
      <c r="F747" s="173"/>
      <c r="G747" s="73"/>
      <c r="H747" s="73">
        <v>50.80</v>
      </c>
      <c r="I747" s="73">
        <v>9.92</v>
      </c>
      <c r="J747" s="75">
        <v>16.88</v>
      </c>
      <c r="K747" s="75">
        <v>15.60</v>
      </c>
      <c r="L747" s="75"/>
      <c r="M747" s="75"/>
      <c r="N747" s="75"/>
      <c r="O747" s="75"/>
      <c r="P747" s="75"/>
      <c r="Q747" s="75"/>
      <c r="R747" s="174">
        <f t="shared" si="190"/>
        <v>93.199999999999989</v>
      </c>
      <c r="S747" s="73"/>
      <c r="T747" s="73"/>
      <c r="U747" s="73"/>
      <c r="V747" s="73"/>
      <c r="W747" s="75"/>
      <c r="X747" s="75"/>
      <c r="Y747" s="75"/>
      <c r="Z747" s="75"/>
      <c r="AA747" s="75"/>
      <c r="AB747" s="75"/>
      <c r="AC747" s="75"/>
      <c r="AD747" s="75"/>
      <c r="AE747" s="174">
        <f t="shared" si="191"/>
        <v>0</v>
      </c>
      <c r="AF747" s="75"/>
      <c r="AG747" s="75"/>
      <c r="AH747" s="75"/>
      <c r="AI747" s="75"/>
      <c r="AJ747" s="75"/>
      <c r="AK747" s="75"/>
      <c r="AL747" s="75"/>
      <c r="AM747" s="75"/>
      <c r="AN747" s="75"/>
      <c r="AO747" s="75"/>
      <c r="AP747" s="75"/>
      <c r="AQ747" s="75"/>
      <c r="AR747" s="174">
        <f t="shared" si="182"/>
        <v>0</v>
      </c>
      <c r="AS747" s="198">
        <f t="shared" si="183"/>
        <v>93.199999999999989</v>
      </c>
    </row>
    <row r="748" spans="2:45" ht="11.25" customHeight="1">
      <c r="B748" s="191" t="s">
        <v>128</v>
      </c>
      <c r="C748" s="188" t="s">
        <v>272</v>
      </c>
      <c r="D748" s="189" t="s">
        <v>143</v>
      </c>
      <c r="E748" s="192" t="s">
        <v>84</v>
      </c>
      <c r="F748" s="173"/>
      <c r="G748" s="73"/>
      <c r="H748" s="73">
        <v>0</v>
      </c>
      <c r="I748" s="73">
        <v>125.22342000000002</v>
      </c>
      <c r="J748" s="75">
        <v>188.64</v>
      </c>
      <c r="K748" s="75">
        <v>109.95</v>
      </c>
      <c r="L748" s="75">
        <v>92.57</v>
      </c>
      <c r="M748" s="75">
        <v>173.83</v>
      </c>
      <c r="N748" s="75">
        <v>118.30</v>
      </c>
      <c r="O748" s="75">
        <v>125.80</v>
      </c>
      <c r="P748" s="75"/>
      <c r="Q748" s="75"/>
      <c r="R748" s="174">
        <f t="shared" si="190"/>
        <v>934.31341999999995</v>
      </c>
      <c r="S748" s="73"/>
      <c r="T748" s="73"/>
      <c r="U748" s="73"/>
      <c r="V748" s="73"/>
      <c r="W748" s="75"/>
      <c r="X748" s="75"/>
      <c r="Y748" s="75"/>
      <c r="Z748" s="75"/>
      <c r="AA748" s="75"/>
      <c r="AB748" s="75"/>
      <c r="AC748" s="75"/>
      <c r="AD748" s="75"/>
      <c r="AE748" s="174">
        <f t="shared" si="191"/>
        <v>0</v>
      </c>
      <c r="AF748" s="75"/>
      <c r="AG748" s="75"/>
      <c r="AH748" s="75"/>
      <c r="AI748" s="75"/>
      <c r="AJ748" s="75"/>
      <c r="AK748" s="75"/>
      <c r="AL748" s="75"/>
      <c r="AM748" s="75"/>
      <c r="AN748" s="75"/>
      <c r="AO748" s="75"/>
      <c r="AP748" s="75"/>
      <c r="AQ748" s="75"/>
      <c r="AR748" s="174">
        <f t="shared" si="182"/>
        <v>0</v>
      </c>
      <c r="AS748" s="198">
        <f t="shared" si="183"/>
        <v>934.31341999999995</v>
      </c>
    </row>
    <row r="749" spans="2:45" ht="11.25" customHeight="1">
      <c r="B749" s="191" t="s">
        <v>128</v>
      </c>
      <c r="C749" s="188" t="s">
        <v>273</v>
      </c>
      <c r="D749" s="189" t="s">
        <v>84</v>
      </c>
      <c r="E749" s="192" t="s">
        <v>84</v>
      </c>
      <c r="F749" s="173"/>
      <c r="G749" s="73"/>
      <c r="H749" s="73">
        <v>0.87</v>
      </c>
      <c r="I749" s="73"/>
      <c r="J749" s="75"/>
      <c r="K749" s="75"/>
      <c r="L749" s="75"/>
      <c r="M749" s="75"/>
      <c r="N749" s="75"/>
      <c r="O749" s="75"/>
      <c r="P749" s="75"/>
      <c r="Q749" s="75"/>
      <c r="R749" s="174">
        <f t="shared" si="190"/>
        <v>0.87</v>
      </c>
      <c r="S749" s="73"/>
      <c r="T749" s="73"/>
      <c r="U749" s="73"/>
      <c r="V749" s="73"/>
      <c r="W749" s="75"/>
      <c r="X749" s="75"/>
      <c r="Y749" s="75"/>
      <c r="Z749" s="75"/>
      <c r="AA749" s="75"/>
      <c r="AB749" s="75"/>
      <c r="AC749" s="75"/>
      <c r="AD749" s="75"/>
      <c r="AE749" s="174">
        <f t="shared" si="191"/>
        <v>0</v>
      </c>
      <c r="AF749" s="75"/>
      <c r="AG749" s="75"/>
      <c r="AH749" s="75"/>
      <c r="AI749" s="75"/>
      <c r="AJ749" s="75"/>
      <c r="AK749" s="75"/>
      <c r="AL749" s="75"/>
      <c r="AM749" s="75"/>
      <c r="AN749" s="75"/>
      <c r="AO749" s="75"/>
      <c r="AP749" s="75"/>
      <c r="AQ749" s="75"/>
      <c r="AR749" s="174">
        <f t="shared" si="182"/>
        <v>0</v>
      </c>
      <c r="AS749" s="198">
        <f t="shared" si="183"/>
        <v>0.87</v>
      </c>
    </row>
    <row r="750" spans="2:45" ht="11.25" customHeight="1">
      <c r="B750" s="191" t="s">
        <v>128</v>
      </c>
      <c r="C750" s="188" t="s">
        <v>1127</v>
      </c>
      <c r="D750" s="189" t="s">
        <v>84</v>
      </c>
      <c r="E750" s="192" t="s">
        <v>84</v>
      </c>
      <c r="F750" s="173"/>
      <c r="G750" s="73"/>
      <c r="H750" s="73">
        <v>15.70</v>
      </c>
      <c r="I750" s="73">
        <v>4.32</v>
      </c>
      <c r="J750" s="75">
        <v>8.35</v>
      </c>
      <c r="K750" s="75"/>
      <c r="L750" s="75"/>
      <c r="M750" s="75"/>
      <c r="N750" s="75"/>
      <c r="O750" s="75"/>
      <c r="P750" s="75"/>
      <c r="Q750" s="75"/>
      <c r="R750" s="174">
        <f t="shared" si="190"/>
        <v>28.369999999999997</v>
      </c>
      <c r="S750" s="73"/>
      <c r="T750" s="73"/>
      <c r="U750" s="73"/>
      <c r="V750" s="73"/>
      <c r="W750" s="75"/>
      <c r="X750" s="75"/>
      <c r="Y750" s="75"/>
      <c r="Z750" s="75"/>
      <c r="AA750" s="75"/>
      <c r="AB750" s="75"/>
      <c r="AC750" s="75"/>
      <c r="AD750" s="75"/>
      <c r="AE750" s="174">
        <f t="shared" si="191"/>
        <v>0</v>
      </c>
      <c r="AF750" s="75"/>
      <c r="AG750" s="75"/>
      <c r="AH750" s="75"/>
      <c r="AI750" s="75"/>
      <c r="AJ750" s="75"/>
      <c r="AK750" s="75"/>
      <c r="AL750" s="75"/>
      <c r="AM750" s="75"/>
      <c r="AN750" s="75"/>
      <c r="AO750" s="75"/>
      <c r="AP750" s="75"/>
      <c r="AQ750" s="75"/>
      <c r="AR750" s="174">
        <f t="shared" si="182"/>
        <v>0</v>
      </c>
      <c r="AS750" s="198">
        <f t="shared" si="183"/>
        <v>28.369999999999997</v>
      </c>
    </row>
    <row r="751" spans="2:45" ht="11.25" customHeight="1">
      <c r="B751" s="191" t="s">
        <v>128</v>
      </c>
      <c r="C751" s="188" t="s">
        <v>275</v>
      </c>
      <c r="D751" s="189" t="s">
        <v>81</v>
      </c>
      <c r="E751" s="192" t="s">
        <v>84</v>
      </c>
      <c r="F751" s="173"/>
      <c r="G751" s="73"/>
      <c r="H751" s="73">
        <v>6.40</v>
      </c>
      <c r="I751" s="73">
        <v>4.96</v>
      </c>
      <c r="J751" s="75">
        <v>1.455</v>
      </c>
      <c r="K751" s="75">
        <v>8.4979999999999993</v>
      </c>
      <c r="L751" s="75">
        <v>17.84</v>
      </c>
      <c r="M751" s="75">
        <v>2.50</v>
      </c>
      <c r="N751" s="75">
        <v>0.30</v>
      </c>
      <c r="O751" s="75"/>
      <c r="P751" s="75"/>
      <c r="Q751" s="75"/>
      <c r="R751" s="174">
        <f t="shared" si="190"/>
        <v>41.952999999999996</v>
      </c>
      <c r="S751" s="73"/>
      <c r="T751" s="73"/>
      <c r="U751" s="73"/>
      <c r="V751" s="73"/>
      <c r="W751" s="75"/>
      <c r="X751" s="75"/>
      <c r="Y751" s="75"/>
      <c r="Z751" s="75"/>
      <c r="AA751" s="75"/>
      <c r="AB751" s="75"/>
      <c r="AC751" s="75"/>
      <c r="AD751" s="75"/>
      <c r="AE751" s="174">
        <f t="shared" si="191"/>
        <v>0</v>
      </c>
      <c r="AF751" s="75"/>
      <c r="AG751" s="75"/>
      <c r="AH751" s="75"/>
      <c r="AI751" s="75"/>
      <c r="AJ751" s="75"/>
      <c r="AK751" s="75"/>
      <c r="AL751" s="75"/>
      <c r="AM751" s="75"/>
      <c r="AN751" s="75"/>
      <c r="AO751" s="75"/>
      <c r="AP751" s="75"/>
      <c r="AQ751" s="75"/>
      <c r="AR751" s="174">
        <f t="shared" si="182"/>
        <v>0</v>
      </c>
      <c r="AS751" s="198">
        <f t="shared" si="183"/>
        <v>41.952999999999996</v>
      </c>
    </row>
    <row r="752" spans="2:45" ht="11.25" customHeight="1">
      <c r="B752" s="193" t="s">
        <v>128</v>
      </c>
      <c r="C752" s="168" t="s">
        <v>609</v>
      </c>
      <c r="D752" s="194" t="s">
        <v>84</v>
      </c>
      <c r="E752" s="195" t="s">
        <v>84</v>
      </c>
      <c r="F752" s="196"/>
      <c r="G752" s="103"/>
      <c r="H752" s="103"/>
      <c r="I752" s="84"/>
      <c r="J752" s="111">
        <v>5.60</v>
      </c>
      <c r="K752" s="111"/>
      <c r="L752" s="111"/>
      <c r="M752" s="111"/>
      <c r="N752" s="111"/>
      <c r="O752" s="111"/>
      <c r="P752" s="111"/>
      <c r="Q752" s="111"/>
      <c r="R752" s="179">
        <f t="shared" si="190"/>
        <v>5.60</v>
      </c>
      <c r="S752" s="103"/>
      <c r="T752" s="103"/>
      <c r="U752" s="103"/>
      <c r="V752" s="84"/>
      <c r="W752" s="111"/>
      <c r="X752" s="111"/>
      <c r="Y752" s="111"/>
      <c r="Z752" s="111"/>
      <c r="AA752" s="111"/>
      <c r="AB752" s="111"/>
      <c r="AC752" s="111"/>
      <c r="AD752" s="111"/>
      <c r="AE752" s="179">
        <f t="shared" si="191"/>
        <v>0</v>
      </c>
      <c r="AF752" s="104"/>
      <c r="AG752" s="104"/>
      <c r="AH752" s="104"/>
      <c r="AI752" s="104"/>
      <c r="AJ752" s="104"/>
      <c r="AK752" s="104"/>
      <c r="AL752" s="104"/>
      <c r="AM752" s="104"/>
      <c r="AN752" s="104"/>
      <c r="AO752" s="104"/>
      <c r="AP752" s="104"/>
      <c r="AQ752" s="104"/>
      <c r="AR752" s="179">
        <f t="shared" si="182"/>
        <v>0</v>
      </c>
      <c r="AS752" s="205">
        <f t="shared" si="183"/>
        <v>5.60</v>
      </c>
    </row>
    <row r="753" spans="2:45" ht="11.25" customHeight="1">
      <c r="B753" s="191" t="s">
        <v>128</v>
      </c>
      <c r="C753" s="188" t="s">
        <v>641</v>
      </c>
      <c r="D753" s="189" t="s">
        <v>84</v>
      </c>
      <c r="E753" s="192" t="s">
        <v>84</v>
      </c>
      <c r="F753" s="173"/>
      <c r="G753" s="73"/>
      <c r="H753" s="73"/>
      <c r="I753" s="73"/>
      <c r="J753" s="75"/>
      <c r="K753" s="75"/>
      <c r="L753" s="75"/>
      <c r="M753" s="75"/>
      <c r="N753" s="75"/>
      <c r="O753" s="75"/>
      <c r="P753" s="75">
        <v>136.839</v>
      </c>
      <c r="Q753" s="75"/>
      <c r="R753" s="179">
        <f t="shared" si="190"/>
        <v>136.839</v>
      </c>
      <c r="S753" s="73"/>
      <c r="T753" s="73"/>
      <c r="U753" s="73"/>
      <c r="V753" s="73"/>
      <c r="W753" s="75"/>
      <c r="X753" s="75"/>
      <c r="Y753" s="75"/>
      <c r="Z753" s="75"/>
      <c r="AA753" s="75"/>
      <c r="AB753" s="75"/>
      <c r="AC753" s="75"/>
      <c r="AD753" s="75"/>
      <c r="AE753" s="179">
        <f t="shared" si="191"/>
        <v>0</v>
      </c>
      <c r="AF753" s="104"/>
      <c r="AG753" s="104"/>
      <c r="AH753" s="104"/>
      <c r="AI753" s="104"/>
      <c r="AJ753" s="104"/>
      <c r="AK753" s="104"/>
      <c r="AL753" s="104"/>
      <c r="AM753" s="104"/>
      <c r="AN753" s="104"/>
      <c r="AO753" s="104"/>
      <c r="AP753" s="104"/>
      <c r="AQ753" s="104"/>
      <c r="AR753" s="179">
        <f t="shared" si="182"/>
        <v>0</v>
      </c>
      <c r="AS753" s="198">
        <f t="shared" si="183"/>
        <v>136.839</v>
      </c>
    </row>
    <row r="754" spans="1:45" s="5" customFormat="1" ht="11.25" customHeight="1">
      <c r="A754" s="238"/>
      <c r="B754" s="112" t="s">
        <v>128</v>
      </c>
      <c r="C754" s="113" t="s">
        <v>49</v>
      </c>
      <c r="D754" s="114"/>
      <c r="E754" s="115"/>
      <c r="F754" s="116"/>
      <c r="G754" s="110">
        <f>SUM(G745:G753)</f>
        <v>0</v>
      </c>
      <c r="H754" s="110">
        <f t="shared" si="192" ref="H754:P754">SUM(H745:H753)</f>
        <v>221.98999999999998</v>
      </c>
      <c r="I754" s="110">
        <f t="shared" si="192"/>
        <v>144.42342000000002</v>
      </c>
      <c r="J754" s="110">
        <f t="shared" si="192"/>
        <v>222.20499999999998</v>
      </c>
      <c r="K754" s="110">
        <f t="shared" si="192"/>
        <v>136.07300000000001</v>
      </c>
      <c r="L754" s="110">
        <f t="shared" si="192"/>
        <v>110.41</v>
      </c>
      <c r="M754" s="110">
        <f t="shared" si="192"/>
        <v>176.33</v>
      </c>
      <c r="N754" s="110">
        <f t="shared" si="192"/>
        <v>118.60</v>
      </c>
      <c r="O754" s="110">
        <f t="shared" si="192"/>
        <v>125.80</v>
      </c>
      <c r="P754" s="110">
        <f t="shared" si="192"/>
        <v>412.40899999999999</v>
      </c>
      <c r="Q754" s="110">
        <f>SUM(Q745:Q753)</f>
        <v>0</v>
      </c>
      <c r="R754" s="110">
        <f>SUM(R745:R753)</f>
        <v>1668.2404199999996</v>
      </c>
      <c r="S754" s="110">
        <f t="shared" si="193" ref="S754:AD754">SUM(S745:S753)</f>
        <v>0</v>
      </c>
      <c r="T754" s="110">
        <f t="shared" si="193"/>
        <v>0</v>
      </c>
      <c r="U754" s="110">
        <f t="shared" si="193"/>
        <v>0</v>
      </c>
      <c r="V754" s="110">
        <f t="shared" si="193"/>
        <v>0</v>
      </c>
      <c r="W754" s="110">
        <f t="shared" si="193"/>
        <v>0</v>
      </c>
      <c r="X754" s="110">
        <f t="shared" si="193"/>
        <v>0</v>
      </c>
      <c r="Y754" s="110">
        <f t="shared" si="193"/>
        <v>0</v>
      </c>
      <c r="Z754" s="110">
        <f t="shared" si="193"/>
        <v>0</v>
      </c>
      <c r="AA754" s="110">
        <f t="shared" si="193"/>
        <v>0</v>
      </c>
      <c r="AB754" s="110">
        <f>SUM(AB745:AB753)</f>
        <v>0</v>
      </c>
      <c r="AC754" s="110">
        <f t="shared" si="193"/>
        <v>0</v>
      </c>
      <c r="AD754" s="110">
        <f t="shared" si="193"/>
        <v>0</v>
      </c>
      <c r="AE754" s="110">
        <f>SUM(AE745:AE753)</f>
        <v>0</v>
      </c>
      <c r="AF754" s="110">
        <f t="shared" si="194" ref="AF754:AQ754">SUM(AF745:AF753)</f>
        <v>0</v>
      </c>
      <c r="AG754" s="110">
        <f t="shared" si="194"/>
        <v>0</v>
      </c>
      <c r="AH754" s="110">
        <f t="shared" si="194"/>
        <v>0</v>
      </c>
      <c r="AI754" s="110">
        <f t="shared" si="194"/>
        <v>0</v>
      </c>
      <c r="AJ754" s="110">
        <f t="shared" si="194"/>
        <v>0</v>
      </c>
      <c r="AK754" s="110">
        <f t="shared" si="194"/>
        <v>0</v>
      </c>
      <c r="AL754" s="110">
        <f t="shared" si="194"/>
        <v>0</v>
      </c>
      <c r="AM754" s="110">
        <f t="shared" si="194"/>
        <v>0</v>
      </c>
      <c r="AN754" s="110">
        <f t="shared" si="194"/>
        <v>0</v>
      </c>
      <c r="AO754" s="110">
        <f t="shared" si="194"/>
        <v>0</v>
      </c>
      <c r="AP754" s="110">
        <f t="shared" si="194"/>
        <v>0</v>
      </c>
      <c r="AQ754" s="110">
        <f t="shared" si="194"/>
        <v>0</v>
      </c>
      <c r="AR754" s="110">
        <f t="shared" si="182"/>
        <v>0</v>
      </c>
      <c r="AS754" s="110">
        <f t="shared" si="183"/>
        <v>1668.2404199999996</v>
      </c>
    </row>
    <row r="755" spans="2:45" ht="11.25" customHeight="1">
      <c r="B755" s="175" t="s">
        <v>131</v>
      </c>
      <c r="C755" s="168" t="s">
        <v>341</v>
      </c>
      <c r="D755" s="176" t="s">
        <v>81</v>
      </c>
      <c r="E755" s="177" t="s">
        <v>84</v>
      </c>
      <c r="F755" s="196"/>
      <c r="G755" s="84">
        <v>0</v>
      </c>
      <c r="H755" s="84">
        <v>6019</v>
      </c>
      <c r="I755" s="84">
        <v>536058.60</v>
      </c>
      <c r="J755" s="111">
        <v>609994.19999999995</v>
      </c>
      <c r="K755" s="111">
        <v>638673.098</v>
      </c>
      <c r="L755" s="111">
        <v>670764.70299999998</v>
      </c>
      <c r="M755" s="111">
        <v>682059.21699999995</v>
      </c>
      <c r="N755" s="111">
        <v>391005.163</v>
      </c>
      <c r="O755" s="111">
        <v>342665.76699999999</v>
      </c>
      <c r="P755" s="111">
        <v>310421.65899999999</v>
      </c>
      <c r="Q755" s="111">
        <v>301712.30</v>
      </c>
      <c r="R755" s="187">
        <f t="shared" si="195" ref="R755:R761">SUM(G755:Q755)</f>
        <v>4489373.7070000004</v>
      </c>
      <c r="S755" s="84">
        <v>560756.50</v>
      </c>
      <c r="T755" s="84">
        <v>570077.90</v>
      </c>
      <c r="U755" s="84">
        <v>431138.50</v>
      </c>
      <c r="V755" s="84">
        <v>281999.90000000002</v>
      </c>
      <c r="W755" s="111">
        <v>290918.50</v>
      </c>
      <c r="X755" s="111">
        <v>294444.90000000002</v>
      </c>
      <c r="Y755" s="111">
        <v>315888.30</v>
      </c>
      <c r="Z755" s="111">
        <v>319002.40000000002</v>
      </c>
      <c r="AA755" s="111">
        <v>311147.80</v>
      </c>
      <c r="AB755" s="111">
        <v>294809.70</v>
      </c>
      <c r="AC755" s="111">
        <v>303705.50</v>
      </c>
      <c r="AD755" s="111">
        <v>298165.09999999998</v>
      </c>
      <c r="AE755" s="304">
        <f t="shared" si="196" ref="AE755:AE761">SUM(S755:AD755)</f>
        <v>4272054.9999999991</v>
      </c>
      <c r="AF755" s="84">
        <v>326732.01</v>
      </c>
      <c r="AG755" s="84">
        <v>332421.97499999998</v>
      </c>
      <c r="AH755" s="84">
        <v>333954.45</v>
      </c>
      <c r="AI755" s="84">
        <v>289516.80</v>
      </c>
      <c r="AJ755" s="84">
        <v>314436.80</v>
      </c>
      <c r="AK755" s="84">
        <v>318706.80</v>
      </c>
      <c r="AL755" s="84">
        <v>324592.80</v>
      </c>
      <c r="AM755" s="84">
        <v>336179.14500000002</v>
      </c>
      <c r="AN755" s="84">
        <v>342500.86499999999</v>
      </c>
      <c r="AO755" s="84">
        <v>336177.06</v>
      </c>
      <c r="AP755" s="84">
        <v>339734.07</v>
      </c>
      <c r="AQ755" s="84">
        <v>341698.14</v>
      </c>
      <c r="AR755" s="304">
        <f t="shared" si="182"/>
        <v>3936650.9150000005</v>
      </c>
      <c r="AS755" s="304">
        <f t="shared" si="183"/>
        <v>12698079.622</v>
      </c>
    </row>
    <row r="756" spans="2:45" ht="11.25" customHeight="1">
      <c r="B756" s="191" t="s">
        <v>131</v>
      </c>
      <c r="C756" s="188" t="s">
        <v>680</v>
      </c>
      <c r="D756" s="189" t="s">
        <v>84</v>
      </c>
      <c r="E756" s="192" t="s">
        <v>84</v>
      </c>
      <c r="F756" s="173" t="s">
        <v>681</v>
      </c>
      <c r="G756" s="73"/>
      <c r="H756" s="73"/>
      <c r="I756" s="73"/>
      <c r="J756" s="75"/>
      <c r="K756" s="75"/>
      <c r="L756" s="75"/>
      <c r="M756" s="75"/>
      <c r="N756" s="75"/>
      <c r="O756" s="75"/>
      <c r="P756" s="75"/>
      <c r="Q756" s="75">
        <v>500000</v>
      </c>
      <c r="R756" s="174">
        <f t="shared" si="195"/>
        <v>500000</v>
      </c>
      <c r="S756" s="73"/>
      <c r="T756" s="73"/>
      <c r="U756" s="73"/>
      <c r="V756" s="73"/>
      <c r="W756" s="75"/>
      <c r="X756" s="75"/>
      <c r="Y756" s="75"/>
      <c r="Z756" s="75"/>
      <c r="AA756" s="75"/>
      <c r="AB756" s="75"/>
      <c r="AC756" s="75"/>
      <c r="AD756" s="75"/>
      <c r="AE756" s="174">
        <f t="shared" si="196"/>
        <v>0</v>
      </c>
      <c r="AF756" s="75"/>
      <c r="AG756" s="75"/>
      <c r="AH756" s="75"/>
      <c r="AI756" s="75"/>
      <c r="AJ756" s="75"/>
      <c r="AK756" s="75"/>
      <c r="AL756" s="75"/>
      <c r="AM756" s="75"/>
      <c r="AN756" s="75"/>
      <c r="AO756" s="75"/>
      <c r="AP756" s="75"/>
      <c r="AQ756" s="75"/>
      <c r="AR756" s="174">
        <f t="shared" si="182"/>
        <v>0</v>
      </c>
      <c r="AS756" s="198">
        <f t="shared" si="183"/>
        <v>500000</v>
      </c>
    </row>
    <row r="757" spans="2:45" ht="11.25" customHeight="1">
      <c r="B757" s="191" t="s">
        <v>131</v>
      </c>
      <c r="C757" s="188" t="s">
        <v>901</v>
      </c>
      <c r="D757" s="189" t="s">
        <v>84</v>
      </c>
      <c r="E757" s="192" t="s">
        <v>84</v>
      </c>
      <c r="F757" s="173" t="s">
        <v>902</v>
      </c>
      <c r="G757" s="73"/>
      <c r="H757" s="73"/>
      <c r="I757" s="73"/>
      <c r="J757" s="75"/>
      <c r="K757" s="75"/>
      <c r="L757" s="75"/>
      <c r="M757" s="75"/>
      <c r="N757" s="75"/>
      <c r="O757" s="75"/>
      <c r="P757" s="75"/>
      <c r="Q757" s="75"/>
      <c r="R757" s="174">
        <f t="shared" si="195"/>
        <v>0</v>
      </c>
      <c r="S757" s="73"/>
      <c r="T757" s="73"/>
      <c r="U757" s="73"/>
      <c r="V757" s="73"/>
      <c r="W757" s="75"/>
      <c r="X757" s="75"/>
      <c r="Y757" s="75"/>
      <c r="Z757" s="75">
        <v>239000</v>
      </c>
      <c r="AA757" s="75"/>
      <c r="AB757" s="75"/>
      <c r="AC757" s="75"/>
      <c r="AD757" s="75"/>
      <c r="AE757" s="174">
        <f t="shared" si="196"/>
        <v>239000</v>
      </c>
      <c r="AF757" s="75"/>
      <c r="AG757" s="75"/>
      <c r="AH757" s="75"/>
      <c r="AI757" s="75"/>
      <c r="AJ757" s="75"/>
      <c r="AK757" s="75"/>
      <c r="AL757" s="75"/>
      <c r="AM757" s="75"/>
      <c r="AN757" s="75"/>
      <c r="AO757" s="75"/>
      <c r="AP757" s="75"/>
      <c r="AQ757" s="75"/>
      <c r="AR757" s="174">
        <f t="shared" si="182"/>
        <v>0</v>
      </c>
      <c r="AS757" s="198">
        <f t="shared" si="183"/>
        <v>239000</v>
      </c>
    </row>
    <row r="758" spans="2:45" ht="11.25" customHeight="1">
      <c r="B758" s="191" t="s">
        <v>131</v>
      </c>
      <c r="C758" s="188" t="s">
        <v>937</v>
      </c>
      <c r="D758" s="189" t="s">
        <v>84</v>
      </c>
      <c r="E758" s="192" t="s">
        <v>84</v>
      </c>
      <c r="F758" s="173" t="s">
        <v>938</v>
      </c>
      <c r="G758" s="73"/>
      <c r="H758" s="73"/>
      <c r="I758" s="73"/>
      <c r="J758" s="75"/>
      <c r="K758" s="75"/>
      <c r="L758" s="75"/>
      <c r="M758" s="75"/>
      <c r="N758" s="75"/>
      <c r="O758" s="75"/>
      <c r="P758" s="75"/>
      <c r="Q758" s="75"/>
      <c r="R758" s="174">
        <f t="shared" si="195"/>
        <v>0</v>
      </c>
      <c r="S758" s="73"/>
      <c r="T758" s="73"/>
      <c r="U758" s="73"/>
      <c r="V758" s="73"/>
      <c r="W758" s="75"/>
      <c r="X758" s="75"/>
      <c r="Y758" s="75"/>
      <c r="Z758" s="75"/>
      <c r="AA758" s="75"/>
      <c r="AB758" s="75"/>
      <c r="AC758" s="75"/>
      <c r="AD758" s="75">
        <v>57848.208229999997</v>
      </c>
      <c r="AE758" s="174">
        <f t="shared" si="197" ref="AE758:AE759">SUM(S758:AD758)</f>
        <v>57848.208229999997</v>
      </c>
      <c r="AF758" s="75"/>
      <c r="AG758" s="75"/>
      <c r="AH758" s="75"/>
      <c r="AI758" s="75"/>
      <c r="AJ758" s="75"/>
      <c r="AK758" s="75"/>
      <c r="AL758" s="75"/>
      <c r="AM758" s="75">
        <v>59831.023000000001</v>
      </c>
      <c r="AN758" s="75"/>
      <c r="AO758" s="75"/>
      <c r="AP758" s="75"/>
      <c r="AQ758" s="75"/>
      <c r="AR758" s="174">
        <f t="shared" si="182"/>
        <v>59831.023000000001</v>
      </c>
      <c r="AS758" s="198">
        <f t="shared" si="183"/>
        <v>117679.23123</v>
      </c>
    </row>
    <row r="759" spans="2:45" ht="11.25" customHeight="1">
      <c r="B759" s="191" t="s">
        <v>131</v>
      </c>
      <c r="C759" s="188" t="s">
        <v>1125</v>
      </c>
      <c r="D759" s="189" t="s">
        <v>84</v>
      </c>
      <c r="E759" s="192" t="s">
        <v>84</v>
      </c>
      <c r="F759" s="173"/>
      <c r="G759" s="73"/>
      <c r="H759" s="73"/>
      <c r="I759" s="73"/>
      <c r="J759" s="75"/>
      <c r="K759" s="75"/>
      <c r="L759" s="75"/>
      <c r="M759" s="75"/>
      <c r="N759" s="75"/>
      <c r="O759" s="75"/>
      <c r="P759" s="75"/>
      <c r="Q759" s="75"/>
      <c r="R759" s="174">
        <f t="shared" si="195"/>
        <v>0</v>
      </c>
      <c r="S759" s="73"/>
      <c r="T759" s="73"/>
      <c r="U759" s="73"/>
      <c r="V759" s="73"/>
      <c r="W759" s="75"/>
      <c r="X759" s="75"/>
      <c r="Y759" s="75"/>
      <c r="Z759" s="75"/>
      <c r="AA759" s="75"/>
      <c r="AB759" s="75"/>
      <c r="AC759" s="75"/>
      <c r="AD759" s="75"/>
      <c r="AE759" s="174">
        <f t="shared" si="197"/>
        <v>0</v>
      </c>
      <c r="AF759" s="75"/>
      <c r="AG759" s="75"/>
      <c r="AH759" s="75"/>
      <c r="AI759" s="75"/>
      <c r="AJ759" s="75"/>
      <c r="AK759" s="75"/>
      <c r="AL759" s="75">
        <v>124913.1685</v>
      </c>
      <c r="AM759" s="75"/>
      <c r="AN759" s="75"/>
      <c r="AO759" s="75">
        <v>67784.589380000005</v>
      </c>
      <c r="AP759" s="75"/>
      <c r="AQ759" s="75">
        <v>63129.728759999998</v>
      </c>
      <c r="AR759" s="174">
        <f t="shared" si="198" ref="AR759">SUM(AF759:AQ759)</f>
        <v>255827.48663999999</v>
      </c>
      <c r="AS759" s="198">
        <f t="shared" si="199" ref="AS759">R759+AE759+AR759</f>
        <v>255827.48663999999</v>
      </c>
    </row>
    <row r="760" spans="1:45" s="30" customFormat="1" ht="11.25" customHeight="1">
      <c r="A760" s="283"/>
      <c r="B760" s="218" t="s">
        <v>131</v>
      </c>
      <c r="C760" s="219" t="s">
        <v>735</v>
      </c>
      <c r="D760" s="220" t="s">
        <v>83</v>
      </c>
      <c r="E760" s="221" t="s">
        <v>144</v>
      </c>
      <c r="F760" s="222"/>
      <c r="G760" s="224"/>
      <c r="H760" s="224"/>
      <c r="I760" s="224"/>
      <c r="J760" s="223"/>
      <c r="K760" s="223"/>
      <c r="L760" s="223"/>
      <c r="M760" s="223"/>
      <c r="N760" s="223"/>
      <c r="O760" s="223"/>
      <c r="P760" s="223"/>
      <c r="Q760" s="223"/>
      <c r="R760" s="174">
        <f t="shared" si="195"/>
        <v>0</v>
      </c>
      <c r="S760" s="224"/>
      <c r="T760" s="224"/>
      <c r="U760" s="224">
        <v>12728.26619</v>
      </c>
      <c r="V760" s="224"/>
      <c r="W760" s="223"/>
      <c r="X760" s="223"/>
      <c r="Y760" s="223"/>
      <c r="Z760" s="223"/>
      <c r="AA760" s="223"/>
      <c r="AB760" s="223"/>
      <c r="AC760" s="223"/>
      <c r="AD760" s="223"/>
      <c r="AE760" s="225">
        <f t="shared" si="196"/>
        <v>12728.26619</v>
      </c>
      <c r="AF760" s="223"/>
      <c r="AG760" s="223"/>
      <c r="AH760" s="223"/>
      <c r="AI760" s="223"/>
      <c r="AJ760" s="223"/>
      <c r="AK760" s="223"/>
      <c r="AL760" s="223"/>
      <c r="AM760" s="223"/>
      <c r="AN760" s="223"/>
      <c r="AO760" s="223"/>
      <c r="AP760" s="223"/>
      <c r="AQ760" s="223"/>
      <c r="AR760" s="225">
        <f t="shared" si="182"/>
        <v>0</v>
      </c>
      <c r="AS760" s="259">
        <f t="shared" si="183"/>
        <v>12728.26619</v>
      </c>
    </row>
    <row r="761" spans="2:45" ht="11.25" customHeight="1">
      <c r="B761" s="218" t="s">
        <v>131</v>
      </c>
      <c r="C761" s="219" t="s">
        <v>485</v>
      </c>
      <c r="D761" s="220" t="s">
        <v>76</v>
      </c>
      <c r="E761" s="221" t="s">
        <v>144</v>
      </c>
      <c r="F761" s="222" t="s">
        <v>1126</v>
      </c>
      <c r="G761" s="224"/>
      <c r="H761" s="224"/>
      <c r="I761" s="224"/>
      <c r="J761" s="223">
        <v>4371.8267999999998</v>
      </c>
      <c r="K761" s="223">
        <v>91472.13536</v>
      </c>
      <c r="L761" s="223">
        <v>317500.39134999999</v>
      </c>
      <c r="M761" s="223">
        <v>382890.33616000001</v>
      </c>
      <c r="N761" s="223">
        <v>395321.92216999998</v>
      </c>
      <c r="O761" s="223">
        <v>0</v>
      </c>
      <c r="P761" s="223">
        <v>421438.56829000002</v>
      </c>
      <c r="Q761" s="223">
        <v>850914.18244999996</v>
      </c>
      <c r="R761" s="225">
        <f t="shared" si="195"/>
        <v>2463909.36258</v>
      </c>
      <c r="S761" s="224"/>
      <c r="T761" s="224">
        <v>620899.14861999999</v>
      </c>
      <c r="U761" s="224">
        <v>1296191.9991000001</v>
      </c>
      <c r="V761" s="224">
        <v>777573.59881</v>
      </c>
      <c r="W761" s="223">
        <v>670551.64023000002</v>
      </c>
      <c r="X761" s="223">
        <v>754064.69282</v>
      </c>
      <c r="Y761" s="223">
        <v>714843.49375999998</v>
      </c>
      <c r="Z761" s="223">
        <v>680482.44299999997</v>
      </c>
      <c r="AA761" s="223">
        <v>524836.49378999998</v>
      </c>
      <c r="AB761" s="223">
        <v>245670.05</v>
      </c>
      <c r="AC761" s="223">
        <v>198710.95</v>
      </c>
      <c r="AD761" s="223">
        <v>262957.65000000002</v>
      </c>
      <c r="AE761" s="225">
        <f t="shared" si="196"/>
        <v>6746782.1601300007</v>
      </c>
      <c r="AF761" s="223"/>
      <c r="AG761" s="223">
        <v>373829.30</v>
      </c>
      <c r="AH761" s="223">
        <v>182460.35</v>
      </c>
      <c r="AI761" s="223">
        <v>179034.95</v>
      </c>
      <c r="AJ761" s="223">
        <v>150638</v>
      </c>
      <c r="AK761" s="223">
        <v>147187.75</v>
      </c>
      <c r="AL761" s="223">
        <v>142171.70000000001</v>
      </c>
      <c r="AM761" s="223">
        <v>120410.4045</v>
      </c>
      <c r="AN761" s="223">
        <v>146992.95000000001</v>
      </c>
      <c r="AO761" s="223">
        <v>121010.60</v>
      </c>
      <c r="AP761" s="223">
        <v>86601</v>
      </c>
      <c r="AQ761" s="223">
        <v>16492.900000000001</v>
      </c>
      <c r="AR761" s="225">
        <f t="shared" si="182"/>
        <v>1666829.9044999999</v>
      </c>
      <c r="AS761" s="259">
        <f t="shared" si="183"/>
        <v>10877521.427210001</v>
      </c>
    </row>
    <row r="762" spans="1:45" s="5" customFormat="1" ht="11.25" customHeight="1">
      <c r="A762" s="238"/>
      <c r="B762" s="112" t="s">
        <v>131</v>
      </c>
      <c r="C762" s="113" t="s">
        <v>49</v>
      </c>
      <c r="D762" s="114"/>
      <c r="E762" s="115"/>
      <c r="F762" s="116"/>
      <c r="G762" s="110">
        <f t="shared" si="200" ref="G762:L762">SUM(G755:G761)</f>
        <v>0</v>
      </c>
      <c r="H762" s="110">
        <f t="shared" si="200"/>
        <v>6019</v>
      </c>
      <c r="I762" s="110">
        <f t="shared" si="200"/>
        <v>536058.60</v>
      </c>
      <c r="J762" s="110">
        <f t="shared" si="200"/>
        <v>614366.02679999999</v>
      </c>
      <c r="K762" s="110">
        <f t="shared" si="200"/>
        <v>730145.23335999995</v>
      </c>
      <c r="L762" s="110">
        <f t="shared" si="200"/>
        <v>988265.09434999991</v>
      </c>
      <c r="M762" s="110">
        <f>SUM(M755:M761)</f>
        <v>1064949.5531599999</v>
      </c>
      <c r="N762" s="110">
        <f>SUM(N755:N761)</f>
        <v>786327.08516999998</v>
      </c>
      <c r="O762" s="110">
        <f t="shared" si="201" ref="O762:P762">SUM(O755:O761)</f>
        <v>342665.76699999999</v>
      </c>
      <c r="P762" s="110">
        <f t="shared" si="201"/>
        <v>731860.22729000007</v>
      </c>
      <c r="Q762" s="110">
        <f>SUM(Q755:Q761)</f>
        <v>1652626.48245</v>
      </c>
      <c r="R762" s="110">
        <f>SUM(R755:R761)</f>
        <v>7453283.0695799999</v>
      </c>
      <c r="S762" s="110">
        <f>SUM(S755:S761)</f>
        <v>560756.50</v>
      </c>
      <c r="T762" s="110">
        <f t="shared" si="202" ref="T762:AD762">SUM(T755:T761)</f>
        <v>1190977.04862</v>
      </c>
      <c r="U762" s="110">
        <f t="shared" si="202"/>
        <v>1740058.76529</v>
      </c>
      <c r="V762" s="110">
        <f t="shared" si="202"/>
        <v>1059573.49881</v>
      </c>
      <c r="W762" s="110">
        <f t="shared" si="202"/>
        <v>961470.14023000002</v>
      </c>
      <c r="X762" s="110">
        <f t="shared" si="202"/>
        <v>1048509.59282</v>
      </c>
      <c r="Y762" s="110">
        <f t="shared" si="202"/>
        <v>1030731.79376</v>
      </c>
      <c r="Z762" s="110">
        <f t="shared" si="202"/>
        <v>1238484.8429999999</v>
      </c>
      <c r="AA762" s="110">
        <f t="shared" si="202"/>
        <v>835984.29379000003</v>
      </c>
      <c r="AB762" s="110">
        <f>SUM(AB755:AB761)</f>
        <v>540479.75</v>
      </c>
      <c r="AC762" s="110">
        <f t="shared" si="202"/>
        <v>502416.45</v>
      </c>
      <c r="AD762" s="110">
        <f t="shared" si="202"/>
        <v>618970.95822999999</v>
      </c>
      <c r="AE762" s="110">
        <f>SUM(AE755:AE761)</f>
        <v>11328413.63455</v>
      </c>
      <c r="AF762" s="110">
        <f t="shared" si="203" ref="AF762:AQ762">SUM(AF755:AF761)</f>
        <v>326732.01</v>
      </c>
      <c r="AG762" s="110">
        <f t="shared" si="203"/>
        <v>706251.27499999991</v>
      </c>
      <c r="AH762" s="110">
        <f t="shared" si="203"/>
        <v>516414.80000000005</v>
      </c>
      <c r="AI762" s="110">
        <f t="shared" si="203"/>
        <v>468551.75</v>
      </c>
      <c r="AJ762" s="110">
        <f t="shared" si="203"/>
        <v>465074.80</v>
      </c>
      <c r="AK762" s="110">
        <f t="shared" si="203"/>
        <v>465894.55</v>
      </c>
      <c r="AL762" s="110">
        <f t="shared" si="203"/>
        <v>591677.66849999991</v>
      </c>
      <c r="AM762" s="110">
        <f t="shared" si="203"/>
        <v>516420.57250000001</v>
      </c>
      <c r="AN762" s="110">
        <f t="shared" si="203"/>
        <v>489493.815</v>
      </c>
      <c r="AO762" s="110">
        <f t="shared" si="203"/>
        <v>524972.24938000005</v>
      </c>
      <c r="AP762" s="110">
        <f t="shared" si="203"/>
        <v>426335.07</v>
      </c>
      <c r="AQ762" s="110">
        <f t="shared" si="203"/>
        <v>421320.76876000001</v>
      </c>
      <c r="AR762" s="110">
        <f t="shared" si="182"/>
        <v>5919139.32914</v>
      </c>
      <c r="AS762" s="110">
        <f>R762+AE762+AR762</f>
        <v>24700836.033270001</v>
      </c>
    </row>
    <row r="763" spans="1:45" s="5" customFormat="1" ht="11.25" customHeight="1">
      <c r="A763" s="238"/>
      <c r="B763" s="105" t="s">
        <v>46</v>
      </c>
      <c r="C763" s="105"/>
      <c r="D763" s="106"/>
      <c r="E763" s="106"/>
      <c r="F763" s="107"/>
      <c r="G763" s="108">
        <f t="shared" si="204" ref="G763:Q763">SUM(G744,G716,G762,G754,G742,G734,G712,G704,G641,G614,G590,G588,G578,G565,G531,G463,G454,G421,G21,G24,G574,G723,G720)</f>
        <v>4149.3320000000003</v>
      </c>
      <c r="H763" s="108">
        <f t="shared" si="204"/>
        <v>875728.88728000014</v>
      </c>
      <c r="I763" s="108">
        <f t="shared" si="204"/>
        <v>2257074.9792599999</v>
      </c>
      <c r="J763" s="108">
        <f t="shared" si="204"/>
        <v>2562554.2371400003</v>
      </c>
      <c r="K763" s="108">
        <f t="shared" si="204"/>
        <v>2739776.4081399995</v>
      </c>
      <c r="L763" s="108">
        <f t="shared" si="204"/>
        <v>2660233.71526</v>
      </c>
      <c r="M763" s="108">
        <f t="shared" si="204"/>
        <v>2280763.2070200001</v>
      </c>
      <c r="N763" s="108">
        <f t="shared" si="204"/>
        <v>2198796.2244899999</v>
      </c>
      <c r="O763" s="108">
        <f t="shared" si="204"/>
        <v>1392079.6778499999</v>
      </c>
      <c r="P763" s="108">
        <f t="shared" si="204"/>
        <v>2053933.1718000001</v>
      </c>
      <c r="Q763" s="108">
        <f t="shared" si="204"/>
        <v>3402100.7257700004</v>
      </c>
      <c r="R763" s="108">
        <f t="shared" si="205" ref="R763:AQ763">SUM(R744,R716,R762,R754,R742,R734,R712,R704,R641,R614,R590,R588,R578,R565,R531,R463,R454,R421,R21,R24,R574,R723,R720,R580)</f>
        <v>22429254.566009995</v>
      </c>
      <c r="S763" s="108">
        <f t="shared" si="205"/>
        <v>1773829.6965466668</v>
      </c>
      <c r="T763" s="108">
        <f t="shared" si="205"/>
        <v>2476931.0605899999</v>
      </c>
      <c r="U763" s="108">
        <f t="shared" si="205"/>
        <v>3108909.5789166675</v>
      </c>
      <c r="V763" s="108">
        <f t="shared" si="205"/>
        <v>2174090.0721800001</v>
      </c>
      <c r="W763" s="108">
        <f t="shared" si="205"/>
        <v>2164606.2915066672</v>
      </c>
      <c r="X763" s="108">
        <f t="shared" si="205"/>
        <v>2529494.0140699996</v>
      </c>
      <c r="Y763" s="108">
        <f t="shared" si="205"/>
        <v>1481192.3583099996</v>
      </c>
      <c r="Z763" s="108">
        <f t="shared" si="205"/>
        <v>2300572.1185500002</v>
      </c>
      <c r="AA763" s="108">
        <f t="shared" si="205"/>
        <v>1724372.1462499998</v>
      </c>
      <c r="AB763" s="108">
        <f t="shared" si="205"/>
        <v>1497857.3716099998</v>
      </c>
      <c r="AC763" s="108">
        <f t="shared" si="205"/>
        <v>1410050.12295</v>
      </c>
      <c r="AD763" s="108">
        <f t="shared" si="205"/>
        <v>1713623.7446600003</v>
      </c>
      <c r="AE763" s="108">
        <f t="shared" si="205"/>
        <v>24355528.576139994</v>
      </c>
      <c r="AF763" s="108">
        <f t="shared" si="205"/>
        <v>1187461.4544899999</v>
      </c>
      <c r="AG763" s="108">
        <f t="shared" si="205"/>
        <v>1459176.4531599998</v>
      </c>
      <c r="AH763" s="108">
        <f t="shared" si="205"/>
        <v>1754690.6903799996</v>
      </c>
      <c r="AI763" s="108">
        <f t="shared" si="205"/>
        <v>1267632.7063600002</v>
      </c>
      <c r="AJ763" s="108">
        <f t="shared" si="205"/>
        <v>1554927.17084</v>
      </c>
      <c r="AK763" s="108">
        <f t="shared" si="205"/>
        <v>1388938.1760299997</v>
      </c>
      <c r="AL763" s="108">
        <f t="shared" si="205"/>
        <v>1364912.2135499998</v>
      </c>
      <c r="AM763" s="108">
        <f t="shared" si="205"/>
        <v>1282073.6882</v>
      </c>
      <c r="AN763" s="108">
        <f>SUM(AN744,AN716,AN762,AN754,AN742,AN734,AN712,AN704,AN641,AN614,AN590,AN588,AN578,AN565,AN531,AN463,AN454,AN421,AN21,AN24,AN574,AN723,AN720,AN580)</f>
        <v>1624469.8386899997</v>
      </c>
      <c r="AO763" s="108">
        <f t="shared" si="205"/>
        <v>1366704.10179</v>
      </c>
      <c r="AP763" s="108">
        <f t="shared" si="205"/>
        <v>1646205.73868</v>
      </c>
      <c r="AQ763" s="108">
        <f t="shared" si="205"/>
        <v>1353003.5420600001</v>
      </c>
      <c r="AR763" s="108">
        <f>SUM(AF763:AQ763)</f>
        <v>17250195.77423</v>
      </c>
      <c r="AS763" s="108">
        <f>R763+AE763+AR763</f>
        <v>64034978.916379988</v>
      </c>
    </row>
    <row r="764" spans="1:45" s="5" customFormat="1" ht="11.25" customHeight="1">
      <c r="A764" s="238"/>
      <c r="B764" s="226" t="s">
        <v>500</v>
      </c>
      <c r="C764" s="226"/>
      <c r="D764" s="227"/>
      <c r="E764" s="227"/>
      <c r="F764" s="228"/>
      <c r="G764" s="229">
        <f t="shared" si="206" ref="G764:P764">G763-G761-G760-G611-G608-G595-G594-G577-G554-G542-G519-G523-G552-G528</f>
        <v>4149.3320000000003</v>
      </c>
      <c r="H764" s="229">
        <f t="shared" si="206"/>
        <v>875728.88728000014</v>
      </c>
      <c r="I764" s="229">
        <f t="shared" si="206"/>
        <v>2245983.3012600001</v>
      </c>
      <c r="J764" s="229">
        <f t="shared" si="206"/>
        <v>2558182.4103400004</v>
      </c>
      <c r="K764" s="229">
        <f t="shared" si="206"/>
        <v>2403641.9616199993</v>
      </c>
      <c r="L764" s="229">
        <f t="shared" si="206"/>
        <v>2285097.8239099998</v>
      </c>
      <c r="M764" s="229">
        <f t="shared" si="206"/>
        <v>1895142.8708600001</v>
      </c>
      <c r="N764" s="229">
        <f t="shared" si="206"/>
        <v>1750066.7023200002</v>
      </c>
      <c r="O764" s="229">
        <f t="shared" si="206"/>
        <v>1395487.8876099999</v>
      </c>
      <c r="P764" s="229">
        <f t="shared" si="206"/>
        <v>1393445.0279300001</v>
      </c>
      <c r="Q764" s="229">
        <f>Q763-Q761-Q760-Q611-Q608-Q595-Q594-Q577-Q554-Q542-Q519-Q523-Q552-Q528</f>
        <v>2441092.4722300004</v>
      </c>
      <c r="R764" s="229">
        <f>R763-R761-R760-R611-R608-R595-R594-R577-R554-R542-R519-R523-R552-R528-R613</f>
        <v>19250082.677359995</v>
      </c>
      <c r="S764" s="229">
        <f t="shared" si="207" ref="S764:AE764">S763-S761-S760-S611-S608-S595-S594-S577-S554-S542-S519-S523-S552-S528-S613</f>
        <v>1517028.5538799998</v>
      </c>
      <c r="T764" s="229">
        <f t="shared" si="207"/>
        <v>1624631.1589699998</v>
      </c>
      <c r="U764" s="229">
        <f t="shared" si="207"/>
        <v>1512092.2719600003</v>
      </c>
      <c r="V764" s="229">
        <f t="shared" si="207"/>
        <v>1356951.1433700002</v>
      </c>
      <c r="W764" s="229">
        <f t="shared" si="207"/>
        <v>1236515.3626100002</v>
      </c>
      <c r="X764" s="229">
        <f t="shared" si="207"/>
        <v>1489677.2772499998</v>
      </c>
      <c r="Y764" s="229">
        <f t="shared" si="207"/>
        <v>671415.08254999947</v>
      </c>
      <c r="Z764" s="229">
        <f t="shared" si="207"/>
        <v>1606328.3088000002</v>
      </c>
      <c r="AA764" s="229">
        <f t="shared" si="207"/>
        <v>858327.23245999985</v>
      </c>
      <c r="AB764" s="229">
        <f t="shared" si="207"/>
        <v>1097249.4767099996</v>
      </c>
      <c r="AC764" s="229">
        <f t="shared" si="207"/>
        <v>991695.70087000018</v>
      </c>
      <c r="AD764" s="229">
        <f t="shared" si="207"/>
        <v>1320804.9226900004</v>
      </c>
      <c r="AE764" s="229">
        <f t="shared" si="207"/>
        <v>15282716.492119992</v>
      </c>
      <c r="AF764" s="229">
        <f>AF763-AF761-AF760-AF611-AF608-AF595-AF594-AF577-AF554-AF542-AF519-AF523-AF552-AF528-AF613-AF562</f>
        <v>933099.30048999994</v>
      </c>
      <c r="AG764" s="229">
        <f t="shared" si="208" ref="AG764:AQ764">AG763-AG761-AG760-AG611-AG608-AG595-AG594-AG577-AG554-AG542-AG519-AG523-AG552-AG528-AG613-AG562</f>
        <v>1084433.7531599998</v>
      </c>
      <c r="AH764" s="229">
        <f t="shared" si="208"/>
        <v>1112832.5471099997</v>
      </c>
      <c r="AI764" s="229">
        <f t="shared" si="208"/>
        <v>1014015.2953600003</v>
      </c>
      <c r="AJ764" s="229">
        <f t="shared" si="208"/>
        <v>1164871.4198400001</v>
      </c>
      <c r="AK764" s="229">
        <f t="shared" si="208"/>
        <v>1005721.3510299998</v>
      </c>
      <c r="AL764" s="229">
        <f t="shared" si="208"/>
        <v>1182613.7755499999</v>
      </c>
      <c r="AM764" s="229">
        <f t="shared" si="208"/>
        <v>1161278.0837000001</v>
      </c>
      <c r="AN764" s="229">
        <f t="shared" si="208"/>
        <v>1214316.5546899997</v>
      </c>
      <c r="AO764" s="229">
        <f t="shared" si="208"/>
        <v>1243840.4107899999</v>
      </c>
      <c r="AP764" s="229">
        <f t="shared" si="208"/>
        <v>1302158.56568</v>
      </c>
      <c r="AQ764" s="229">
        <f t="shared" si="208"/>
        <v>1372762.4512700003</v>
      </c>
      <c r="AR764" s="229">
        <f>AR763-AR761-AR760-AR611-AR608-AR595-AR594-AR577-AR554-AR542-AR519-AR523-AR552-AR528-AR613-AR562</f>
        <v>13791943.50867</v>
      </c>
      <c r="AS764" s="229">
        <f>R764+AE764+AR764</f>
        <v>48324742.678149991</v>
      </c>
    </row>
    <row r="765" spans="2:44" ht="12" customHeight="1">
      <c r="B765" s="101"/>
      <c r="D765" s="30"/>
      <c r="E765" s="30"/>
      <c r="R765" s="292"/>
      <c r="AE765" s="292"/>
      <c r="AF765" s="292"/>
      <c r="AG765" s="292"/>
      <c r="AH765" s="292"/>
      <c r="AI765" s="292"/>
      <c r="AJ765" s="292"/>
      <c r="AK765" s="292"/>
      <c r="AL765" s="292"/>
      <c r="AM765" s="292"/>
      <c r="AN765" s="292"/>
      <c r="AO765" s="292"/>
      <c r="AP765" s="292"/>
      <c r="AQ765" s="292"/>
      <c r="AR765" s="292"/>
    </row>
    <row r="766" spans="2:45" ht="14.5">
      <c r="B766" s="100" t="s">
        <v>344</v>
      </c>
      <c r="R766" s="292"/>
      <c r="T766" s="44"/>
      <c r="U766" s="44"/>
      <c r="V766" s="44"/>
      <c r="W766" s="44"/>
      <c r="X766" s="44"/>
      <c r="Y766" s="44"/>
      <c r="AE766" s="292"/>
      <c r="AF766" s="292"/>
      <c r="AG766" s="292"/>
      <c r="AH766" s="292"/>
      <c r="AI766" s="292"/>
      <c r="AJ766" s="292"/>
      <c r="AK766" s="292"/>
      <c r="AL766" s="292"/>
      <c r="AM766" s="292"/>
      <c r="AN766" s="292"/>
      <c r="AO766" s="292"/>
      <c r="AP766" s="292"/>
      <c r="AQ766" s="292"/>
      <c r="AR766" s="292"/>
      <c r="AS766"/>
    </row>
    <row r="767" ht="14.5">
      <c r="B767" s="46"/>
    </row>
    <row r="768" spans="2:44" ht="12.75" customHeight="1">
      <c r="B768" s="417"/>
      <c r="C768" s="417"/>
      <c r="D768" s="417"/>
      <c r="E768" s="417"/>
      <c r="F768" s="417"/>
      <c r="G768" s="417"/>
      <c r="H768" s="417"/>
      <c r="I768" s="417"/>
      <c r="J768" s="417"/>
      <c r="K768" s="417"/>
      <c r="L768" s="417"/>
      <c r="M768" s="417"/>
      <c r="N768" s="417"/>
      <c r="O768" s="417"/>
      <c r="P768" s="417"/>
      <c r="Q768" s="417"/>
      <c r="R768" s="417"/>
      <c r="AE768" s="60"/>
      <c r="AF768" s="60"/>
      <c r="AG768" s="60"/>
      <c r="AH768" s="60"/>
      <c r="AI768" s="60"/>
      <c r="AJ768" s="60"/>
      <c r="AK768" s="60"/>
      <c r="AL768" s="60"/>
      <c r="AM768" s="60"/>
      <c r="AN768" s="60"/>
      <c r="AO768" s="60"/>
      <c r="AP768" s="60"/>
      <c r="AQ768" s="60"/>
      <c r="AR768" s="60"/>
    </row>
    <row r="769" spans="2:44" ht="12.75" customHeight="1">
      <c r="B769" s="417"/>
      <c r="C769" s="417"/>
      <c r="D769" s="417"/>
      <c r="E769" s="417"/>
      <c r="F769" s="417"/>
      <c r="G769" s="417"/>
      <c r="H769" s="417"/>
      <c r="I769" s="417"/>
      <c r="J769" s="417"/>
      <c r="K769" s="417"/>
      <c r="L769" s="417"/>
      <c r="M769" s="417"/>
      <c r="N769" s="417"/>
      <c r="O769" s="417"/>
      <c r="P769" s="417"/>
      <c r="Q769" s="417"/>
      <c r="R769" s="417"/>
      <c r="AE769" s="60"/>
      <c r="AF769" s="60"/>
      <c r="AG769" s="60"/>
      <c r="AH769" s="60"/>
      <c r="AI769" s="60"/>
      <c r="AJ769" s="60"/>
      <c r="AK769" s="60"/>
      <c r="AL769" s="60"/>
      <c r="AM769" s="60"/>
      <c r="AN769" s="60"/>
      <c r="AO769" s="60"/>
      <c r="AP769" s="60"/>
      <c r="AQ769" s="60"/>
      <c r="AR769" s="60"/>
    </row>
    <row r="770" spans="2:45" ht="12.75" customHeight="1">
      <c r="B770" s="48"/>
      <c r="C770" s="91"/>
      <c r="D770" s="88"/>
      <c r="E770" s="88"/>
      <c r="F770" s="88"/>
      <c r="G770" s="88"/>
      <c r="H770" s="88"/>
      <c r="I770" s="88"/>
      <c r="J770" s="88"/>
      <c r="K770" s="88"/>
      <c r="L770" s="88"/>
      <c r="M770" s="88"/>
      <c r="N770" s="88"/>
      <c r="O770" s="88"/>
      <c r="P770" s="88"/>
      <c r="Q770" s="88"/>
      <c r="R770" s="88"/>
      <c r="S770" s="297"/>
      <c r="T770" s="297"/>
      <c r="U770" s="297"/>
      <c r="V770" s="297"/>
      <c r="W770" s="297"/>
      <c r="X770" s="297"/>
      <c r="Y770" s="297"/>
      <c r="Z770" s="297"/>
      <c r="AA770" s="297"/>
      <c r="AB770" s="297"/>
      <c r="AC770" s="297"/>
      <c r="AD770" s="297"/>
      <c r="AE770" s="297"/>
      <c r="AF770" s="388"/>
      <c r="AG770" s="388"/>
      <c r="AH770" s="388"/>
      <c r="AI770" s="388"/>
      <c r="AJ770" s="388"/>
      <c r="AK770" s="388"/>
      <c r="AL770" s="388"/>
      <c r="AM770" s="388"/>
      <c r="AN770" s="388"/>
      <c r="AO770" s="388"/>
      <c r="AP770" s="388"/>
      <c r="AQ770" s="388"/>
      <c r="AR770" s="388"/>
      <c r="AS770" s="305"/>
    </row>
    <row r="771" ht="14.5">
      <c r="B771" s="46"/>
    </row>
    <row r="772" ht="14.5">
      <c r="B772" s="46"/>
    </row>
  </sheetData>
  <mergeCells count="4">
    <mergeCell ref="S2:AE2"/>
    <mergeCell ref="B768:R769"/>
    <mergeCell ref="G2:R2"/>
    <mergeCell ref="AF2:AR2"/>
  </mergeCells>
  <conditionalFormatting sqref="R735:R741 R589 R575:R577 R455:R462 R705:R711 R642:R703 R745:R753 R724:R732 R591:R611 R4:R20 R532:R543 R615:R640 AE554:AR556 R25:R64 AE542:AR545 AE533:AE541 R519:R520 AG533:AR541 AE532:AR532 R464:R517 R311:R356 AE311:AQ356 G763:AS764 R422:R453 R545:R556">
    <cfRule type="cellIs" priority="139" dxfId="0" operator="equal">
      <formula>0</formula>
    </cfRule>
  </conditionalFormatting>
  <conditionalFormatting sqref="R755">
    <cfRule type="cellIs" priority="138" dxfId="0" operator="equal">
      <formula>0</formula>
    </cfRule>
  </conditionalFormatting>
  <conditionalFormatting sqref="R761">
    <cfRule type="cellIs" priority="119" dxfId="0" operator="equal">
      <formula>0</formula>
    </cfRule>
  </conditionalFormatting>
  <conditionalFormatting sqref="R713:R715">
    <cfRule type="cellIs" priority="118" dxfId="0" operator="equal">
      <formula>0</formula>
    </cfRule>
  </conditionalFormatting>
  <conditionalFormatting sqref="R743">
    <cfRule type="cellIs" priority="117" dxfId="0" operator="equal">
      <formula>0</formula>
    </cfRule>
  </conditionalFormatting>
  <conditionalFormatting sqref="R722">
    <cfRule type="cellIs" priority="113" dxfId="0" operator="equal">
      <formula>0</formula>
    </cfRule>
  </conditionalFormatting>
  <conditionalFormatting sqref="R581:R584">
    <cfRule type="cellIs" priority="110" dxfId="0" operator="equal">
      <formula>0</formula>
    </cfRule>
  </conditionalFormatting>
  <conditionalFormatting sqref="R567:R572">
    <cfRule type="cellIs" priority="93" dxfId="0" operator="equal">
      <formula>0</formula>
    </cfRule>
  </conditionalFormatting>
  <conditionalFormatting sqref="R566 R573">
    <cfRule type="cellIs" priority="94" dxfId="0" operator="equal">
      <formula>0</formula>
    </cfRule>
  </conditionalFormatting>
  <conditionalFormatting sqref="R721">
    <cfRule type="cellIs" priority="90" dxfId="0" operator="equal">
      <formula>0</formula>
    </cfRule>
  </conditionalFormatting>
  <conditionalFormatting sqref="R756:R760">
    <cfRule type="cellIs" priority="89" dxfId="0" operator="equal">
      <formula>0</formula>
    </cfRule>
  </conditionalFormatting>
  <conditionalFormatting sqref="R22:R23">
    <cfRule type="cellIs" priority="88" dxfId="0" operator="equal">
      <formula>0</formula>
    </cfRule>
  </conditionalFormatting>
  <conditionalFormatting sqref="AE735:AR741 AE589:AR589 AE575:AR577 AE455:AR462 AE705:AR711 AE642:AR703 AE4:AR20 AE745:AR753 AE591:AR611 AE615:AR640 AE724:AR733 AE25:AQ64 AG473:AN473 AI470:AN470 AH471:AN471 AI472:AN472 AI474:AN475 AG519:AR520 AE519:AE520 AE470:AE517 AG495:AR517 AE422:AR452 AE464:AR469 AG476:AN494 AR470:AR494">
    <cfRule type="cellIs" priority="86" dxfId="0" operator="equal">
      <formula>0</formula>
    </cfRule>
  </conditionalFormatting>
  <conditionalFormatting sqref="AE755:AR755">
    <cfRule type="cellIs" priority="85" dxfId="0" operator="equal">
      <formula>0</formula>
    </cfRule>
  </conditionalFormatting>
  <conditionalFormatting sqref="AE761:AR761">
    <cfRule type="cellIs" priority="84" dxfId="0" operator="equal">
      <formula>0</formula>
    </cfRule>
  </conditionalFormatting>
  <conditionalFormatting sqref="AE713:AR715">
    <cfRule type="cellIs" priority="83" dxfId="0" operator="equal">
      <formula>0</formula>
    </cfRule>
  </conditionalFormatting>
  <conditionalFormatting sqref="AE743:AR743">
    <cfRule type="cellIs" priority="82" dxfId="0" operator="equal">
      <formula>0</formula>
    </cfRule>
  </conditionalFormatting>
  <conditionalFormatting sqref="AE722:AR722">
    <cfRule type="cellIs" priority="81" dxfId="0" operator="equal">
      <formula>0</formula>
    </cfRule>
  </conditionalFormatting>
  <conditionalFormatting sqref="AE581:AR584">
    <cfRule type="cellIs" priority="80" dxfId="0" operator="equal">
      <formula>0</formula>
    </cfRule>
  </conditionalFormatting>
  <conditionalFormatting sqref="AE546:AR552">
    <cfRule type="cellIs" priority="79" dxfId="0" operator="equal">
      <formula>0</formula>
    </cfRule>
  </conditionalFormatting>
  <conditionalFormatting sqref="AE553:AR553">
    <cfRule type="cellIs" priority="78" dxfId="0" operator="equal">
      <formula>0</formula>
    </cfRule>
  </conditionalFormatting>
  <conditionalFormatting sqref="AE567:AR572">
    <cfRule type="cellIs" priority="76" dxfId="0" operator="equal">
      <formula>0</formula>
    </cfRule>
  </conditionalFormatting>
  <conditionalFormatting sqref="AE566:AR566 AE573:AR573">
    <cfRule type="cellIs" priority="77" dxfId="0" operator="equal">
      <formula>0</formula>
    </cfRule>
  </conditionalFormatting>
  <conditionalFormatting sqref="AE721:AR721">
    <cfRule type="cellIs" priority="75" dxfId="0" operator="equal">
      <formula>0</formula>
    </cfRule>
  </conditionalFormatting>
  <conditionalFormatting sqref="AE756:AR760">
    <cfRule type="cellIs" priority="74" dxfId="0" operator="equal">
      <formula>0</formula>
    </cfRule>
  </conditionalFormatting>
  <conditionalFormatting sqref="AE22:AR23">
    <cfRule type="cellIs" priority="73" dxfId="0" operator="equal">
      <formula>0</formula>
    </cfRule>
  </conditionalFormatting>
  <conditionalFormatting sqref="R521:R530">
    <cfRule type="cellIs" priority="71" dxfId="0" operator="equal">
      <formula>0</formula>
    </cfRule>
  </conditionalFormatting>
  <conditionalFormatting sqref="AE521:AE530 AG521:AR530">
    <cfRule type="cellIs" priority="70" dxfId="0" operator="equal">
      <formula>0</formula>
    </cfRule>
  </conditionalFormatting>
  <conditionalFormatting sqref="R65:R73">
    <cfRule type="cellIs" priority="69" dxfId="0" operator="equal">
      <formula>0</formula>
    </cfRule>
  </conditionalFormatting>
  <conditionalFormatting sqref="AE65:AQ73">
    <cfRule type="cellIs" priority="68" dxfId="0" operator="equal">
      <formula>0</formula>
    </cfRule>
  </conditionalFormatting>
  <conditionalFormatting sqref="AE453:AR453">
    <cfRule type="cellIs" priority="66" dxfId="0" operator="equal">
      <formula>0</formula>
    </cfRule>
  </conditionalFormatting>
  <conditionalFormatting sqref="R544">
    <cfRule type="cellIs" priority="65" dxfId="0" operator="equal">
      <formula>0</formula>
    </cfRule>
  </conditionalFormatting>
  <conditionalFormatting sqref="R585:R586">
    <cfRule type="cellIs" priority="63" dxfId="0" operator="equal">
      <formula>0</formula>
    </cfRule>
  </conditionalFormatting>
  <conditionalFormatting sqref="AE585:AR586">
    <cfRule type="cellIs" priority="62" dxfId="0" operator="equal">
      <formula>0</formula>
    </cfRule>
  </conditionalFormatting>
  <conditionalFormatting sqref="R733">
    <cfRule type="cellIs" priority="59" dxfId="0" operator="equal">
      <formula>0</formula>
    </cfRule>
  </conditionalFormatting>
  <conditionalFormatting sqref="AE717:AR717">
    <cfRule type="cellIs" priority="52" dxfId="0" operator="equal">
      <formula>0</formula>
    </cfRule>
  </conditionalFormatting>
  <conditionalFormatting sqref="AE718:AR719">
    <cfRule type="cellIs" priority="53" dxfId="0" operator="equal">
      <formula>0</formula>
    </cfRule>
  </conditionalFormatting>
  <conditionalFormatting sqref="R718:R719">
    <cfRule type="cellIs" priority="55" dxfId="0" operator="equal">
      <formula>0</formula>
    </cfRule>
  </conditionalFormatting>
  <conditionalFormatting sqref="R717">
    <cfRule type="cellIs" priority="54" dxfId="0" operator="equal">
      <formula>0</formula>
    </cfRule>
  </conditionalFormatting>
  <conditionalFormatting sqref="R557:R564">
    <cfRule type="cellIs" priority="51" dxfId="0" operator="equal">
      <formula>0</formula>
    </cfRule>
  </conditionalFormatting>
  <conditionalFormatting sqref="AE557:AR564">
    <cfRule type="cellIs" priority="50" dxfId="0" operator="equal">
      <formula>0</formula>
    </cfRule>
  </conditionalFormatting>
  <conditionalFormatting sqref="R74:R162">
    <cfRule type="cellIs" priority="49" dxfId="0" operator="equal">
      <formula>0</formula>
    </cfRule>
  </conditionalFormatting>
  <conditionalFormatting sqref="AE74:AQ162">
    <cfRule type="cellIs" priority="48" dxfId="0" operator="equal">
      <formula>0</formula>
    </cfRule>
  </conditionalFormatting>
  <conditionalFormatting sqref="R579">
    <cfRule type="cellIs" priority="43" dxfId="0" operator="equal">
      <formula>0</formula>
    </cfRule>
  </conditionalFormatting>
  <conditionalFormatting sqref="R163:R180">
    <cfRule type="cellIs" priority="41" dxfId="0" operator="equal">
      <formula>0</formula>
    </cfRule>
  </conditionalFormatting>
  <conditionalFormatting sqref="AE579:AR579">
    <cfRule type="cellIs" priority="42" dxfId="0" operator="equal">
      <formula>0</formula>
    </cfRule>
  </conditionalFormatting>
  <conditionalFormatting sqref="AE163:AQ180">
    <cfRule type="cellIs" priority="40" dxfId="0" operator="equal">
      <formula>0</formula>
    </cfRule>
  </conditionalFormatting>
  <conditionalFormatting sqref="R181:R189">
    <cfRule type="cellIs" priority="35" dxfId="0" operator="equal">
      <formula>0</formula>
    </cfRule>
  </conditionalFormatting>
  <conditionalFormatting sqref="AE181:AQ189">
    <cfRule type="cellIs" priority="34" dxfId="0" operator="equal">
      <formula>0</formula>
    </cfRule>
  </conditionalFormatting>
  <conditionalFormatting sqref="R190:R204">
    <cfRule type="cellIs" priority="33" dxfId="0" operator="equal">
      <formula>0</formula>
    </cfRule>
  </conditionalFormatting>
  <conditionalFormatting sqref="AE190:AQ207">
    <cfRule type="cellIs" priority="32" dxfId="0" operator="equal">
      <formula>0</formula>
    </cfRule>
  </conditionalFormatting>
  <conditionalFormatting sqref="R587">
    <cfRule type="cellIs" priority="29" dxfId="0" operator="equal">
      <formula>0</formula>
    </cfRule>
  </conditionalFormatting>
  <conditionalFormatting sqref="AE587:AR587">
    <cfRule type="cellIs" priority="28" dxfId="0" operator="equal">
      <formula>0</formula>
    </cfRule>
  </conditionalFormatting>
  <conditionalFormatting sqref="AR612">
    <cfRule type="cellIs" priority="20" dxfId="0" operator="equal">
      <formula>0</formula>
    </cfRule>
  </conditionalFormatting>
  <conditionalFormatting sqref="AE208:AQ216">
    <cfRule type="cellIs" priority="26" dxfId="0" operator="equal">
      <formula>0</formula>
    </cfRule>
  </conditionalFormatting>
  <conditionalFormatting sqref="AF470:AF517 AF476:AH480 AF519:AF530">
    <cfRule type="cellIs" priority="25" dxfId="0" operator="equal">
      <formula>0</formula>
    </cfRule>
  </conditionalFormatting>
  <conditionalFormatting sqref="AE612">
    <cfRule type="cellIs" priority="21" dxfId="0" operator="equal">
      <formula>0</formula>
    </cfRule>
  </conditionalFormatting>
  <conditionalFormatting sqref="AF612:AQ612">
    <cfRule type="cellIs" priority="23" dxfId="0" operator="equal">
      <formula>0</formula>
    </cfRule>
  </conditionalFormatting>
  <conditionalFormatting sqref="R612">
    <cfRule type="cellIs" priority="22" dxfId="0" operator="equal">
      <formula>0</formula>
    </cfRule>
  </conditionalFormatting>
  <conditionalFormatting sqref="R205:R310">
    <cfRule type="cellIs" priority="19" dxfId="0" operator="equal">
      <formula>0</formula>
    </cfRule>
  </conditionalFormatting>
  <conditionalFormatting sqref="AE518 AG518:AH518 AR518">
    <cfRule type="cellIs" priority="12" dxfId="0" operator="equal">
      <formula>0</formula>
    </cfRule>
  </conditionalFormatting>
  <conditionalFormatting sqref="AE217:AQ310">
    <cfRule type="cellIs" priority="18" dxfId="0" operator="equal">
      <formula>0</formula>
    </cfRule>
  </conditionalFormatting>
  <conditionalFormatting sqref="AG470:AH470">
    <cfRule type="cellIs" priority="17" dxfId="0" operator="equal">
      <formula>0</formula>
    </cfRule>
  </conditionalFormatting>
  <conditionalFormatting sqref="AG471">
    <cfRule type="cellIs" priority="16" dxfId="0" operator="equal">
      <formula>0</formula>
    </cfRule>
  </conditionalFormatting>
  <conditionalFormatting sqref="AG472:AH472">
    <cfRule type="cellIs" priority="15" dxfId="0" operator="equal">
      <formula>0</formula>
    </cfRule>
  </conditionalFormatting>
  <conditionalFormatting sqref="AG474:AH475">
    <cfRule type="cellIs" priority="14" dxfId="0" operator="equal">
      <formula>0</formula>
    </cfRule>
  </conditionalFormatting>
  <conditionalFormatting sqref="R518">
    <cfRule type="cellIs" priority="13" dxfId="0" operator="equal">
      <formula>0</formula>
    </cfRule>
  </conditionalFormatting>
  <conditionalFormatting sqref="AF518">
    <cfRule type="cellIs" priority="11" dxfId="0" operator="equal">
      <formula>0</formula>
    </cfRule>
  </conditionalFormatting>
  <conditionalFormatting sqref="R613">
    <cfRule type="cellIs" priority="10" dxfId="0" operator="equal">
      <formula>0</formula>
    </cfRule>
  </conditionalFormatting>
  <conditionalFormatting sqref="AE613:AR613">
    <cfRule type="cellIs" priority="9" dxfId="0" operator="equal">
      <formula>0</formula>
    </cfRule>
  </conditionalFormatting>
  <conditionalFormatting sqref="AI518:AQ518">
    <cfRule type="cellIs" priority="6" dxfId="0" operator="equal">
      <formula>0</formula>
    </cfRule>
  </conditionalFormatting>
  <conditionalFormatting sqref="R357:R385 AE385:AR385 AE357:AQ384 AR25:AR384">
    <cfRule type="cellIs" priority="5" dxfId="0" operator="equal">
      <formula>0</formula>
    </cfRule>
  </conditionalFormatting>
  <conditionalFormatting sqref="R386:R420 AE386:AR420">
    <cfRule type="cellIs" priority="2" dxfId="0" operator="equal">
      <formula>0</formula>
    </cfRule>
  </conditionalFormatting>
  <conditionalFormatting sqref="AO470:AQ494">
    <cfRule type="cellIs" priority="1" dxfId="0" operator="equal">
      <formula>0</formula>
    </cfRule>
  </conditionalFormatting>
  <dataValidations count="1">
    <dataValidation type="list" allowBlank="1" showInputMessage="1" showErrorMessage="1" sqref="D478:D479">
      <formula1>#REF!</formula1>
    </dataValidation>
  </dataValidations>
  <pageMargins left="0.354330708661417" right="0.275590551181102" top="0.354330708661417" bottom="0.354330708661417" header="0.31496062992126" footer="0.31496062992126"/>
  <pageSetup fitToHeight="10" orientation="landscape" paperSize="8" scale="69" r:id="rId1"/>
  <rowBreaks count="1" manualBreakCount="1">
    <brk id="721" min="1" max="3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pageSetUpPr fitToPage="1"/>
  </sheetPr>
  <dimension ref="A1:AS759"/>
  <sheetViews>
    <sheetView showGridLines="0" zoomScale="85" zoomScaleNormal="85" workbookViewId="0" topLeftCell="A1">
      <pane xSplit="2" ySplit="3" topLeftCell="C4" activePane="bottomRight" state="frozen"/>
      <selection pane="topLeft" activeCell="A1" sqref="A1"/>
      <selection pane="bottomLeft" activeCell="A4" sqref="A4"/>
      <selection pane="topRight" activeCell="C1" sqref="C1"/>
      <selection pane="bottomRight" activeCell="Q1" sqref="G1:Q1048576"/>
    </sheetView>
  </sheetViews>
  <sheetFormatPr defaultColWidth="9.1796875" defaultRowHeight="15"/>
  <cols>
    <col min="1" max="1" width="1.71428571428571" style="44" customWidth="1"/>
    <col min="2" max="2" width="12.8571428571429" style="60" customWidth="1"/>
    <col min="3" max="3" width="104.285714285714" style="89" customWidth="1"/>
    <col min="4" max="4" width="13.8571428571429" style="60" customWidth="1"/>
    <col min="5" max="5" width="11" style="60" customWidth="1"/>
    <col min="6" max="6" width="13.1428571428571" style="60" customWidth="1"/>
    <col min="7" max="10" width="0" style="60" hidden="1" customWidth="1"/>
    <col min="11" max="12" width="0" style="60" hidden="1" customWidth="1"/>
    <col min="13" max="13" width="0" style="60" hidden="1" customWidth="1"/>
    <col min="14" max="14" width="0" style="60" hidden="1" customWidth="1"/>
    <col min="15" max="15" width="0" style="60" hidden="1" customWidth="1"/>
    <col min="16" max="16" width="0" style="60" hidden="1" customWidth="1"/>
    <col min="17" max="17" width="0" style="60" hidden="1" customWidth="1"/>
    <col min="18" max="18" width="10.1428571428571" style="5" customWidth="1"/>
    <col min="19" max="20" width="0" style="60" hidden="1" customWidth="1"/>
    <col min="21" max="21" width="0" style="60" hidden="1" customWidth="1"/>
    <col min="22" max="30" width="0" style="60" hidden="1" customWidth="1"/>
    <col min="31" max="31" width="10.1428571428571" style="5" customWidth="1"/>
    <col min="32" max="43" width="8.85714285714286" style="60" customWidth="1"/>
    <col min="44" max="45" width="10.1428571428571" style="5" customWidth="1"/>
    <col min="46" max="16384" width="9.14285714285714" style="60"/>
  </cols>
  <sheetData>
    <row r="1" ht="15.5">
      <c r="B1" s="1" t="s">
        <v>961</v>
      </c>
    </row>
    <row r="2" spans="2:45" ht="13.5" customHeight="1">
      <c r="B2" s="1"/>
      <c r="G2" s="414">
        <v>2022</v>
      </c>
      <c r="H2" s="415"/>
      <c r="I2" s="415"/>
      <c r="J2" s="415"/>
      <c r="K2" s="415"/>
      <c r="L2" s="415"/>
      <c r="M2" s="415"/>
      <c r="N2" s="415"/>
      <c r="O2" s="415"/>
      <c r="P2" s="415"/>
      <c r="Q2" s="415"/>
      <c r="R2" s="416"/>
      <c r="S2" s="414" t="s">
        <v>684</v>
      </c>
      <c r="T2" s="415"/>
      <c r="U2" s="415"/>
      <c r="V2" s="415"/>
      <c r="W2" s="415"/>
      <c r="X2" s="415"/>
      <c r="Y2" s="415"/>
      <c r="Z2" s="415"/>
      <c r="AA2" s="415"/>
      <c r="AB2" s="415"/>
      <c r="AC2" s="415"/>
      <c r="AD2" s="415"/>
      <c r="AE2" s="416"/>
      <c r="AF2" s="414" t="s">
        <v>963</v>
      </c>
      <c r="AG2" s="415"/>
      <c r="AH2" s="415"/>
      <c r="AI2" s="415"/>
      <c r="AJ2" s="415"/>
      <c r="AK2" s="415"/>
      <c r="AL2" s="415"/>
      <c r="AM2" s="415"/>
      <c r="AN2" s="415"/>
      <c r="AO2" s="415"/>
      <c r="AP2" s="415"/>
      <c r="AQ2" s="415"/>
      <c r="AR2" s="416"/>
      <c r="AS2" s="298" t="s">
        <v>958</v>
      </c>
    </row>
    <row r="3" spans="2:45" ht="39" customHeight="1">
      <c r="B3" s="15" t="s">
        <v>345</v>
      </c>
      <c r="C3" s="15" t="s">
        <v>346</v>
      </c>
      <c r="D3" s="15" t="s">
        <v>347</v>
      </c>
      <c r="E3" s="15" t="s">
        <v>640</v>
      </c>
      <c r="F3" s="15" t="s">
        <v>348</v>
      </c>
      <c r="G3" s="312" t="s">
        <v>53</v>
      </c>
      <c r="H3" s="312" t="s">
        <v>54</v>
      </c>
      <c r="I3" s="312" t="s">
        <v>55</v>
      </c>
      <c r="J3" s="312" t="s">
        <v>56</v>
      </c>
      <c r="K3" s="312" t="s">
        <v>57</v>
      </c>
      <c r="L3" s="312" t="s">
        <v>58</v>
      </c>
      <c r="M3" s="312" t="s">
        <v>59</v>
      </c>
      <c r="N3" s="312" t="s">
        <v>60</v>
      </c>
      <c r="O3" s="312" t="s">
        <v>61</v>
      </c>
      <c r="P3" s="312" t="s">
        <v>62</v>
      </c>
      <c r="Q3" s="312" t="s">
        <v>63</v>
      </c>
      <c r="R3" s="13" t="s">
        <v>49</v>
      </c>
      <c r="S3" s="312" t="s">
        <v>52</v>
      </c>
      <c r="T3" s="312" t="s">
        <v>53</v>
      </c>
      <c r="U3" s="312" t="s">
        <v>54</v>
      </c>
      <c r="V3" s="312" t="s">
        <v>55</v>
      </c>
      <c r="W3" s="312" t="s">
        <v>56</v>
      </c>
      <c r="X3" s="312" t="s">
        <v>57</v>
      </c>
      <c r="Y3" s="312" t="s">
        <v>58</v>
      </c>
      <c r="Z3" s="312" t="s">
        <v>59</v>
      </c>
      <c r="AA3" s="312" t="s">
        <v>60</v>
      </c>
      <c r="AB3" s="312" t="s">
        <v>61</v>
      </c>
      <c r="AC3" s="312" t="s">
        <v>62</v>
      </c>
      <c r="AD3" s="312" t="s">
        <v>63</v>
      </c>
      <c r="AE3" s="13" t="s">
        <v>49</v>
      </c>
      <c r="AF3" s="312" t="s">
        <v>52</v>
      </c>
      <c r="AG3" s="312" t="s">
        <v>53</v>
      </c>
      <c r="AH3" s="312" t="s">
        <v>54</v>
      </c>
      <c r="AI3" s="312" t="s">
        <v>55</v>
      </c>
      <c r="AJ3" s="312" t="s">
        <v>56</v>
      </c>
      <c r="AK3" s="312" t="s">
        <v>57</v>
      </c>
      <c r="AL3" s="312" t="s">
        <v>58</v>
      </c>
      <c r="AM3" s="312" t="s">
        <v>59</v>
      </c>
      <c r="AN3" s="312" t="s">
        <v>60</v>
      </c>
      <c r="AO3" s="312" t="s">
        <v>61</v>
      </c>
      <c r="AP3" s="312" t="s">
        <v>62</v>
      </c>
      <c r="AQ3" s="312" t="s">
        <v>63</v>
      </c>
      <c r="AR3" s="13" t="s">
        <v>49</v>
      </c>
      <c r="AS3" s="13" t="s">
        <v>49</v>
      </c>
    </row>
    <row r="4" spans="2:45" ht="11.25" customHeight="1">
      <c r="B4" s="167" t="s">
        <v>90</v>
      </c>
      <c r="C4" s="239" t="s">
        <v>779</v>
      </c>
      <c r="D4" s="261" t="s">
        <v>79</v>
      </c>
      <c r="E4" s="170" t="s">
        <v>84</v>
      </c>
      <c r="F4" s="241" t="s">
        <v>257</v>
      </c>
      <c r="G4" s="73"/>
      <c r="H4" s="83"/>
      <c r="I4" s="73"/>
      <c r="J4" s="83"/>
      <c r="K4" s="83"/>
      <c r="L4" s="83"/>
      <c r="M4" s="83"/>
      <c r="N4" s="83"/>
      <c r="O4" s="83"/>
      <c r="P4" s="83"/>
      <c r="Q4" s="83"/>
      <c r="R4" s="198">
        <f>SUM(G4:Q4)</f>
        <v>0</v>
      </c>
      <c r="S4" s="83"/>
      <c r="T4" s="83"/>
      <c r="U4" s="83"/>
      <c r="V4" s="83"/>
      <c r="W4" s="83">
        <v>15.510999999999999</v>
      </c>
      <c r="X4" s="83"/>
      <c r="Y4" s="83"/>
      <c r="Z4" s="83"/>
      <c r="AA4" s="83"/>
      <c r="AB4" s="83"/>
      <c r="AC4" s="83"/>
      <c r="AD4" s="83">
        <v>27.76267</v>
      </c>
      <c r="AE4" s="198">
        <f>SUM(S4:AD4)</f>
        <v>43.273669999999996</v>
      </c>
      <c r="AF4" s="73"/>
      <c r="AG4" s="73"/>
      <c r="AH4" s="73"/>
      <c r="AI4" s="73"/>
      <c r="AJ4" s="73"/>
      <c r="AK4" s="73"/>
      <c r="AL4" s="73"/>
      <c r="AM4" s="73"/>
      <c r="AN4" s="73"/>
      <c r="AO4" s="73"/>
      <c r="AP4" s="73"/>
      <c r="AQ4" s="73"/>
      <c r="AR4" s="198">
        <f>SUM(AF4:AQ4)</f>
        <v>0</v>
      </c>
      <c r="AS4" s="198">
        <f>R4+AE4+AR4</f>
        <v>43.273669999999996</v>
      </c>
    </row>
    <row r="5" spans="2:45" ht="11.25" customHeight="1">
      <c r="B5" s="167" t="s">
        <v>90</v>
      </c>
      <c r="C5" s="190" t="s">
        <v>891</v>
      </c>
      <c r="D5" s="167" t="s">
        <v>79</v>
      </c>
      <c r="E5" s="170" t="s">
        <v>84</v>
      </c>
      <c r="F5" s="171" t="s">
        <v>257</v>
      </c>
      <c r="G5" s="73"/>
      <c r="H5" s="76"/>
      <c r="I5" s="73"/>
      <c r="J5" s="76"/>
      <c r="K5" s="76"/>
      <c r="L5" s="76"/>
      <c r="M5" s="76"/>
      <c r="N5" s="76"/>
      <c r="O5" s="76"/>
      <c r="P5" s="76"/>
      <c r="Q5" s="76"/>
      <c r="R5" s="198">
        <f t="shared" si="0" ref="R5:R129">SUM(G5:Q5)</f>
        <v>0</v>
      </c>
      <c r="S5" s="76"/>
      <c r="T5" s="76"/>
      <c r="U5" s="76"/>
      <c r="V5" s="76"/>
      <c r="W5" s="76"/>
      <c r="X5" s="76"/>
      <c r="Y5" s="76"/>
      <c r="Z5" s="76"/>
      <c r="AA5" s="76"/>
      <c r="AB5" s="76"/>
      <c r="AC5" s="76"/>
      <c r="AD5" s="76">
        <v>37.28407</v>
      </c>
      <c r="AE5" s="198">
        <f t="shared" si="1" ref="AE5:AE275">SUM(S5:AD5)</f>
        <v>37.28407</v>
      </c>
      <c r="AF5" s="73"/>
      <c r="AG5" s="73"/>
      <c r="AH5" s="73"/>
      <c r="AI5" s="73"/>
      <c r="AJ5" s="73"/>
      <c r="AK5" s="73"/>
      <c r="AL5" s="73"/>
      <c r="AM5" s="73"/>
      <c r="AN5" s="73"/>
      <c r="AO5" s="73"/>
      <c r="AP5" s="73"/>
      <c r="AQ5" s="73"/>
      <c r="AR5" s="198">
        <f t="shared" si="2" ref="AR5:AR217">SUM(AF5:AQ5)</f>
        <v>0</v>
      </c>
      <c r="AS5" s="198">
        <f t="shared" si="3" ref="AS5:AS217">R5+AE5+AR5</f>
        <v>37.28407</v>
      </c>
    </row>
    <row r="6" spans="2:45" ht="11.25" customHeight="1">
      <c r="B6" s="167" t="s">
        <v>90</v>
      </c>
      <c r="C6" s="190" t="s">
        <v>931</v>
      </c>
      <c r="D6" s="167" t="s">
        <v>79</v>
      </c>
      <c r="E6" s="170" t="s">
        <v>84</v>
      </c>
      <c r="F6" s="171" t="s">
        <v>257</v>
      </c>
      <c r="G6" s="73"/>
      <c r="H6" s="76"/>
      <c r="I6" s="73"/>
      <c r="J6" s="76"/>
      <c r="K6" s="76"/>
      <c r="L6" s="76"/>
      <c r="M6" s="76"/>
      <c r="N6" s="76"/>
      <c r="O6" s="76"/>
      <c r="P6" s="76"/>
      <c r="Q6" s="76"/>
      <c r="R6" s="198">
        <f t="shared" si="0"/>
        <v>0</v>
      </c>
      <c r="S6" s="76"/>
      <c r="T6" s="76"/>
      <c r="U6" s="76"/>
      <c r="V6" s="76"/>
      <c r="W6" s="76"/>
      <c r="X6" s="76"/>
      <c r="Y6" s="76"/>
      <c r="Z6" s="76"/>
      <c r="AA6" s="76"/>
      <c r="AB6" s="76"/>
      <c r="AC6" s="76">
        <v>23.166</v>
      </c>
      <c r="AD6" s="76">
        <v>58.163379999999997</v>
      </c>
      <c r="AE6" s="198">
        <f t="shared" si="1"/>
        <v>81.32938</v>
      </c>
      <c r="AF6" s="73"/>
      <c r="AG6" s="73"/>
      <c r="AH6" s="73"/>
      <c r="AI6" s="73"/>
      <c r="AJ6" s="73"/>
      <c r="AK6" s="73"/>
      <c r="AL6" s="73"/>
      <c r="AM6" s="73"/>
      <c r="AN6" s="73"/>
      <c r="AO6" s="73"/>
      <c r="AP6" s="73"/>
      <c r="AQ6" s="73"/>
      <c r="AR6" s="198">
        <f t="shared" si="2"/>
        <v>0</v>
      </c>
      <c r="AS6" s="198">
        <f t="shared" si="3"/>
        <v>81.32938</v>
      </c>
    </row>
    <row r="7" spans="2:45" ht="11.25" customHeight="1">
      <c r="B7" s="167" t="s">
        <v>90</v>
      </c>
      <c r="C7" s="190" t="s">
        <v>1003</v>
      </c>
      <c r="D7" s="167" t="s">
        <v>79</v>
      </c>
      <c r="E7" s="170" t="s">
        <v>84</v>
      </c>
      <c r="F7" s="171" t="s">
        <v>257</v>
      </c>
      <c r="G7" s="73"/>
      <c r="H7" s="76"/>
      <c r="I7" s="73"/>
      <c r="J7" s="76"/>
      <c r="K7" s="76"/>
      <c r="L7" s="76"/>
      <c r="M7" s="76"/>
      <c r="N7" s="76"/>
      <c r="O7" s="76"/>
      <c r="P7" s="76"/>
      <c r="Q7" s="76"/>
      <c r="R7" s="198">
        <f t="shared" si="0"/>
        <v>0</v>
      </c>
      <c r="S7" s="76"/>
      <c r="T7" s="76"/>
      <c r="U7" s="76"/>
      <c r="V7" s="76"/>
      <c r="W7" s="76"/>
      <c r="X7" s="76"/>
      <c r="Y7" s="76"/>
      <c r="Z7" s="76"/>
      <c r="AA7" s="76"/>
      <c r="AB7" s="76"/>
      <c r="AC7" s="76">
        <v>0.51600000000000001</v>
      </c>
      <c r="AD7" s="76">
        <v>0.25800000000000001</v>
      </c>
      <c r="AE7" s="198">
        <f t="shared" si="1"/>
        <v>0.77400000000000002</v>
      </c>
      <c r="AF7" s="73"/>
      <c r="AG7" s="73"/>
      <c r="AH7" s="73"/>
      <c r="AI7" s="73"/>
      <c r="AJ7" s="73"/>
      <c r="AK7" s="73"/>
      <c r="AL7" s="73"/>
      <c r="AM7" s="73"/>
      <c r="AN7" s="73"/>
      <c r="AO7" s="73"/>
      <c r="AP7" s="73"/>
      <c r="AQ7" s="73"/>
      <c r="AR7" s="198">
        <f t="shared" si="2"/>
        <v>0</v>
      </c>
      <c r="AS7" s="198">
        <f t="shared" si="3"/>
        <v>0.77400000000000002</v>
      </c>
    </row>
    <row r="8" spans="2:45" ht="11.25" customHeight="1">
      <c r="B8" s="167" t="s">
        <v>90</v>
      </c>
      <c r="C8" s="190" t="s">
        <v>909</v>
      </c>
      <c r="D8" s="167" t="s">
        <v>79</v>
      </c>
      <c r="E8" s="170" t="s">
        <v>84</v>
      </c>
      <c r="F8" s="171" t="s">
        <v>257</v>
      </c>
      <c r="G8" s="73"/>
      <c r="H8" s="76"/>
      <c r="I8" s="73"/>
      <c r="J8" s="76"/>
      <c r="K8" s="76"/>
      <c r="L8" s="76"/>
      <c r="M8" s="76"/>
      <c r="N8" s="76"/>
      <c r="O8" s="76"/>
      <c r="P8" s="76"/>
      <c r="Q8" s="76"/>
      <c r="R8" s="198">
        <f t="shared" si="0"/>
        <v>0</v>
      </c>
      <c r="S8" s="76"/>
      <c r="T8" s="76"/>
      <c r="U8" s="76"/>
      <c r="V8" s="76"/>
      <c r="W8" s="76"/>
      <c r="X8" s="76"/>
      <c r="Y8" s="76"/>
      <c r="Z8" s="76">
        <v>766.12300000000005</v>
      </c>
      <c r="AA8" s="76"/>
      <c r="AB8" s="76"/>
      <c r="AC8" s="76"/>
      <c r="AD8" s="76">
        <v>900</v>
      </c>
      <c r="AE8" s="198">
        <f t="shared" si="1"/>
        <v>1666.123</v>
      </c>
      <c r="AF8" s="73"/>
      <c r="AG8" s="73"/>
      <c r="AH8" s="73"/>
      <c r="AI8" s="73"/>
      <c r="AJ8" s="73"/>
      <c r="AK8" s="73"/>
      <c r="AL8" s="73"/>
      <c r="AM8" s="73"/>
      <c r="AN8" s="73"/>
      <c r="AO8" s="73"/>
      <c r="AP8" s="73"/>
      <c r="AQ8" s="73"/>
      <c r="AR8" s="198">
        <f t="shared" si="2"/>
        <v>0</v>
      </c>
      <c r="AS8" s="198">
        <f t="shared" si="3"/>
        <v>1666.123</v>
      </c>
    </row>
    <row r="9" spans="2:45" ht="11.25" customHeight="1">
      <c r="B9" s="167" t="s">
        <v>90</v>
      </c>
      <c r="C9" s="190" t="s">
        <v>910</v>
      </c>
      <c r="D9" s="167" t="s">
        <v>79</v>
      </c>
      <c r="E9" s="170" t="s">
        <v>84</v>
      </c>
      <c r="F9" s="171" t="s">
        <v>257</v>
      </c>
      <c r="G9" s="73"/>
      <c r="H9" s="76"/>
      <c r="I9" s="73"/>
      <c r="J9" s="76"/>
      <c r="K9" s="76"/>
      <c r="L9" s="76"/>
      <c r="M9" s="76"/>
      <c r="N9" s="76"/>
      <c r="O9" s="76"/>
      <c r="P9" s="76"/>
      <c r="Q9" s="76"/>
      <c r="R9" s="198">
        <f t="shared" si="0"/>
        <v>0</v>
      </c>
      <c r="S9" s="76"/>
      <c r="T9" s="76"/>
      <c r="U9" s="76"/>
      <c r="V9" s="76"/>
      <c r="W9" s="76"/>
      <c r="X9" s="76"/>
      <c r="Y9" s="76"/>
      <c r="Z9" s="76">
        <v>516.59</v>
      </c>
      <c r="AA9" s="76"/>
      <c r="AB9" s="76"/>
      <c r="AC9" s="76"/>
      <c r="AD9" s="76">
        <v>1400</v>
      </c>
      <c r="AE9" s="198">
        <f t="shared" si="1"/>
        <v>1916.59</v>
      </c>
      <c r="AF9" s="73"/>
      <c r="AG9" s="73"/>
      <c r="AH9" s="73"/>
      <c r="AI9" s="73"/>
      <c r="AJ9" s="73"/>
      <c r="AK9" s="73"/>
      <c r="AL9" s="73"/>
      <c r="AM9" s="73"/>
      <c r="AN9" s="73"/>
      <c r="AO9" s="73"/>
      <c r="AP9" s="73"/>
      <c r="AQ9" s="73"/>
      <c r="AR9" s="198">
        <f t="shared" si="2"/>
        <v>0</v>
      </c>
      <c r="AS9" s="198">
        <f t="shared" si="3"/>
        <v>1916.59</v>
      </c>
    </row>
    <row r="10" spans="2:45" ht="11.25" customHeight="1">
      <c r="B10" s="167" t="s">
        <v>90</v>
      </c>
      <c r="C10" s="190" t="s">
        <v>916</v>
      </c>
      <c r="D10" s="167" t="s">
        <v>79</v>
      </c>
      <c r="E10" s="170" t="s">
        <v>84</v>
      </c>
      <c r="F10" s="171" t="s">
        <v>257</v>
      </c>
      <c r="G10" s="73"/>
      <c r="H10" s="76"/>
      <c r="I10" s="73"/>
      <c r="J10" s="76"/>
      <c r="K10" s="76"/>
      <c r="L10" s="76"/>
      <c r="M10" s="76"/>
      <c r="N10" s="76"/>
      <c r="O10" s="76"/>
      <c r="P10" s="76"/>
      <c r="Q10" s="76"/>
      <c r="R10" s="198">
        <f t="shared" si="0"/>
        <v>0</v>
      </c>
      <c r="S10" s="76"/>
      <c r="T10" s="76"/>
      <c r="U10" s="76"/>
      <c r="V10" s="76"/>
      <c r="W10" s="76"/>
      <c r="X10" s="76"/>
      <c r="Y10" s="76"/>
      <c r="Z10" s="76"/>
      <c r="AA10" s="76">
        <v>761.81200000000001</v>
      </c>
      <c r="AB10" s="76"/>
      <c r="AC10" s="76"/>
      <c r="AD10" s="76">
        <v>1662.44</v>
      </c>
      <c r="AE10" s="198">
        <f t="shared" si="4" ref="AE10:AE265">SUM(S10:AD10)</f>
        <v>2424.252</v>
      </c>
      <c r="AF10" s="73"/>
      <c r="AG10" s="73"/>
      <c r="AH10" s="73"/>
      <c r="AI10" s="73"/>
      <c r="AJ10" s="73"/>
      <c r="AK10" s="73"/>
      <c r="AL10" s="73"/>
      <c r="AM10" s="73"/>
      <c r="AN10" s="73"/>
      <c r="AO10" s="73"/>
      <c r="AP10" s="73"/>
      <c r="AQ10" s="73"/>
      <c r="AR10" s="198">
        <f t="shared" si="2"/>
        <v>0</v>
      </c>
      <c r="AS10" s="198">
        <f t="shared" si="3"/>
        <v>2424.252</v>
      </c>
    </row>
    <row r="11" spans="2:45" ht="11.25" customHeight="1">
      <c r="B11" s="167" t="s">
        <v>90</v>
      </c>
      <c r="C11" s="190" t="s">
        <v>917</v>
      </c>
      <c r="D11" s="167" t="s">
        <v>79</v>
      </c>
      <c r="E11" s="170" t="s">
        <v>84</v>
      </c>
      <c r="F11" s="171" t="s">
        <v>257</v>
      </c>
      <c r="G11" s="73"/>
      <c r="H11" s="76"/>
      <c r="I11" s="73"/>
      <c r="J11" s="76"/>
      <c r="K11" s="76"/>
      <c r="L11" s="76"/>
      <c r="M11" s="76"/>
      <c r="N11" s="76"/>
      <c r="O11" s="76"/>
      <c r="P11" s="76"/>
      <c r="Q11" s="76"/>
      <c r="R11" s="198">
        <f t="shared" si="0"/>
        <v>0</v>
      </c>
      <c r="S11" s="76"/>
      <c r="T11" s="76"/>
      <c r="U11" s="76"/>
      <c r="V11" s="76"/>
      <c r="W11" s="76"/>
      <c r="X11" s="76"/>
      <c r="Y11" s="76"/>
      <c r="Z11" s="76"/>
      <c r="AA11" s="76">
        <v>1031</v>
      </c>
      <c r="AB11" s="76"/>
      <c r="AC11" s="76"/>
      <c r="AD11" s="76">
        <v>1250</v>
      </c>
      <c r="AE11" s="198">
        <f t="shared" si="4"/>
        <v>2281</v>
      </c>
      <c r="AF11" s="73"/>
      <c r="AG11" s="73"/>
      <c r="AH11" s="73"/>
      <c r="AI11" s="73"/>
      <c r="AJ11" s="73"/>
      <c r="AK11" s="73"/>
      <c r="AL11" s="73"/>
      <c r="AM11" s="73"/>
      <c r="AN11" s="73"/>
      <c r="AO11" s="73"/>
      <c r="AP11" s="73"/>
      <c r="AQ11" s="73"/>
      <c r="AR11" s="198">
        <f t="shared" si="2"/>
        <v>0</v>
      </c>
      <c r="AS11" s="198">
        <f t="shared" si="3"/>
        <v>2281</v>
      </c>
    </row>
    <row r="12" spans="2:45" ht="11.25" customHeight="1">
      <c r="B12" s="167" t="s">
        <v>90</v>
      </c>
      <c r="C12" s="190" t="s">
        <v>1004</v>
      </c>
      <c r="D12" s="167" t="s">
        <v>79</v>
      </c>
      <c r="E12" s="170" t="s">
        <v>84</v>
      </c>
      <c r="F12" s="171" t="s">
        <v>257</v>
      </c>
      <c r="G12" s="73"/>
      <c r="H12" s="76"/>
      <c r="I12" s="73"/>
      <c r="J12" s="76"/>
      <c r="K12" s="76"/>
      <c r="L12" s="76"/>
      <c r="M12" s="76"/>
      <c r="N12" s="76"/>
      <c r="O12" s="76"/>
      <c r="P12" s="76"/>
      <c r="Q12" s="76"/>
      <c r="R12" s="198">
        <f t="shared" si="0"/>
        <v>0</v>
      </c>
      <c r="S12" s="76"/>
      <c r="T12" s="76"/>
      <c r="U12" s="76"/>
      <c r="V12" s="76"/>
      <c r="W12" s="76"/>
      <c r="X12" s="76"/>
      <c r="Y12" s="76"/>
      <c r="Z12" s="76"/>
      <c r="AA12" s="76"/>
      <c r="AB12" s="76"/>
      <c r="AC12" s="76"/>
      <c r="AD12" s="76">
        <v>913</v>
      </c>
      <c r="AE12" s="198">
        <f t="shared" si="4"/>
        <v>913</v>
      </c>
      <c r="AF12" s="73"/>
      <c r="AG12" s="73"/>
      <c r="AH12" s="73"/>
      <c r="AI12" s="73"/>
      <c r="AJ12" s="73"/>
      <c r="AK12" s="73"/>
      <c r="AL12" s="73"/>
      <c r="AM12" s="73"/>
      <c r="AN12" s="73"/>
      <c r="AO12" s="73"/>
      <c r="AP12" s="73"/>
      <c r="AQ12" s="73"/>
      <c r="AR12" s="198">
        <f t="shared" si="2"/>
        <v>0</v>
      </c>
      <c r="AS12" s="198">
        <f t="shared" si="3"/>
        <v>913</v>
      </c>
    </row>
    <row r="13" spans="2:45" ht="11.25" customHeight="1">
      <c r="B13" s="167" t="s">
        <v>90</v>
      </c>
      <c r="C13" s="190" t="s">
        <v>1005</v>
      </c>
      <c r="D13" s="167" t="s">
        <v>79</v>
      </c>
      <c r="E13" s="170" t="s">
        <v>84</v>
      </c>
      <c r="F13" s="171" t="s">
        <v>257</v>
      </c>
      <c r="G13" s="73"/>
      <c r="H13" s="76"/>
      <c r="I13" s="73"/>
      <c r="J13" s="76"/>
      <c r="K13" s="76"/>
      <c r="L13" s="76"/>
      <c r="M13" s="76"/>
      <c r="N13" s="76"/>
      <c r="O13" s="76"/>
      <c r="P13" s="76"/>
      <c r="Q13" s="76"/>
      <c r="R13" s="198">
        <f t="shared" si="0"/>
        <v>0</v>
      </c>
      <c r="S13" s="76"/>
      <c r="T13" s="76"/>
      <c r="U13" s="76"/>
      <c r="V13" s="76"/>
      <c r="W13" s="76"/>
      <c r="X13" s="76"/>
      <c r="Y13" s="76"/>
      <c r="Z13" s="76"/>
      <c r="AA13" s="76"/>
      <c r="AB13" s="76"/>
      <c r="AC13" s="76"/>
      <c r="AD13" s="76">
        <v>698.44626000000005</v>
      </c>
      <c r="AE13" s="198">
        <f t="shared" si="4"/>
        <v>698.44626000000005</v>
      </c>
      <c r="AF13" s="73"/>
      <c r="AG13" s="73"/>
      <c r="AH13" s="73"/>
      <c r="AI13" s="73"/>
      <c r="AJ13" s="73"/>
      <c r="AK13" s="73"/>
      <c r="AL13" s="73"/>
      <c r="AM13" s="73"/>
      <c r="AN13" s="73"/>
      <c r="AO13" s="73"/>
      <c r="AP13" s="73"/>
      <c r="AQ13" s="73"/>
      <c r="AR13" s="198">
        <f t="shared" si="2"/>
        <v>0</v>
      </c>
      <c r="AS13" s="198">
        <f t="shared" si="3"/>
        <v>698.44626000000005</v>
      </c>
    </row>
    <row r="14" spans="2:45" ht="11.25" customHeight="1">
      <c r="B14" s="167" t="s">
        <v>90</v>
      </c>
      <c r="C14" s="190" t="s">
        <v>1006</v>
      </c>
      <c r="D14" s="167" t="s">
        <v>79</v>
      </c>
      <c r="E14" s="170" t="s">
        <v>84</v>
      </c>
      <c r="F14" s="171" t="s">
        <v>257</v>
      </c>
      <c r="G14" s="73"/>
      <c r="H14" s="76"/>
      <c r="I14" s="73"/>
      <c r="J14" s="76"/>
      <c r="K14" s="76"/>
      <c r="L14" s="76"/>
      <c r="M14" s="76"/>
      <c r="N14" s="76"/>
      <c r="O14" s="76"/>
      <c r="P14" s="76"/>
      <c r="Q14" s="76"/>
      <c r="R14" s="198">
        <f t="shared" si="0"/>
        <v>0</v>
      </c>
      <c r="S14" s="76"/>
      <c r="T14" s="76"/>
      <c r="U14" s="76"/>
      <c r="V14" s="76"/>
      <c r="W14" s="76"/>
      <c r="X14" s="76"/>
      <c r="Y14" s="76"/>
      <c r="Z14" s="76"/>
      <c r="AA14" s="76"/>
      <c r="AB14" s="76"/>
      <c r="AC14" s="76"/>
      <c r="AD14" s="76">
        <v>1145</v>
      </c>
      <c r="AE14" s="198">
        <f t="shared" si="5" ref="AE14:AE17">SUM(S14:AD14)</f>
        <v>1145</v>
      </c>
      <c r="AF14" s="73"/>
      <c r="AG14" s="73"/>
      <c r="AH14" s="73"/>
      <c r="AI14" s="73"/>
      <c r="AJ14" s="73"/>
      <c r="AK14" s="73"/>
      <c r="AL14" s="73"/>
      <c r="AM14" s="73"/>
      <c r="AN14" s="73"/>
      <c r="AO14" s="73"/>
      <c r="AP14" s="73"/>
      <c r="AQ14" s="73"/>
      <c r="AR14" s="198">
        <f t="shared" si="2"/>
        <v>0</v>
      </c>
      <c r="AS14" s="198">
        <f t="shared" si="3"/>
        <v>1145</v>
      </c>
    </row>
    <row r="15" spans="2:45" ht="11.25" customHeight="1">
      <c r="B15" s="167" t="s">
        <v>90</v>
      </c>
      <c r="C15" s="190" t="s">
        <v>1007</v>
      </c>
      <c r="D15" s="167" t="s">
        <v>79</v>
      </c>
      <c r="E15" s="170" t="s">
        <v>84</v>
      </c>
      <c r="F15" s="171" t="s">
        <v>257</v>
      </c>
      <c r="G15" s="73"/>
      <c r="H15" s="76"/>
      <c r="I15" s="73"/>
      <c r="J15" s="76"/>
      <c r="K15" s="76"/>
      <c r="L15" s="76"/>
      <c r="M15" s="76"/>
      <c r="N15" s="76"/>
      <c r="O15" s="76"/>
      <c r="P15" s="76"/>
      <c r="Q15" s="76"/>
      <c r="R15" s="198">
        <f t="shared" si="0"/>
        <v>0</v>
      </c>
      <c r="S15" s="76"/>
      <c r="T15" s="76"/>
      <c r="U15" s="76"/>
      <c r="V15" s="76"/>
      <c r="W15" s="76"/>
      <c r="X15" s="76"/>
      <c r="Y15" s="76"/>
      <c r="Z15" s="76"/>
      <c r="AA15" s="76"/>
      <c r="AB15" s="76"/>
      <c r="AC15" s="76"/>
      <c r="AD15" s="76">
        <v>1090</v>
      </c>
      <c r="AE15" s="198">
        <f t="shared" si="5"/>
        <v>1090</v>
      </c>
      <c r="AF15" s="73"/>
      <c r="AG15" s="73"/>
      <c r="AH15" s="73"/>
      <c r="AI15" s="73"/>
      <c r="AJ15" s="73"/>
      <c r="AK15" s="73"/>
      <c r="AL15" s="73"/>
      <c r="AM15" s="73"/>
      <c r="AN15" s="73"/>
      <c r="AO15" s="73"/>
      <c r="AP15" s="73"/>
      <c r="AQ15" s="73"/>
      <c r="AR15" s="198">
        <f t="shared" si="2"/>
        <v>0</v>
      </c>
      <c r="AS15" s="198">
        <f t="shared" si="3"/>
        <v>1090</v>
      </c>
    </row>
    <row r="16" spans="2:45" ht="11.25" customHeight="1">
      <c r="B16" s="167" t="s">
        <v>90</v>
      </c>
      <c r="C16" s="190" t="s">
        <v>1008</v>
      </c>
      <c r="D16" s="167" t="s">
        <v>79</v>
      </c>
      <c r="E16" s="170" t="s">
        <v>84</v>
      </c>
      <c r="F16" s="171" t="s">
        <v>257</v>
      </c>
      <c r="G16" s="73"/>
      <c r="H16" s="76"/>
      <c r="I16" s="73"/>
      <c r="J16" s="76"/>
      <c r="K16" s="76"/>
      <c r="L16" s="76"/>
      <c r="M16" s="76"/>
      <c r="N16" s="76"/>
      <c r="O16" s="76"/>
      <c r="P16" s="76"/>
      <c r="Q16" s="76"/>
      <c r="R16" s="198">
        <f t="shared" si="0"/>
        <v>0</v>
      </c>
      <c r="S16" s="76"/>
      <c r="T16" s="76"/>
      <c r="U16" s="76"/>
      <c r="V16" s="76"/>
      <c r="W16" s="76"/>
      <c r="X16" s="76"/>
      <c r="Y16" s="76"/>
      <c r="Z16" s="76"/>
      <c r="AA16" s="76"/>
      <c r="AB16" s="76"/>
      <c r="AC16" s="76"/>
      <c r="AD16" s="76">
        <v>775</v>
      </c>
      <c r="AE16" s="198">
        <f t="shared" si="5"/>
        <v>775</v>
      </c>
      <c r="AF16" s="73"/>
      <c r="AG16" s="73"/>
      <c r="AH16" s="73"/>
      <c r="AI16" s="73"/>
      <c r="AJ16" s="73"/>
      <c r="AK16" s="73"/>
      <c r="AL16" s="73"/>
      <c r="AM16" s="73"/>
      <c r="AN16" s="73"/>
      <c r="AO16" s="73"/>
      <c r="AP16" s="73"/>
      <c r="AQ16" s="73"/>
      <c r="AR16" s="198">
        <f t="shared" si="2"/>
        <v>0</v>
      </c>
      <c r="AS16" s="198">
        <f t="shared" si="3"/>
        <v>775</v>
      </c>
    </row>
    <row r="17" spans="2:45" ht="11.25" customHeight="1">
      <c r="B17" s="167" t="s">
        <v>90</v>
      </c>
      <c r="C17" s="190" t="s">
        <v>1009</v>
      </c>
      <c r="D17" s="167" t="s">
        <v>79</v>
      </c>
      <c r="E17" s="170" t="s">
        <v>84</v>
      </c>
      <c r="F17" s="171" t="s">
        <v>257</v>
      </c>
      <c r="G17" s="73"/>
      <c r="H17" s="76"/>
      <c r="I17" s="73"/>
      <c r="J17" s="76"/>
      <c r="K17" s="76"/>
      <c r="L17" s="76"/>
      <c r="M17" s="76"/>
      <c r="N17" s="76"/>
      <c r="O17" s="76"/>
      <c r="P17" s="76"/>
      <c r="Q17" s="76"/>
      <c r="R17" s="198">
        <f t="shared" si="0"/>
        <v>0</v>
      </c>
      <c r="S17" s="76"/>
      <c r="T17" s="76"/>
      <c r="U17" s="76"/>
      <c r="V17" s="76"/>
      <c r="W17" s="76"/>
      <c r="X17" s="76"/>
      <c r="Y17" s="76"/>
      <c r="Z17" s="76"/>
      <c r="AA17" s="76"/>
      <c r="AB17" s="76"/>
      <c r="AC17" s="76"/>
      <c r="AD17" s="76">
        <v>1400</v>
      </c>
      <c r="AE17" s="198">
        <f t="shared" si="5"/>
        <v>1400</v>
      </c>
      <c r="AF17" s="73"/>
      <c r="AG17" s="73"/>
      <c r="AH17" s="73"/>
      <c r="AI17" s="73"/>
      <c r="AJ17" s="73"/>
      <c r="AK17" s="73"/>
      <c r="AL17" s="73"/>
      <c r="AM17" s="73"/>
      <c r="AN17" s="73"/>
      <c r="AO17" s="73"/>
      <c r="AP17" s="73"/>
      <c r="AQ17" s="73"/>
      <c r="AR17" s="198">
        <f t="shared" si="2"/>
        <v>0</v>
      </c>
      <c r="AS17" s="198">
        <f t="shared" si="3"/>
        <v>1400</v>
      </c>
    </row>
    <row r="18" spans="2:45" ht="11.25" customHeight="1">
      <c r="B18" s="167" t="s">
        <v>90</v>
      </c>
      <c r="C18" s="190" t="s">
        <v>1010</v>
      </c>
      <c r="D18" s="167" t="s">
        <v>79</v>
      </c>
      <c r="E18" s="170" t="s">
        <v>84</v>
      </c>
      <c r="F18" s="171" t="s">
        <v>257</v>
      </c>
      <c r="G18" s="73"/>
      <c r="H18" s="76"/>
      <c r="I18" s="73"/>
      <c r="J18" s="76"/>
      <c r="K18" s="76"/>
      <c r="L18" s="76"/>
      <c r="M18" s="76"/>
      <c r="N18" s="76"/>
      <c r="O18" s="76"/>
      <c r="P18" s="76"/>
      <c r="Q18" s="76"/>
      <c r="R18" s="198">
        <f t="shared" si="0"/>
        <v>0</v>
      </c>
      <c r="S18" s="76"/>
      <c r="T18" s="76"/>
      <c r="U18" s="76"/>
      <c r="V18" s="76"/>
      <c r="W18" s="76"/>
      <c r="X18" s="76"/>
      <c r="Y18" s="76"/>
      <c r="Z18" s="76"/>
      <c r="AA18" s="76"/>
      <c r="AB18" s="76"/>
      <c r="AC18" s="76"/>
      <c r="AD18" s="76">
        <v>906.60463000000004</v>
      </c>
      <c r="AE18" s="198">
        <f t="shared" si="4"/>
        <v>906.60463000000004</v>
      </c>
      <c r="AF18" s="73"/>
      <c r="AG18" s="73"/>
      <c r="AH18" s="73"/>
      <c r="AI18" s="73"/>
      <c r="AJ18" s="73"/>
      <c r="AK18" s="73"/>
      <c r="AL18" s="73"/>
      <c r="AM18" s="73"/>
      <c r="AN18" s="73"/>
      <c r="AO18" s="73"/>
      <c r="AP18" s="73"/>
      <c r="AQ18" s="73"/>
      <c r="AR18" s="198">
        <f t="shared" si="2"/>
        <v>0</v>
      </c>
      <c r="AS18" s="198">
        <f t="shared" si="3"/>
        <v>906.60463000000004</v>
      </c>
    </row>
    <row r="19" spans="2:45" ht="11.25" customHeight="1">
      <c r="B19" s="167" t="s">
        <v>90</v>
      </c>
      <c r="C19" s="190" t="s">
        <v>1011</v>
      </c>
      <c r="D19" s="167" t="s">
        <v>79</v>
      </c>
      <c r="E19" s="170" t="s">
        <v>84</v>
      </c>
      <c r="F19" s="171" t="s">
        <v>257</v>
      </c>
      <c r="G19" s="73"/>
      <c r="H19" s="76"/>
      <c r="I19" s="73"/>
      <c r="J19" s="76"/>
      <c r="K19" s="76"/>
      <c r="L19" s="76"/>
      <c r="M19" s="76"/>
      <c r="N19" s="76"/>
      <c r="O19" s="76"/>
      <c r="P19" s="76"/>
      <c r="Q19" s="76"/>
      <c r="R19" s="198">
        <f t="shared" si="0"/>
        <v>0</v>
      </c>
      <c r="S19" s="76"/>
      <c r="T19" s="76"/>
      <c r="U19" s="76"/>
      <c r="V19" s="76"/>
      <c r="W19" s="76"/>
      <c r="X19" s="76"/>
      <c r="Y19" s="76"/>
      <c r="Z19" s="76"/>
      <c r="AA19" s="76"/>
      <c r="AB19" s="76"/>
      <c r="AC19" s="76"/>
      <c r="AD19" s="76">
        <v>490</v>
      </c>
      <c r="AE19" s="198">
        <f t="shared" si="4"/>
        <v>490</v>
      </c>
      <c r="AF19" s="73"/>
      <c r="AG19" s="73"/>
      <c r="AH19" s="73"/>
      <c r="AI19" s="73"/>
      <c r="AJ19" s="73"/>
      <c r="AK19" s="73"/>
      <c r="AL19" s="73"/>
      <c r="AM19" s="73"/>
      <c r="AN19" s="73"/>
      <c r="AO19" s="73"/>
      <c r="AP19" s="73"/>
      <c r="AQ19" s="73"/>
      <c r="AR19" s="198">
        <f t="shared" si="2"/>
        <v>0</v>
      </c>
      <c r="AS19" s="198">
        <f t="shared" si="3"/>
        <v>490</v>
      </c>
    </row>
    <row r="20" spans="2:45" ht="11.25" customHeight="1">
      <c r="B20" s="167" t="s">
        <v>90</v>
      </c>
      <c r="C20" s="190" t="s">
        <v>1012</v>
      </c>
      <c r="D20" s="167" t="s">
        <v>79</v>
      </c>
      <c r="E20" s="170" t="s">
        <v>84</v>
      </c>
      <c r="F20" s="171" t="s">
        <v>257</v>
      </c>
      <c r="G20" s="73"/>
      <c r="H20" s="76"/>
      <c r="I20" s="73"/>
      <c r="J20" s="76"/>
      <c r="K20" s="76"/>
      <c r="L20" s="76"/>
      <c r="M20" s="76"/>
      <c r="N20" s="76"/>
      <c r="O20" s="76"/>
      <c r="P20" s="76"/>
      <c r="Q20" s="76"/>
      <c r="R20" s="198">
        <f t="shared" si="0"/>
        <v>0</v>
      </c>
      <c r="S20" s="76"/>
      <c r="T20" s="76"/>
      <c r="U20" s="76"/>
      <c r="V20" s="76"/>
      <c r="W20" s="76"/>
      <c r="X20" s="76"/>
      <c r="Y20" s="76"/>
      <c r="Z20" s="76"/>
      <c r="AA20" s="76"/>
      <c r="AB20" s="76"/>
      <c r="AC20" s="76"/>
      <c r="AD20" s="76">
        <v>1004.08462</v>
      </c>
      <c r="AE20" s="198">
        <f t="shared" si="4"/>
        <v>1004.08462</v>
      </c>
      <c r="AF20" s="73"/>
      <c r="AG20" s="73"/>
      <c r="AH20" s="73"/>
      <c r="AI20" s="73"/>
      <c r="AJ20" s="73"/>
      <c r="AK20" s="73"/>
      <c r="AL20" s="73"/>
      <c r="AM20" s="73"/>
      <c r="AN20" s="73"/>
      <c r="AO20" s="73"/>
      <c r="AP20" s="73"/>
      <c r="AQ20" s="73"/>
      <c r="AR20" s="198">
        <f t="shared" si="2"/>
        <v>0</v>
      </c>
      <c r="AS20" s="198">
        <f t="shared" si="3"/>
        <v>1004.08462</v>
      </c>
    </row>
    <row r="21" spans="2:45" ht="11.25" customHeight="1">
      <c r="B21" s="167" t="s">
        <v>90</v>
      </c>
      <c r="C21" s="190" t="s">
        <v>1013</v>
      </c>
      <c r="D21" s="167" t="s">
        <v>79</v>
      </c>
      <c r="E21" s="170" t="s">
        <v>84</v>
      </c>
      <c r="F21" s="171" t="s">
        <v>257</v>
      </c>
      <c r="G21" s="73"/>
      <c r="H21" s="76"/>
      <c r="I21" s="73"/>
      <c r="J21" s="76"/>
      <c r="K21" s="76"/>
      <c r="L21" s="76"/>
      <c r="M21" s="76"/>
      <c r="N21" s="76"/>
      <c r="O21" s="76"/>
      <c r="P21" s="76"/>
      <c r="Q21" s="76"/>
      <c r="R21" s="198">
        <f t="shared" si="0"/>
        <v>0</v>
      </c>
      <c r="S21" s="76"/>
      <c r="T21" s="76"/>
      <c r="U21" s="76"/>
      <c r="V21" s="76"/>
      <c r="W21" s="76"/>
      <c r="X21" s="76"/>
      <c r="Y21" s="76"/>
      <c r="Z21" s="76"/>
      <c r="AA21" s="76"/>
      <c r="AB21" s="76"/>
      <c r="AC21" s="76"/>
      <c r="AD21" s="76">
        <v>497.21863000000002</v>
      </c>
      <c r="AE21" s="198">
        <f t="shared" si="4"/>
        <v>497.21863000000002</v>
      </c>
      <c r="AF21" s="73"/>
      <c r="AG21" s="73"/>
      <c r="AH21" s="73"/>
      <c r="AI21" s="73"/>
      <c r="AJ21" s="73"/>
      <c r="AK21" s="73"/>
      <c r="AL21" s="73"/>
      <c r="AM21" s="73"/>
      <c r="AN21" s="73"/>
      <c r="AO21" s="73"/>
      <c r="AP21" s="73"/>
      <c r="AQ21" s="73"/>
      <c r="AR21" s="198">
        <f t="shared" si="2"/>
        <v>0</v>
      </c>
      <c r="AS21" s="198">
        <f t="shared" si="3"/>
        <v>497.21863000000002</v>
      </c>
    </row>
    <row r="22" spans="2:45" ht="11.25" customHeight="1">
      <c r="B22" s="167" t="s">
        <v>90</v>
      </c>
      <c r="C22" s="190" t="s">
        <v>1014</v>
      </c>
      <c r="D22" s="167" t="s">
        <v>79</v>
      </c>
      <c r="E22" s="170" t="s">
        <v>84</v>
      </c>
      <c r="F22" s="171" t="s">
        <v>257</v>
      </c>
      <c r="G22" s="73"/>
      <c r="H22" s="76"/>
      <c r="I22" s="73"/>
      <c r="J22" s="76"/>
      <c r="K22" s="76"/>
      <c r="L22" s="76"/>
      <c r="M22" s="76"/>
      <c r="N22" s="76"/>
      <c r="O22" s="76"/>
      <c r="P22" s="76"/>
      <c r="Q22" s="76"/>
      <c r="R22" s="198">
        <f t="shared" si="0"/>
        <v>0</v>
      </c>
      <c r="S22" s="76"/>
      <c r="T22" s="76"/>
      <c r="U22" s="76"/>
      <c r="V22" s="76"/>
      <c r="W22" s="76"/>
      <c r="X22" s="76"/>
      <c r="Y22" s="76"/>
      <c r="Z22" s="76"/>
      <c r="AA22" s="76"/>
      <c r="AB22" s="76"/>
      <c r="AC22" s="76"/>
      <c r="AD22" s="76">
        <v>489.93862999999999</v>
      </c>
      <c r="AE22" s="198">
        <f t="shared" si="4"/>
        <v>489.93862999999999</v>
      </c>
      <c r="AF22" s="73"/>
      <c r="AG22" s="73"/>
      <c r="AH22" s="73"/>
      <c r="AI22" s="73"/>
      <c r="AJ22" s="73"/>
      <c r="AK22" s="73"/>
      <c r="AL22" s="73"/>
      <c r="AM22" s="73"/>
      <c r="AN22" s="73"/>
      <c r="AO22" s="73"/>
      <c r="AP22" s="73"/>
      <c r="AQ22" s="73"/>
      <c r="AR22" s="198">
        <f t="shared" si="2"/>
        <v>0</v>
      </c>
      <c r="AS22" s="198">
        <f t="shared" si="3"/>
        <v>489.93862999999999</v>
      </c>
    </row>
    <row r="23" spans="2:45" ht="11.25" customHeight="1">
      <c r="B23" s="167" t="s">
        <v>90</v>
      </c>
      <c r="C23" s="190" t="s">
        <v>1015</v>
      </c>
      <c r="D23" s="167" t="s">
        <v>79</v>
      </c>
      <c r="E23" s="170" t="s">
        <v>84</v>
      </c>
      <c r="F23" s="171" t="s">
        <v>257</v>
      </c>
      <c r="G23" s="73"/>
      <c r="H23" s="76"/>
      <c r="I23" s="73"/>
      <c r="J23" s="76"/>
      <c r="K23" s="76"/>
      <c r="L23" s="76"/>
      <c r="M23" s="76"/>
      <c r="N23" s="76"/>
      <c r="O23" s="76"/>
      <c r="P23" s="76"/>
      <c r="Q23" s="76"/>
      <c r="R23" s="198">
        <f t="shared" si="0"/>
        <v>0</v>
      </c>
      <c r="S23" s="76"/>
      <c r="T23" s="76"/>
      <c r="U23" s="76"/>
      <c r="V23" s="76"/>
      <c r="W23" s="76"/>
      <c r="X23" s="76"/>
      <c r="Y23" s="76"/>
      <c r="Z23" s="76"/>
      <c r="AA23" s="76"/>
      <c r="AB23" s="76"/>
      <c r="AC23" s="76"/>
      <c r="AD23" s="76">
        <v>12330.083549999999</v>
      </c>
      <c r="AE23" s="198">
        <f t="shared" si="4"/>
        <v>12330.083549999999</v>
      </c>
      <c r="AF23" s="73"/>
      <c r="AG23" s="73"/>
      <c r="AH23" s="73"/>
      <c r="AI23" s="73"/>
      <c r="AJ23" s="73"/>
      <c r="AK23" s="73"/>
      <c r="AL23" s="73"/>
      <c r="AM23" s="73"/>
      <c r="AN23" s="73"/>
      <c r="AO23" s="73"/>
      <c r="AP23" s="73"/>
      <c r="AQ23" s="73"/>
      <c r="AR23" s="198">
        <f t="shared" si="2"/>
        <v>0</v>
      </c>
      <c r="AS23" s="198">
        <f t="shared" si="3"/>
        <v>12330.083549999999</v>
      </c>
    </row>
    <row r="24" spans="2:45" ht="11.25" customHeight="1">
      <c r="B24" s="167" t="s">
        <v>90</v>
      </c>
      <c r="C24" s="190" t="s">
        <v>1016</v>
      </c>
      <c r="D24" s="167" t="s">
        <v>79</v>
      </c>
      <c r="E24" s="170" t="s">
        <v>84</v>
      </c>
      <c r="F24" s="171" t="s">
        <v>257</v>
      </c>
      <c r="G24" s="73"/>
      <c r="H24" s="76"/>
      <c r="I24" s="73"/>
      <c r="J24" s="76"/>
      <c r="K24" s="76"/>
      <c r="L24" s="76"/>
      <c r="M24" s="76"/>
      <c r="N24" s="76"/>
      <c r="O24" s="76"/>
      <c r="P24" s="76"/>
      <c r="Q24" s="76"/>
      <c r="R24" s="198">
        <f t="shared" si="0"/>
        <v>0</v>
      </c>
      <c r="S24" s="76"/>
      <c r="T24" s="76"/>
      <c r="U24" s="76"/>
      <c r="V24" s="76"/>
      <c r="W24" s="76"/>
      <c r="X24" s="76"/>
      <c r="Y24" s="76"/>
      <c r="Z24" s="76"/>
      <c r="AA24" s="76"/>
      <c r="AB24" s="76"/>
      <c r="AC24" s="76"/>
      <c r="AD24" s="76">
        <v>12330.083549999999</v>
      </c>
      <c r="AE24" s="198">
        <f t="shared" si="4"/>
        <v>12330.083549999999</v>
      </c>
      <c r="AF24" s="73"/>
      <c r="AG24" s="73"/>
      <c r="AH24" s="73"/>
      <c r="AI24" s="73"/>
      <c r="AJ24" s="73"/>
      <c r="AK24" s="73"/>
      <c r="AL24" s="73"/>
      <c r="AM24" s="73"/>
      <c r="AN24" s="73"/>
      <c r="AO24" s="73"/>
      <c r="AP24" s="73"/>
      <c r="AQ24" s="73"/>
      <c r="AR24" s="198">
        <f t="shared" si="2"/>
        <v>0</v>
      </c>
      <c r="AS24" s="198">
        <f t="shared" si="3"/>
        <v>12330.083549999999</v>
      </c>
    </row>
    <row r="25" spans="2:45" ht="11.25" customHeight="1">
      <c r="B25" s="167" t="s">
        <v>90</v>
      </c>
      <c r="C25" s="190" t="s">
        <v>1017</v>
      </c>
      <c r="D25" s="167" t="s">
        <v>79</v>
      </c>
      <c r="E25" s="170" t="s">
        <v>84</v>
      </c>
      <c r="F25" s="171" t="s">
        <v>257</v>
      </c>
      <c r="G25" s="73"/>
      <c r="H25" s="76"/>
      <c r="I25" s="73"/>
      <c r="J25" s="76"/>
      <c r="K25" s="76"/>
      <c r="L25" s="76"/>
      <c r="M25" s="76"/>
      <c r="N25" s="76"/>
      <c r="O25" s="76"/>
      <c r="P25" s="76"/>
      <c r="Q25" s="76"/>
      <c r="R25" s="198">
        <f t="shared" si="0"/>
        <v>0</v>
      </c>
      <c r="S25" s="76"/>
      <c r="T25" s="76"/>
      <c r="U25" s="76"/>
      <c r="V25" s="76"/>
      <c r="W25" s="76"/>
      <c r="X25" s="76"/>
      <c r="Y25" s="76"/>
      <c r="Z25" s="76"/>
      <c r="AA25" s="76"/>
      <c r="AB25" s="76"/>
      <c r="AC25" s="76"/>
      <c r="AD25" s="76">
        <v>10000</v>
      </c>
      <c r="AE25" s="198">
        <f t="shared" si="4"/>
        <v>10000</v>
      </c>
      <c r="AF25" s="73"/>
      <c r="AG25" s="73"/>
      <c r="AH25" s="73"/>
      <c r="AI25" s="73"/>
      <c r="AJ25" s="73"/>
      <c r="AK25" s="73"/>
      <c r="AL25" s="73"/>
      <c r="AM25" s="73"/>
      <c r="AN25" s="73"/>
      <c r="AO25" s="73"/>
      <c r="AP25" s="73"/>
      <c r="AQ25" s="73"/>
      <c r="AR25" s="198">
        <f t="shared" si="2"/>
        <v>0</v>
      </c>
      <c r="AS25" s="198">
        <f t="shared" si="3"/>
        <v>10000</v>
      </c>
    </row>
    <row r="26" spans="2:45" ht="11.25" customHeight="1">
      <c r="B26" s="167" t="s">
        <v>90</v>
      </c>
      <c r="C26" s="190" t="s">
        <v>1018</v>
      </c>
      <c r="D26" s="167" t="s">
        <v>79</v>
      </c>
      <c r="E26" s="170" t="s">
        <v>84</v>
      </c>
      <c r="F26" s="171" t="s">
        <v>257</v>
      </c>
      <c r="G26" s="73"/>
      <c r="H26" s="76"/>
      <c r="I26" s="73"/>
      <c r="J26" s="76"/>
      <c r="K26" s="76"/>
      <c r="L26" s="76"/>
      <c r="M26" s="76"/>
      <c r="N26" s="76"/>
      <c r="O26" s="76"/>
      <c r="P26" s="76"/>
      <c r="Q26" s="76"/>
      <c r="R26" s="198">
        <f t="shared" si="0"/>
        <v>0</v>
      </c>
      <c r="S26" s="76"/>
      <c r="T26" s="76"/>
      <c r="U26" s="76"/>
      <c r="V26" s="76"/>
      <c r="W26" s="76"/>
      <c r="X26" s="76"/>
      <c r="Y26" s="76"/>
      <c r="Z26" s="76"/>
      <c r="AA26" s="76"/>
      <c r="AB26" s="76"/>
      <c r="AC26" s="76"/>
      <c r="AD26" s="76">
        <v>850</v>
      </c>
      <c r="AE26" s="198">
        <f t="shared" si="4"/>
        <v>850</v>
      </c>
      <c r="AF26" s="73"/>
      <c r="AG26" s="73"/>
      <c r="AH26" s="73"/>
      <c r="AI26" s="73"/>
      <c r="AJ26" s="73"/>
      <c r="AK26" s="73"/>
      <c r="AL26" s="73"/>
      <c r="AM26" s="73"/>
      <c r="AN26" s="73"/>
      <c r="AO26" s="73"/>
      <c r="AP26" s="73"/>
      <c r="AQ26" s="73"/>
      <c r="AR26" s="198">
        <f t="shared" si="2"/>
        <v>0</v>
      </c>
      <c r="AS26" s="198">
        <f t="shared" si="3"/>
        <v>850</v>
      </c>
    </row>
    <row r="27" spans="2:45" ht="11.25" customHeight="1">
      <c r="B27" s="167" t="s">
        <v>90</v>
      </c>
      <c r="C27" s="190" t="s">
        <v>253</v>
      </c>
      <c r="D27" s="167" t="s">
        <v>79</v>
      </c>
      <c r="E27" s="170" t="s">
        <v>84</v>
      </c>
      <c r="F27" s="171" t="s">
        <v>254</v>
      </c>
      <c r="G27" s="73"/>
      <c r="H27" s="76">
        <v>19579</v>
      </c>
      <c r="I27" s="73"/>
      <c r="J27" s="76"/>
      <c r="K27" s="76"/>
      <c r="L27" s="76">
        <v>131694.60</v>
      </c>
      <c r="M27" s="76"/>
      <c r="N27" s="76"/>
      <c r="O27" s="76">
        <v>23744</v>
      </c>
      <c r="P27" s="76"/>
      <c r="Q27" s="76">
        <v>176399.70</v>
      </c>
      <c r="R27" s="198">
        <f t="shared" si="0"/>
        <v>351417.30000000005</v>
      </c>
      <c r="S27" s="76"/>
      <c r="T27" s="76"/>
      <c r="U27" s="76"/>
      <c r="V27" s="76"/>
      <c r="W27" s="76"/>
      <c r="X27" s="76"/>
      <c r="Y27" s="76"/>
      <c r="Z27" s="76"/>
      <c r="AA27" s="76"/>
      <c r="AB27" s="76"/>
      <c r="AC27" s="76"/>
      <c r="AD27" s="76"/>
      <c r="AE27" s="198">
        <f t="shared" si="4"/>
        <v>0</v>
      </c>
      <c r="AF27" s="73"/>
      <c r="AG27" s="73"/>
      <c r="AH27" s="73"/>
      <c r="AI27" s="73"/>
      <c r="AJ27" s="73"/>
      <c r="AK27" s="73"/>
      <c r="AL27" s="73"/>
      <c r="AM27" s="73"/>
      <c r="AN27" s="73"/>
      <c r="AO27" s="73"/>
      <c r="AP27" s="73"/>
      <c r="AQ27" s="73"/>
      <c r="AR27" s="198">
        <f t="shared" si="2"/>
        <v>0</v>
      </c>
      <c r="AS27" s="198">
        <f t="shared" si="3"/>
        <v>351417.30000000005</v>
      </c>
    </row>
    <row r="28" spans="2:45" ht="11.25" customHeight="1">
      <c r="B28" s="167" t="s">
        <v>90</v>
      </c>
      <c r="C28" s="190" t="s">
        <v>255</v>
      </c>
      <c r="D28" s="167" t="s">
        <v>79</v>
      </c>
      <c r="E28" s="170" t="s">
        <v>84</v>
      </c>
      <c r="F28" s="171" t="s">
        <v>254</v>
      </c>
      <c r="G28" s="73">
        <v>818</v>
      </c>
      <c r="H28" s="76">
        <v>5000</v>
      </c>
      <c r="I28" s="73">
        <v>14696</v>
      </c>
      <c r="J28" s="76">
        <v>3137.20</v>
      </c>
      <c r="K28" s="76">
        <v>50210</v>
      </c>
      <c r="L28" s="76">
        <v>20000</v>
      </c>
      <c r="M28" s="76">
        <v>10000</v>
      </c>
      <c r="N28" s="76"/>
      <c r="O28" s="76">
        <v>30000</v>
      </c>
      <c r="P28" s="76"/>
      <c r="Q28" s="76">
        <v>40026.50</v>
      </c>
      <c r="R28" s="198">
        <f t="shared" si="0"/>
        <v>173887.70</v>
      </c>
      <c r="S28" s="76">
        <v>9973.8700000000008</v>
      </c>
      <c r="T28" s="76"/>
      <c r="U28" s="76"/>
      <c r="V28" s="76"/>
      <c r="W28" s="76"/>
      <c r="X28" s="76"/>
      <c r="Y28" s="76"/>
      <c r="Z28" s="76"/>
      <c r="AA28" s="76"/>
      <c r="AB28" s="76"/>
      <c r="AC28" s="76"/>
      <c r="AD28" s="76"/>
      <c r="AE28" s="198">
        <f t="shared" si="4"/>
        <v>9973.8700000000008</v>
      </c>
      <c r="AF28" s="73"/>
      <c r="AG28" s="73"/>
      <c r="AH28" s="73"/>
      <c r="AI28" s="73"/>
      <c r="AJ28" s="73"/>
      <c r="AK28" s="73"/>
      <c r="AL28" s="73"/>
      <c r="AM28" s="73"/>
      <c r="AN28" s="73"/>
      <c r="AO28" s="73"/>
      <c r="AP28" s="73"/>
      <c r="AQ28" s="73"/>
      <c r="AR28" s="198">
        <f t="shared" si="2"/>
        <v>0</v>
      </c>
      <c r="AS28" s="198">
        <f t="shared" si="3"/>
        <v>183861.57</v>
      </c>
    </row>
    <row r="29" spans="2:45" ht="11.25" customHeight="1">
      <c r="B29" s="167" t="s">
        <v>90</v>
      </c>
      <c r="C29" s="190" t="s">
        <v>639</v>
      </c>
      <c r="D29" s="167" t="s">
        <v>79</v>
      </c>
      <c r="E29" s="170" t="s">
        <v>84</v>
      </c>
      <c r="F29" s="171" t="s">
        <v>254</v>
      </c>
      <c r="G29" s="73"/>
      <c r="H29" s="76"/>
      <c r="I29" s="73"/>
      <c r="J29" s="76"/>
      <c r="K29" s="76"/>
      <c r="L29" s="76"/>
      <c r="M29" s="76"/>
      <c r="N29" s="76"/>
      <c r="O29" s="76"/>
      <c r="P29" s="76">
        <v>500</v>
      </c>
      <c r="Q29" s="76"/>
      <c r="R29" s="198">
        <f t="shared" si="0"/>
        <v>500</v>
      </c>
      <c r="S29" s="76"/>
      <c r="T29" s="76"/>
      <c r="U29" s="76"/>
      <c r="V29" s="76"/>
      <c r="W29" s="76"/>
      <c r="X29" s="76"/>
      <c r="Y29" s="76"/>
      <c r="Z29" s="76"/>
      <c r="AA29" s="76"/>
      <c r="AB29" s="76"/>
      <c r="AC29" s="76"/>
      <c r="AD29" s="76"/>
      <c r="AE29" s="198">
        <f t="shared" si="4"/>
        <v>0</v>
      </c>
      <c r="AF29" s="73"/>
      <c r="AG29" s="73"/>
      <c r="AH29" s="73"/>
      <c r="AI29" s="73"/>
      <c r="AJ29" s="73"/>
      <c r="AK29" s="73"/>
      <c r="AL29" s="73"/>
      <c r="AM29" s="73"/>
      <c r="AN29" s="73"/>
      <c r="AO29" s="73"/>
      <c r="AP29" s="73"/>
      <c r="AQ29" s="73"/>
      <c r="AR29" s="198">
        <f t="shared" si="2"/>
        <v>0</v>
      </c>
      <c r="AS29" s="198">
        <f t="shared" si="3"/>
        <v>500</v>
      </c>
    </row>
    <row r="30" spans="2:45" ht="11.25" customHeight="1">
      <c r="B30" s="167" t="s">
        <v>90</v>
      </c>
      <c r="C30" s="190" t="s">
        <v>255</v>
      </c>
      <c r="D30" s="167" t="s">
        <v>79</v>
      </c>
      <c r="E30" s="170" t="s">
        <v>84</v>
      </c>
      <c r="F30" s="171" t="s">
        <v>254</v>
      </c>
      <c r="G30" s="73"/>
      <c r="H30" s="76"/>
      <c r="I30" s="73"/>
      <c r="J30" s="76"/>
      <c r="K30" s="76"/>
      <c r="L30" s="76"/>
      <c r="M30" s="76"/>
      <c r="N30" s="76"/>
      <c r="O30" s="76"/>
      <c r="P30" s="76"/>
      <c r="Q30" s="76">
        <v>39093.40</v>
      </c>
      <c r="R30" s="198">
        <f t="shared" si="0"/>
        <v>39093.40</v>
      </c>
      <c r="S30" s="76"/>
      <c r="T30" s="76"/>
      <c r="U30" s="76"/>
      <c r="V30" s="76"/>
      <c r="W30" s="76"/>
      <c r="X30" s="76"/>
      <c r="Y30" s="76"/>
      <c r="Z30" s="76"/>
      <c r="AA30" s="76"/>
      <c r="AB30" s="76"/>
      <c r="AC30" s="76"/>
      <c r="AD30" s="76"/>
      <c r="AE30" s="198">
        <f t="shared" si="4"/>
        <v>0</v>
      </c>
      <c r="AF30" s="73"/>
      <c r="AG30" s="73"/>
      <c r="AH30" s="73"/>
      <c r="AI30" s="73"/>
      <c r="AJ30" s="73"/>
      <c r="AK30" s="73"/>
      <c r="AL30" s="73"/>
      <c r="AM30" s="73"/>
      <c r="AN30" s="73"/>
      <c r="AO30" s="73"/>
      <c r="AP30" s="73"/>
      <c r="AQ30" s="73"/>
      <c r="AR30" s="198">
        <f t="shared" si="2"/>
        <v>0</v>
      </c>
      <c r="AS30" s="198">
        <f t="shared" si="3"/>
        <v>39093.40</v>
      </c>
    </row>
    <row r="31" spans="2:45" ht="11.25" customHeight="1">
      <c r="B31" s="167" t="s">
        <v>90</v>
      </c>
      <c r="C31" s="190" t="s">
        <v>831</v>
      </c>
      <c r="D31" s="167" t="s">
        <v>79</v>
      </c>
      <c r="E31" s="170" t="s">
        <v>84</v>
      </c>
      <c r="F31" s="171" t="s">
        <v>257</v>
      </c>
      <c r="G31" s="73"/>
      <c r="H31" s="76"/>
      <c r="I31" s="73"/>
      <c r="J31" s="76"/>
      <c r="K31" s="76"/>
      <c r="L31" s="76"/>
      <c r="M31" s="76"/>
      <c r="N31" s="76"/>
      <c r="O31" s="76"/>
      <c r="P31" s="76"/>
      <c r="Q31" s="76"/>
      <c r="R31" s="198">
        <f t="shared" si="0"/>
        <v>0</v>
      </c>
      <c r="S31" s="76">
        <v>193.62074000000001</v>
      </c>
      <c r="T31" s="76"/>
      <c r="U31" s="76"/>
      <c r="V31" s="76"/>
      <c r="W31" s="76"/>
      <c r="X31" s="76"/>
      <c r="Y31" s="76"/>
      <c r="Z31" s="76"/>
      <c r="AA31" s="76"/>
      <c r="AB31" s="76"/>
      <c r="AC31" s="76"/>
      <c r="AD31" s="76"/>
      <c r="AE31" s="198">
        <f t="shared" si="4"/>
        <v>193.62074000000001</v>
      </c>
      <c r="AF31" s="73"/>
      <c r="AG31" s="73"/>
      <c r="AH31" s="73"/>
      <c r="AI31" s="73"/>
      <c r="AJ31" s="73"/>
      <c r="AK31" s="73"/>
      <c r="AL31" s="73"/>
      <c r="AM31" s="73"/>
      <c r="AN31" s="73"/>
      <c r="AO31" s="73"/>
      <c r="AP31" s="73"/>
      <c r="AQ31" s="73"/>
      <c r="AR31" s="198">
        <f t="shared" si="2"/>
        <v>0</v>
      </c>
      <c r="AS31" s="198">
        <f t="shared" si="3"/>
        <v>193.62074000000001</v>
      </c>
    </row>
    <row r="32" spans="2:45" ht="11.25" customHeight="1">
      <c r="B32" s="167" t="s">
        <v>90</v>
      </c>
      <c r="C32" s="190" t="s">
        <v>832</v>
      </c>
      <c r="D32" s="167" t="s">
        <v>79</v>
      </c>
      <c r="E32" s="170" t="s">
        <v>84</v>
      </c>
      <c r="F32" s="171" t="s">
        <v>257</v>
      </c>
      <c r="G32" s="73"/>
      <c r="H32" s="76"/>
      <c r="I32" s="73"/>
      <c r="J32" s="76"/>
      <c r="K32" s="76"/>
      <c r="L32" s="76"/>
      <c r="M32" s="76"/>
      <c r="N32" s="76"/>
      <c r="O32" s="76"/>
      <c r="P32" s="76"/>
      <c r="Q32" s="76"/>
      <c r="R32" s="198">
        <f t="shared" si="0"/>
        <v>0</v>
      </c>
      <c r="S32" s="76">
        <v>136.90602000000001</v>
      </c>
      <c r="T32" s="76"/>
      <c r="U32" s="76"/>
      <c r="V32" s="76"/>
      <c r="W32" s="76"/>
      <c r="X32" s="76"/>
      <c r="Y32" s="76"/>
      <c r="Z32" s="76"/>
      <c r="AA32" s="76"/>
      <c r="AB32" s="76"/>
      <c r="AC32" s="76"/>
      <c r="AD32" s="76"/>
      <c r="AE32" s="198">
        <f t="shared" si="4"/>
        <v>136.90602000000001</v>
      </c>
      <c r="AF32" s="73"/>
      <c r="AG32" s="73"/>
      <c r="AH32" s="73"/>
      <c r="AI32" s="73"/>
      <c r="AJ32" s="73"/>
      <c r="AK32" s="73"/>
      <c r="AL32" s="73"/>
      <c r="AM32" s="73"/>
      <c r="AN32" s="73"/>
      <c r="AO32" s="73"/>
      <c r="AP32" s="73"/>
      <c r="AQ32" s="73"/>
      <c r="AR32" s="198">
        <f t="shared" si="2"/>
        <v>0</v>
      </c>
      <c r="AS32" s="198">
        <f t="shared" si="3"/>
        <v>136.90602000000001</v>
      </c>
    </row>
    <row r="33" spans="2:45" ht="11.25" customHeight="1">
      <c r="B33" s="167" t="s">
        <v>90</v>
      </c>
      <c r="C33" s="190" t="s">
        <v>651</v>
      </c>
      <c r="D33" s="167" t="s">
        <v>79</v>
      </c>
      <c r="E33" s="170" t="s">
        <v>84</v>
      </c>
      <c r="F33" s="171" t="s">
        <v>257</v>
      </c>
      <c r="G33" s="73"/>
      <c r="H33" s="76"/>
      <c r="I33" s="73"/>
      <c r="J33" s="76"/>
      <c r="K33" s="76"/>
      <c r="L33" s="76"/>
      <c r="M33" s="76"/>
      <c r="N33" s="76"/>
      <c r="O33" s="76"/>
      <c r="P33" s="76"/>
      <c r="Q33" s="76">
        <v>24292</v>
      </c>
      <c r="R33" s="198">
        <f t="shared" si="0"/>
        <v>24292</v>
      </c>
      <c r="S33" s="76"/>
      <c r="T33" s="76"/>
      <c r="U33" s="76"/>
      <c r="V33" s="76"/>
      <c r="W33" s="76"/>
      <c r="X33" s="76"/>
      <c r="Y33" s="76"/>
      <c r="Z33" s="76"/>
      <c r="AA33" s="76"/>
      <c r="AB33" s="76"/>
      <c r="AC33" s="76"/>
      <c r="AD33" s="76"/>
      <c r="AE33" s="198">
        <f t="shared" si="4"/>
        <v>0</v>
      </c>
      <c r="AF33" s="73"/>
      <c r="AG33" s="73"/>
      <c r="AH33" s="73"/>
      <c r="AI33" s="73"/>
      <c r="AJ33" s="73"/>
      <c r="AK33" s="73"/>
      <c r="AL33" s="73"/>
      <c r="AM33" s="73"/>
      <c r="AN33" s="73"/>
      <c r="AO33" s="73"/>
      <c r="AP33" s="73"/>
      <c r="AQ33" s="73"/>
      <c r="AR33" s="198">
        <f t="shared" si="2"/>
        <v>0</v>
      </c>
      <c r="AS33" s="198">
        <f t="shared" si="3"/>
        <v>24292</v>
      </c>
    </row>
    <row r="34" spans="2:45" ht="11.25" customHeight="1">
      <c r="B34" s="167" t="s">
        <v>90</v>
      </c>
      <c r="C34" s="190" t="s">
        <v>713</v>
      </c>
      <c r="D34" s="167" t="s">
        <v>79</v>
      </c>
      <c r="E34" s="170" t="s">
        <v>84</v>
      </c>
      <c r="F34" s="171" t="s">
        <v>254</v>
      </c>
      <c r="G34" s="73"/>
      <c r="H34" s="76"/>
      <c r="I34" s="73"/>
      <c r="J34" s="76"/>
      <c r="K34" s="76"/>
      <c r="L34" s="76"/>
      <c r="M34" s="76"/>
      <c r="N34" s="76"/>
      <c r="O34" s="76"/>
      <c r="P34" s="76"/>
      <c r="Q34" s="76"/>
      <c r="R34" s="198">
        <f t="shared" si="0"/>
        <v>0</v>
      </c>
      <c r="S34" s="76"/>
      <c r="T34" s="76">
        <v>9973.8700000000008</v>
      </c>
      <c r="U34" s="76"/>
      <c r="V34" s="76"/>
      <c r="W34" s="76"/>
      <c r="X34" s="76"/>
      <c r="Y34" s="76"/>
      <c r="Z34" s="76"/>
      <c r="AA34" s="76"/>
      <c r="AB34" s="76"/>
      <c r="AC34" s="76"/>
      <c r="AD34" s="76"/>
      <c r="AE34" s="198">
        <f t="shared" si="4"/>
        <v>9973.8700000000008</v>
      </c>
      <c r="AF34" s="73"/>
      <c r="AG34" s="73"/>
      <c r="AH34" s="73"/>
      <c r="AI34" s="73"/>
      <c r="AJ34" s="73"/>
      <c r="AK34" s="73"/>
      <c r="AL34" s="73"/>
      <c r="AM34" s="73"/>
      <c r="AN34" s="73"/>
      <c r="AO34" s="73"/>
      <c r="AP34" s="73"/>
      <c r="AQ34" s="73"/>
      <c r="AR34" s="198">
        <f t="shared" si="2"/>
        <v>0</v>
      </c>
      <c r="AS34" s="198">
        <f t="shared" si="3"/>
        <v>9973.8700000000008</v>
      </c>
    </row>
    <row r="35" spans="2:45" ht="11.25" customHeight="1">
      <c r="B35" s="167" t="s">
        <v>90</v>
      </c>
      <c r="C35" s="190" t="s">
        <v>714</v>
      </c>
      <c r="D35" s="167" t="s">
        <v>79</v>
      </c>
      <c r="E35" s="170" t="s">
        <v>84</v>
      </c>
      <c r="F35" s="171" t="s">
        <v>257</v>
      </c>
      <c r="G35" s="73"/>
      <c r="H35" s="76"/>
      <c r="I35" s="73"/>
      <c r="J35" s="76"/>
      <c r="K35" s="76"/>
      <c r="L35" s="76"/>
      <c r="M35" s="76"/>
      <c r="N35" s="76"/>
      <c r="O35" s="76"/>
      <c r="P35" s="76"/>
      <c r="Q35" s="76"/>
      <c r="R35" s="198">
        <f t="shared" si="0"/>
        <v>0</v>
      </c>
      <c r="S35" s="76"/>
      <c r="T35" s="76">
        <v>4239</v>
      </c>
      <c r="U35" s="76"/>
      <c r="V35" s="76"/>
      <c r="W35" s="76"/>
      <c r="X35" s="76"/>
      <c r="Y35" s="76"/>
      <c r="Z35" s="76"/>
      <c r="AA35" s="76"/>
      <c r="AB35" s="76"/>
      <c r="AC35" s="76"/>
      <c r="AD35" s="76"/>
      <c r="AE35" s="198">
        <f t="shared" si="4"/>
        <v>4239</v>
      </c>
      <c r="AF35" s="73"/>
      <c r="AG35" s="73"/>
      <c r="AH35" s="73"/>
      <c r="AI35" s="73"/>
      <c r="AJ35" s="73"/>
      <c r="AK35" s="73"/>
      <c r="AL35" s="73"/>
      <c r="AM35" s="73"/>
      <c r="AN35" s="73"/>
      <c r="AO35" s="73"/>
      <c r="AP35" s="73"/>
      <c r="AQ35" s="73"/>
      <c r="AR35" s="198">
        <f t="shared" si="2"/>
        <v>0</v>
      </c>
      <c r="AS35" s="198">
        <f t="shared" si="3"/>
        <v>4239</v>
      </c>
    </row>
    <row r="36" spans="2:45" ht="11.25" customHeight="1">
      <c r="B36" s="167" t="s">
        <v>90</v>
      </c>
      <c r="C36" s="190" t="s">
        <v>715</v>
      </c>
      <c r="D36" s="167" t="s">
        <v>79</v>
      </c>
      <c r="E36" s="170" t="s">
        <v>84</v>
      </c>
      <c r="F36" s="171" t="s">
        <v>257</v>
      </c>
      <c r="G36" s="73"/>
      <c r="H36" s="76"/>
      <c r="I36" s="73"/>
      <c r="J36" s="76"/>
      <c r="K36" s="76"/>
      <c r="L36" s="76"/>
      <c r="M36" s="76"/>
      <c r="N36" s="76"/>
      <c r="O36" s="76"/>
      <c r="P36" s="76"/>
      <c r="Q36" s="76"/>
      <c r="R36" s="198">
        <f t="shared" si="0"/>
        <v>0</v>
      </c>
      <c r="S36" s="76"/>
      <c r="T36" s="76">
        <v>4947.50</v>
      </c>
      <c r="U36" s="76"/>
      <c r="V36" s="76"/>
      <c r="W36" s="76"/>
      <c r="X36" s="76"/>
      <c r="Y36" s="76"/>
      <c r="Z36" s="76"/>
      <c r="AA36" s="76"/>
      <c r="AB36" s="76"/>
      <c r="AC36" s="76"/>
      <c r="AD36" s="76"/>
      <c r="AE36" s="198">
        <f t="shared" si="4"/>
        <v>4947.50</v>
      </c>
      <c r="AF36" s="73"/>
      <c r="AG36" s="73"/>
      <c r="AH36" s="73"/>
      <c r="AI36" s="73"/>
      <c r="AJ36" s="73"/>
      <c r="AK36" s="73"/>
      <c r="AL36" s="73"/>
      <c r="AM36" s="73"/>
      <c r="AN36" s="73"/>
      <c r="AO36" s="73"/>
      <c r="AP36" s="73"/>
      <c r="AQ36" s="73"/>
      <c r="AR36" s="198">
        <f t="shared" si="2"/>
        <v>0</v>
      </c>
      <c r="AS36" s="198">
        <f t="shared" si="3"/>
        <v>4947.50</v>
      </c>
    </row>
    <row r="37" spans="2:45" ht="11.25" customHeight="1">
      <c r="B37" s="167" t="s">
        <v>90</v>
      </c>
      <c r="C37" s="190" t="s">
        <v>716</v>
      </c>
      <c r="D37" s="167" t="s">
        <v>79</v>
      </c>
      <c r="E37" s="170" t="s">
        <v>84</v>
      </c>
      <c r="F37" s="171" t="s">
        <v>257</v>
      </c>
      <c r="G37" s="73"/>
      <c r="H37" s="76"/>
      <c r="I37" s="73"/>
      <c r="J37" s="76"/>
      <c r="K37" s="76"/>
      <c r="L37" s="76"/>
      <c r="M37" s="76"/>
      <c r="N37" s="76"/>
      <c r="O37" s="76"/>
      <c r="P37" s="76"/>
      <c r="Q37" s="76"/>
      <c r="R37" s="198">
        <f t="shared" si="0"/>
        <v>0</v>
      </c>
      <c r="S37" s="76"/>
      <c r="T37" s="76">
        <v>4114</v>
      </c>
      <c r="U37" s="76"/>
      <c r="V37" s="76"/>
      <c r="W37" s="76"/>
      <c r="X37" s="76"/>
      <c r="Y37" s="76"/>
      <c r="Z37" s="76"/>
      <c r="AA37" s="76"/>
      <c r="AB37" s="76"/>
      <c r="AC37" s="76"/>
      <c r="AD37" s="76">
        <v>4114</v>
      </c>
      <c r="AE37" s="198">
        <f t="shared" si="4"/>
        <v>8228</v>
      </c>
      <c r="AF37" s="73"/>
      <c r="AG37" s="73"/>
      <c r="AH37" s="73"/>
      <c r="AI37" s="73"/>
      <c r="AJ37" s="73"/>
      <c r="AK37" s="73"/>
      <c r="AL37" s="73"/>
      <c r="AM37" s="73"/>
      <c r="AN37" s="73"/>
      <c r="AO37" s="73"/>
      <c r="AP37" s="73"/>
      <c r="AQ37" s="73"/>
      <c r="AR37" s="198">
        <f t="shared" si="2"/>
        <v>0</v>
      </c>
      <c r="AS37" s="198">
        <f t="shared" si="3"/>
        <v>8228</v>
      </c>
    </row>
    <row r="38" spans="2:45" ht="11.25" customHeight="1">
      <c r="B38" s="167" t="s">
        <v>90</v>
      </c>
      <c r="C38" s="190" t="s">
        <v>717</v>
      </c>
      <c r="D38" s="167" t="s">
        <v>79</v>
      </c>
      <c r="E38" s="170" t="s">
        <v>84</v>
      </c>
      <c r="F38" s="171" t="s">
        <v>257</v>
      </c>
      <c r="G38" s="73"/>
      <c r="H38" s="76"/>
      <c r="I38" s="73"/>
      <c r="J38" s="76"/>
      <c r="K38" s="76"/>
      <c r="L38" s="76"/>
      <c r="M38" s="76"/>
      <c r="N38" s="76"/>
      <c r="O38" s="76"/>
      <c r="P38" s="76"/>
      <c r="Q38" s="76"/>
      <c r="R38" s="198">
        <f t="shared" si="0"/>
        <v>0</v>
      </c>
      <c r="S38" s="76"/>
      <c r="T38" s="76">
        <v>0</v>
      </c>
      <c r="U38" s="76"/>
      <c r="V38" s="76"/>
      <c r="W38" s="76"/>
      <c r="X38" s="76"/>
      <c r="Y38" s="76"/>
      <c r="Z38" s="76"/>
      <c r="AA38" s="76"/>
      <c r="AB38" s="76"/>
      <c r="AC38" s="76"/>
      <c r="AD38" s="76"/>
      <c r="AE38" s="198">
        <f t="shared" si="4"/>
        <v>0</v>
      </c>
      <c r="AF38" s="73"/>
      <c r="AG38" s="73"/>
      <c r="AH38" s="73"/>
      <c r="AI38" s="73"/>
      <c r="AJ38" s="73"/>
      <c r="AK38" s="73"/>
      <c r="AL38" s="73"/>
      <c r="AM38" s="73"/>
      <c r="AN38" s="73"/>
      <c r="AO38" s="73"/>
      <c r="AP38" s="73"/>
      <c r="AQ38" s="73"/>
      <c r="AR38" s="198">
        <f t="shared" si="2"/>
        <v>0</v>
      </c>
      <c r="AS38" s="198">
        <f t="shared" si="3"/>
        <v>0</v>
      </c>
    </row>
    <row r="39" spans="2:45" ht="11.25" customHeight="1">
      <c r="B39" s="167" t="s">
        <v>90</v>
      </c>
      <c r="C39" s="190" t="s">
        <v>718</v>
      </c>
      <c r="D39" s="167" t="s">
        <v>79</v>
      </c>
      <c r="E39" s="170" t="s">
        <v>84</v>
      </c>
      <c r="F39" s="171" t="s">
        <v>257</v>
      </c>
      <c r="G39" s="73"/>
      <c r="H39" s="76"/>
      <c r="I39" s="73"/>
      <c r="J39" s="76"/>
      <c r="K39" s="76"/>
      <c r="L39" s="76"/>
      <c r="M39" s="76"/>
      <c r="N39" s="76"/>
      <c r="O39" s="76"/>
      <c r="P39" s="76"/>
      <c r="Q39" s="76"/>
      <c r="R39" s="198">
        <f t="shared" si="0"/>
        <v>0</v>
      </c>
      <c r="S39" s="76"/>
      <c r="T39" s="76">
        <v>6.9294599999999997</v>
      </c>
      <c r="U39" s="76"/>
      <c r="V39" s="76"/>
      <c r="W39" s="76"/>
      <c r="X39" s="76"/>
      <c r="Y39" s="76"/>
      <c r="Z39" s="76"/>
      <c r="AA39" s="76"/>
      <c r="AB39" s="76"/>
      <c r="AC39" s="76"/>
      <c r="AD39" s="76"/>
      <c r="AE39" s="198">
        <f t="shared" si="4"/>
        <v>6.9294599999999997</v>
      </c>
      <c r="AF39" s="73"/>
      <c r="AG39" s="73"/>
      <c r="AH39" s="73"/>
      <c r="AI39" s="73"/>
      <c r="AJ39" s="73"/>
      <c r="AK39" s="73"/>
      <c r="AL39" s="73"/>
      <c r="AM39" s="73"/>
      <c r="AN39" s="73"/>
      <c r="AO39" s="73"/>
      <c r="AP39" s="73"/>
      <c r="AQ39" s="73"/>
      <c r="AR39" s="198">
        <f t="shared" si="2"/>
        <v>0</v>
      </c>
      <c r="AS39" s="198">
        <f t="shared" si="3"/>
        <v>6.9294599999999997</v>
      </c>
    </row>
    <row r="40" spans="2:45" ht="11.25" customHeight="1">
      <c r="B40" s="167" t="s">
        <v>90</v>
      </c>
      <c r="C40" s="190" t="s">
        <v>833</v>
      </c>
      <c r="D40" s="167" t="s">
        <v>79</v>
      </c>
      <c r="E40" s="170" t="s">
        <v>84</v>
      </c>
      <c r="F40" s="171" t="s">
        <v>257</v>
      </c>
      <c r="G40" s="73"/>
      <c r="H40" s="76"/>
      <c r="I40" s="73"/>
      <c r="J40" s="76"/>
      <c r="K40" s="76"/>
      <c r="L40" s="76"/>
      <c r="M40" s="76"/>
      <c r="N40" s="76"/>
      <c r="O40" s="76"/>
      <c r="P40" s="76"/>
      <c r="Q40" s="76"/>
      <c r="R40" s="198">
        <f t="shared" si="0"/>
        <v>0</v>
      </c>
      <c r="S40" s="76"/>
      <c r="T40" s="76">
        <v>58.350720000000003</v>
      </c>
      <c r="U40" s="76"/>
      <c r="V40" s="76"/>
      <c r="W40" s="76"/>
      <c r="X40" s="76"/>
      <c r="Y40" s="76"/>
      <c r="Z40" s="76"/>
      <c r="AA40" s="76"/>
      <c r="AB40" s="76"/>
      <c r="AC40" s="76"/>
      <c r="AD40" s="76"/>
      <c r="AE40" s="198">
        <f t="shared" si="4"/>
        <v>58.350720000000003</v>
      </c>
      <c r="AF40" s="73"/>
      <c r="AG40" s="73"/>
      <c r="AH40" s="73"/>
      <c r="AI40" s="73"/>
      <c r="AJ40" s="73"/>
      <c r="AK40" s="73"/>
      <c r="AL40" s="73"/>
      <c r="AM40" s="73"/>
      <c r="AN40" s="73"/>
      <c r="AO40" s="73"/>
      <c r="AP40" s="73"/>
      <c r="AQ40" s="73"/>
      <c r="AR40" s="198">
        <f t="shared" si="2"/>
        <v>0</v>
      </c>
      <c r="AS40" s="198">
        <f t="shared" si="3"/>
        <v>58.350720000000003</v>
      </c>
    </row>
    <row r="41" spans="2:45" ht="11.25" customHeight="1">
      <c r="B41" s="167" t="s">
        <v>90</v>
      </c>
      <c r="C41" s="190" t="s">
        <v>834</v>
      </c>
      <c r="D41" s="167" t="s">
        <v>79</v>
      </c>
      <c r="E41" s="170" t="s">
        <v>84</v>
      </c>
      <c r="F41" s="171" t="s">
        <v>257</v>
      </c>
      <c r="G41" s="73"/>
      <c r="H41" s="76"/>
      <c r="I41" s="73"/>
      <c r="J41" s="76"/>
      <c r="K41" s="76"/>
      <c r="L41" s="76"/>
      <c r="M41" s="76"/>
      <c r="N41" s="76"/>
      <c r="O41" s="76"/>
      <c r="P41" s="76"/>
      <c r="Q41" s="76"/>
      <c r="R41" s="198">
        <f t="shared" si="0"/>
        <v>0</v>
      </c>
      <c r="S41" s="76"/>
      <c r="T41" s="76">
        <v>111.14319999999999</v>
      </c>
      <c r="U41" s="76"/>
      <c r="V41" s="76"/>
      <c r="W41" s="76"/>
      <c r="X41" s="76"/>
      <c r="Y41" s="76"/>
      <c r="Z41" s="76"/>
      <c r="AA41" s="76"/>
      <c r="AB41" s="76"/>
      <c r="AC41" s="76"/>
      <c r="AD41" s="76"/>
      <c r="AE41" s="198">
        <f t="shared" si="4"/>
        <v>111.14319999999999</v>
      </c>
      <c r="AF41" s="73"/>
      <c r="AG41" s="73"/>
      <c r="AH41" s="73"/>
      <c r="AI41" s="73"/>
      <c r="AJ41" s="73"/>
      <c r="AK41" s="73"/>
      <c r="AL41" s="73"/>
      <c r="AM41" s="73"/>
      <c r="AN41" s="73"/>
      <c r="AO41" s="73"/>
      <c r="AP41" s="73"/>
      <c r="AQ41" s="73"/>
      <c r="AR41" s="198">
        <f t="shared" si="2"/>
        <v>0</v>
      </c>
      <c r="AS41" s="198">
        <f t="shared" si="3"/>
        <v>111.14319999999999</v>
      </c>
    </row>
    <row r="42" spans="2:45" ht="11.25" customHeight="1">
      <c r="B42" s="167" t="s">
        <v>90</v>
      </c>
      <c r="C42" s="190" t="s">
        <v>835</v>
      </c>
      <c r="D42" s="167" t="s">
        <v>79</v>
      </c>
      <c r="E42" s="170" t="s">
        <v>84</v>
      </c>
      <c r="F42" s="171" t="s">
        <v>257</v>
      </c>
      <c r="G42" s="73"/>
      <c r="H42" s="76"/>
      <c r="I42" s="73"/>
      <c r="J42" s="76"/>
      <c r="K42" s="76"/>
      <c r="L42" s="76"/>
      <c r="M42" s="76"/>
      <c r="N42" s="76"/>
      <c r="O42" s="76"/>
      <c r="P42" s="76"/>
      <c r="Q42" s="76"/>
      <c r="R42" s="198">
        <f t="shared" si="0"/>
        <v>0</v>
      </c>
      <c r="S42" s="76"/>
      <c r="T42" s="76">
        <v>-3.99159</v>
      </c>
      <c r="U42" s="76"/>
      <c r="V42" s="76"/>
      <c r="W42" s="76"/>
      <c r="X42" s="76"/>
      <c r="Y42" s="76"/>
      <c r="Z42" s="76"/>
      <c r="AA42" s="76"/>
      <c r="AB42" s="76"/>
      <c r="AC42" s="76"/>
      <c r="AD42" s="76"/>
      <c r="AE42" s="198">
        <f t="shared" si="4"/>
        <v>-3.99159</v>
      </c>
      <c r="AF42" s="73"/>
      <c r="AG42" s="73"/>
      <c r="AH42" s="73"/>
      <c r="AI42" s="73"/>
      <c r="AJ42" s="73"/>
      <c r="AK42" s="73"/>
      <c r="AL42" s="73"/>
      <c r="AM42" s="73"/>
      <c r="AN42" s="73"/>
      <c r="AO42" s="73"/>
      <c r="AP42" s="73"/>
      <c r="AQ42" s="73"/>
      <c r="AR42" s="198">
        <f t="shared" si="2"/>
        <v>0</v>
      </c>
      <c r="AS42" s="198">
        <f t="shared" si="3"/>
        <v>-3.99159</v>
      </c>
    </row>
    <row r="43" spans="2:45" ht="11.25" customHeight="1">
      <c r="B43" s="167" t="s">
        <v>90</v>
      </c>
      <c r="C43" s="190" t="s">
        <v>836</v>
      </c>
      <c r="D43" s="167" t="s">
        <v>79</v>
      </c>
      <c r="E43" s="170" t="s">
        <v>84</v>
      </c>
      <c r="F43" s="171" t="s">
        <v>257</v>
      </c>
      <c r="G43" s="73"/>
      <c r="H43" s="76"/>
      <c r="I43" s="73"/>
      <c r="J43" s="76"/>
      <c r="K43" s="76"/>
      <c r="L43" s="76"/>
      <c r="M43" s="76"/>
      <c r="N43" s="76"/>
      <c r="O43" s="76"/>
      <c r="P43" s="76"/>
      <c r="Q43" s="76"/>
      <c r="R43" s="198">
        <f t="shared" si="0"/>
        <v>0</v>
      </c>
      <c r="S43" s="76"/>
      <c r="T43" s="76">
        <v>20.9345</v>
      </c>
      <c r="U43" s="76"/>
      <c r="V43" s="76"/>
      <c r="W43" s="76"/>
      <c r="X43" s="76"/>
      <c r="Y43" s="76"/>
      <c r="Z43" s="76"/>
      <c r="AA43" s="76"/>
      <c r="AB43" s="76"/>
      <c r="AC43" s="76"/>
      <c r="AD43" s="76"/>
      <c r="AE43" s="198">
        <f t="shared" si="4"/>
        <v>20.9345</v>
      </c>
      <c r="AF43" s="73"/>
      <c r="AG43" s="73"/>
      <c r="AH43" s="73"/>
      <c r="AI43" s="73"/>
      <c r="AJ43" s="73"/>
      <c r="AK43" s="73"/>
      <c r="AL43" s="73"/>
      <c r="AM43" s="73"/>
      <c r="AN43" s="73"/>
      <c r="AO43" s="73"/>
      <c r="AP43" s="73"/>
      <c r="AQ43" s="73"/>
      <c r="AR43" s="198">
        <f t="shared" si="2"/>
        <v>0</v>
      </c>
      <c r="AS43" s="198">
        <f t="shared" si="3"/>
        <v>20.9345</v>
      </c>
    </row>
    <row r="44" spans="2:45" ht="11.25" customHeight="1">
      <c r="B44" s="167" t="s">
        <v>90</v>
      </c>
      <c r="C44" s="190" t="s">
        <v>837</v>
      </c>
      <c r="D44" s="167" t="s">
        <v>79</v>
      </c>
      <c r="E44" s="170" t="s">
        <v>84</v>
      </c>
      <c r="F44" s="171" t="s">
        <v>257</v>
      </c>
      <c r="G44" s="73"/>
      <c r="H44" s="76"/>
      <c r="I44" s="73"/>
      <c r="J44" s="76"/>
      <c r="K44" s="76"/>
      <c r="L44" s="76"/>
      <c r="M44" s="76"/>
      <c r="N44" s="76"/>
      <c r="O44" s="76"/>
      <c r="P44" s="76"/>
      <c r="Q44" s="76"/>
      <c r="R44" s="198">
        <f t="shared" si="0"/>
        <v>0</v>
      </c>
      <c r="S44" s="76"/>
      <c r="T44" s="76">
        <v>64.456239999999994</v>
      </c>
      <c r="U44" s="76"/>
      <c r="V44" s="76"/>
      <c r="W44" s="76"/>
      <c r="X44" s="76"/>
      <c r="Y44" s="76"/>
      <c r="Z44" s="76"/>
      <c r="AA44" s="76"/>
      <c r="AB44" s="76"/>
      <c r="AC44" s="76"/>
      <c r="AD44" s="76"/>
      <c r="AE44" s="198">
        <f t="shared" si="4"/>
        <v>64.456239999999994</v>
      </c>
      <c r="AF44" s="73"/>
      <c r="AG44" s="73"/>
      <c r="AH44" s="73"/>
      <c r="AI44" s="73"/>
      <c r="AJ44" s="73"/>
      <c r="AK44" s="73"/>
      <c r="AL44" s="73"/>
      <c r="AM44" s="73"/>
      <c r="AN44" s="73"/>
      <c r="AO44" s="73"/>
      <c r="AP44" s="73"/>
      <c r="AQ44" s="73"/>
      <c r="AR44" s="198">
        <f t="shared" si="2"/>
        <v>0</v>
      </c>
      <c r="AS44" s="198">
        <f t="shared" si="3"/>
        <v>64.456239999999994</v>
      </c>
    </row>
    <row r="45" spans="2:45" ht="11.25" customHeight="1">
      <c r="B45" s="167" t="s">
        <v>90</v>
      </c>
      <c r="C45" s="190" t="s">
        <v>838</v>
      </c>
      <c r="D45" s="167" t="s">
        <v>79</v>
      </c>
      <c r="E45" s="170" t="s">
        <v>84</v>
      </c>
      <c r="F45" s="171" t="s">
        <v>257</v>
      </c>
      <c r="G45" s="73"/>
      <c r="H45" s="76"/>
      <c r="I45" s="73"/>
      <c r="J45" s="76"/>
      <c r="K45" s="76"/>
      <c r="L45" s="76"/>
      <c r="M45" s="76"/>
      <c r="N45" s="76"/>
      <c r="O45" s="76"/>
      <c r="P45" s="76"/>
      <c r="Q45" s="76"/>
      <c r="R45" s="198">
        <f t="shared" si="0"/>
        <v>0</v>
      </c>
      <c r="S45" s="76"/>
      <c r="T45" s="76">
        <v>19.523330000000001</v>
      </c>
      <c r="U45" s="76"/>
      <c r="V45" s="76"/>
      <c r="W45" s="76"/>
      <c r="X45" s="76"/>
      <c r="Y45" s="76"/>
      <c r="Z45" s="76"/>
      <c r="AA45" s="76"/>
      <c r="AB45" s="76"/>
      <c r="AC45" s="76"/>
      <c r="AD45" s="76"/>
      <c r="AE45" s="198">
        <f t="shared" si="4"/>
        <v>19.523330000000001</v>
      </c>
      <c r="AF45" s="73"/>
      <c r="AG45" s="73"/>
      <c r="AH45" s="73"/>
      <c r="AI45" s="73"/>
      <c r="AJ45" s="73"/>
      <c r="AK45" s="73"/>
      <c r="AL45" s="73"/>
      <c r="AM45" s="73"/>
      <c r="AN45" s="73"/>
      <c r="AO45" s="73"/>
      <c r="AP45" s="73"/>
      <c r="AQ45" s="73"/>
      <c r="AR45" s="198">
        <f t="shared" si="2"/>
        <v>0</v>
      </c>
      <c r="AS45" s="198">
        <f t="shared" si="3"/>
        <v>19.523330000000001</v>
      </c>
    </row>
    <row r="46" spans="2:45" ht="11.25" customHeight="1">
      <c r="B46" s="167" t="s">
        <v>90</v>
      </c>
      <c r="C46" s="190" t="s">
        <v>739</v>
      </c>
      <c r="D46" s="167" t="s">
        <v>79</v>
      </c>
      <c r="E46" s="170" t="s">
        <v>84</v>
      </c>
      <c r="F46" s="171" t="s">
        <v>257</v>
      </c>
      <c r="G46" s="73"/>
      <c r="H46" s="76"/>
      <c r="I46" s="73"/>
      <c r="J46" s="76"/>
      <c r="K46" s="76"/>
      <c r="L46" s="76"/>
      <c r="M46" s="76"/>
      <c r="N46" s="76"/>
      <c r="O46" s="76"/>
      <c r="P46" s="76"/>
      <c r="Q46" s="76"/>
      <c r="R46" s="198">
        <f t="shared" si="0"/>
        <v>0</v>
      </c>
      <c r="S46" s="76"/>
      <c r="T46" s="76"/>
      <c r="U46" s="76">
        <v>10000</v>
      </c>
      <c r="V46" s="76"/>
      <c r="W46" s="76"/>
      <c r="X46" s="76"/>
      <c r="Y46" s="76"/>
      <c r="Z46" s="76"/>
      <c r="AA46" s="76"/>
      <c r="AB46" s="76"/>
      <c r="AC46" s="76"/>
      <c r="AD46" s="76"/>
      <c r="AE46" s="198">
        <f t="shared" si="4"/>
        <v>10000</v>
      </c>
      <c r="AF46" s="73"/>
      <c r="AG46" s="73"/>
      <c r="AH46" s="73"/>
      <c r="AI46" s="73"/>
      <c r="AJ46" s="73"/>
      <c r="AK46" s="73"/>
      <c r="AL46" s="73"/>
      <c r="AM46" s="73"/>
      <c r="AN46" s="73"/>
      <c r="AO46" s="73"/>
      <c r="AP46" s="73"/>
      <c r="AQ46" s="73"/>
      <c r="AR46" s="198">
        <f t="shared" si="2"/>
        <v>0</v>
      </c>
      <c r="AS46" s="198">
        <f t="shared" si="3"/>
        <v>10000</v>
      </c>
    </row>
    <row r="47" spans="2:45" ht="11.25" customHeight="1">
      <c r="B47" s="167" t="s">
        <v>90</v>
      </c>
      <c r="C47" s="190" t="s">
        <v>740</v>
      </c>
      <c r="D47" s="167" t="s">
        <v>79</v>
      </c>
      <c r="E47" s="170" t="s">
        <v>84</v>
      </c>
      <c r="F47" s="171" t="s">
        <v>257</v>
      </c>
      <c r="G47" s="73"/>
      <c r="H47" s="76"/>
      <c r="I47" s="73"/>
      <c r="J47" s="76"/>
      <c r="K47" s="76"/>
      <c r="L47" s="76"/>
      <c r="M47" s="76"/>
      <c r="N47" s="76"/>
      <c r="O47" s="76"/>
      <c r="P47" s="76"/>
      <c r="Q47" s="76"/>
      <c r="R47" s="198">
        <f t="shared" si="0"/>
        <v>0</v>
      </c>
      <c r="S47" s="76"/>
      <c r="T47" s="76"/>
      <c r="U47" s="76">
        <v>4340.4640200000003</v>
      </c>
      <c r="V47" s="76"/>
      <c r="W47" s="76"/>
      <c r="X47" s="76"/>
      <c r="Y47" s="76"/>
      <c r="Z47" s="76"/>
      <c r="AA47" s="76"/>
      <c r="AB47" s="76"/>
      <c r="AC47" s="76"/>
      <c r="AD47" s="76"/>
      <c r="AE47" s="198">
        <f t="shared" si="4"/>
        <v>4340.4640200000003</v>
      </c>
      <c r="AF47" s="73"/>
      <c r="AG47" s="73"/>
      <c r="AH47" s="73"/>
      <c r="AI47" s="73"/>
      <c r="AJ47" s="73"/>
      <c r="AK47" s="73"/>
      <c r="AL47" s="73"/>
      <c r="AM47" s="73"/>
      <c r="AN47" s="73"/>
      <c r="AO47" s="73"/>
      <c r="AP47" s="73"/>
      <c r="AQ47" s="73"/>
      <c r="AR47" s="198">
        <f t="shared" si="2"/>
        <v>0</v>
      </c>
      <c r="AS47" s="198">
        <f t="shared" si="3"/>
        <v>4340.4640200000003</v>
      </c>
    </row>
    <row r="48" spans="2:45" ht="11.25" customHeight="1">
      <c r="B48" s="167" t="s">
        <v>90</v>
      </c>
      <c r="C48" s="190" t="s">
        <v>742</v>
      </c>
      <c r="D48" s="167" t="s">
        <v>79</v>
      </c>
      <c r="E48" s="170" t="s">
        <v>84</v>
      </c>
      <c r="F48" s="171" t="s">
        <v>257</v>
      </c>
      <c r="G48" s="73"/>
      <c r="H48" s="76"/>
      <c r="I48" s="73"/>
      <c r="J48" s="76"/>
      <c r="K48" s="76"/>
      <c r="L48" s="76"/>
      <c r="M48" s="76"/>
      <c r="N48" s="76"/>
      <c r="O48" s="76"/>
      <c r="P48" s="76"/>
      <c r="Q48" s="76"/>
      <c r="R48" s="198">
        <f t="shared" si="0"/>
        <v>0</v>
      </c>
      <c r="S48" s="76"/>
      <c r="T48" s="76"/>
      <c r="U48" s="76"/>
      <c r="V48" s="76"/>
      <c r="W48" s="76"/>
      <c r="X48" s="76"/>
      <c r="Y48" s="76"/>
      <c r="Z48" s="76"/>
      <c r="AA48" s="76"/>
      <c r="AB48" s="76"/>
      <c r="AC48" s="76"/>
      <c r="AD48" s="76"/>
      <c r="AE48" s="198">
        <f t="shared" si="4"/>
        <v>0</v>
      </c>
      <c r="AF48" s="73"/>
      <c r="AG48" s="73"/>
      <c r="AH48" s="73"/>
      <c r="AI48" s="73"/>
      <c r="AJ48" s="73"/>
      <c r="AK48" s="73"/>
      <c r="AL48" s="73"/>
      <c r="AM48" s="73"/>
      <c r="AN48" s="73"/>
      <c r="AO48" s="73"/>
      <c r="AP48" s="73"/>
      <c r="AQ48" s="73"/>
      <c r="AR48" s="198">
        <f t="shared" si="2"/>
        <v>0</v>
      </c>
      <c r="AS48" s="198">
        <f t="shared" si="3"/>
        <v>0</v>
      </c>
    </row>
    <row r="49" spans="2:45" ht="11.25" customHeight="1">
      <c r="B49" s="167" t="s">
        <v>90</v>
      </c>
      <c r="C49" s="190" t="s">
        <v>839</v>
      </c>
      <c r="D49" s="167" t="s">
        <v>79</v>
      </c>
      <c r="E49" s="170" t="s">
        <v>84</v>
      </c>
      <c r="F49" s="171" t="s">
        <v>257</v>
      </c>
      <c r="G49" s="73"/>
      <c r="H49" s="76"/>
      <c r="I49" s="73"/>
      <c r="J49" s="76"/>
      <c r="K49" s="76"/>
      <c r="L49" s="76"/>
      <c r="M49" s="76"/>
      <c r="N49" s="76"/>
      <c r="O49" s="76"/>
      <c r="P49" s="76"/>
      <c r="Q49" s="76"/>
      <c r="R49" s="198">
        <f t="shared" si="0"/>
        <v>0</v>
      </c>
      <c r="S49" s="76"/>
      <c r="T49" s="76"/>
      <c r="U49" s="76">
        <v>64.647750000000002</v>
      </c>
      <c r="V49" s="76"/>
      <c r="W49" s="76"/>
      <c r="X49" s="76"/>
      <c r="Y49" s="76"/>
      <c r="Z49" s="76"/>
      <c r="AA49" s="76"/>
      <c r="AB49" s="76"/>
      <c r="AC49" s="76"/>
      <c r="AD49" s="76"/>
      <c r="AE49" s="198">
        <f t="shared" si="4"/>
        <v>64.647750000000002</v>
      </c>
      <c r="AF49" s="73"/>
      <c r="AG49" s="73"/>
      <c r="AH49" s="73"/>
      <c r="AI49" s="73"/>
      <c r="AJ49" s="73"/>
      <c r="AK49" s="73"/>
      <c r="AL49" s="73"/>
      <c r="AM49" s="73"/>
      <c r="AN49" s="73"/>
      <c r="AO49" s="73"/>
      <c r="AP49" s="73"/>
      <c r="AQ49" s="73"/>
      <c r="AR49" s="198">
        <f t="shared" si="2"/>
        <v>0</v>
      </c>
      <c r="AS49" s="198">
        <f t="shared" si="3"/>
        <v>64.647750000000002</v>
      </c>
    </row>
    <row r="50" spans="2:45" ht="11.25" customHeight="1">
      <c r="B50" s="167" t="s">
        <v>90</v>
      </c>
      <c r="C50" s="190" t="s">
        <v>840</v>
      </c>
      <c r="D50" s="167" t="s">
        <v>79</v>
      </c>
      <c r="E50" s="170" t="s">
        <v>84</v>
      </c>
      <c r="F50" s="171" t="s">
        <v>257</v>
      </c>
      <c r="G50" s="73"/>
      <c r="H50" s="76"/>
      <c r="I50" s="73"/>
      <c r="J50" s="76"/>
      <c r="K50" s="76"/>
      <c r="L50" s="76"/>
      <c r="M50" s="76"/>
      <c r="N50" s="76"/>
      <c r="O50" s="76"/>
      <c r="P50" s="76"/>
      <c r="Q50" s="76"/>
      <c r="R50" s="198">
        <f t="shared" si="0"/>
        <v>0</v>
      </c>
      <c r="S50" s="76"/>
      <c r="T50" s="76"/>
      <c r="U50" s="76">
        <v>28.568239999999999</v>
      </c>
      <c r="V50" s="76"/>
      <c r="W50" s="76"/>
      <c r="X50" s="76"/>
      <c r="Y50" s="76"/>
      <c r="Z50" s="76"/>
      <c r="AA50" s="76"/>
      <c r="AB50" s="76"/>
      <c r="AC50" s="76"/>
      <c r="AD50" s="76"/>
      <c r="AE50" s="198">
        <f t="shared" si="4"/>
        <v>28.568239999999999</v>
      </c>
      <c r="AF50" s="73"/>
      <c r="AG50" s="73"/>
      <c r="AH50" s="73"/>
      <c r="AI50" s="73"/>
      <c r="AJ50" s="73"/>
      <c r="AK50" s="73"/>
      <c r="AL50" s="73"/>
      <c r="AM50" s="73"/>
      <c r="AN50" s="73"/>
      <c r="AO50" s="73"/>
      <c r="AP50" s="73"/>
      <c r="AQ50" s="73"/>
      <c r="AR50" s="198">
        <f t="shared" si="2"/>
        <v>0</v>
      </c>
      <c r="AS50" s="198">
        <f t="shared" si="3"/>
        <v>28.568239999999999</v>
      </c>
    </row>
    <row r="51" spans="2:45" ht="11.25" customHeight="1">
      <c r="B51" s="167" t="s">
        <v>90</v>
      </c>
      <c r="C51" s="190" t="s">
        <v>841</v>
      </c>
      <c r="D51" s="167" t="s">
        <v>79</v>
      </c>
      <c r="E51" s="170" t="s">
        <v>84</v>
      </c>
      <c r="F51" s="171" t="s">
        <v>257</v>
      </c>
      <c r="G51" s="73"/>
      <c r="H51" s="76"/>
      <c r="I51" s="73"/>
      <c r="J51" s="76"/>
      <c r="K51" s="76"/>
      <c r="L51" s="76"/>
      <c r="M51" s="76"/>
      <c r="N51" s="76"/>
      <c r="O51" s="76"/>
      <c r="P51" s="76"/>
      <c r="Q51" s="76"/>
      <c r="R51" s="198">
        <f t="shared" si="0"/>
        <v>0</v>
      </c>
      <c r="S51" s="76"/>
      <c r="T51" s="76"/>
      <c r="U51" s="76">
        <v>7.8074700000000004</v>
      </c>
      <c r="V51" s="76"/>
      <c r="W51" s="76"/>
      <c r="X51" s="76"/>
      <c r="Y51" s="76"/>
      <c r="Z51" s="76"/>
      <c r="AA51" s="76"/>
      <c r="AB51" s="76"/>
      <c r="AC51" s="76"/>
      <c r="AD51" s="76"/>
      <c r="AE51" s="198">
        <f t="shared" si="4"/>
        <v>7.8074700000000004</v>
      </c>
      <c r="AF51" s="73"/>
      <c r="AG51" s="73"/>
      <c r="AH51" s="73"/>
      <c r="AI51" s="73"/>
      <c r="AJ51" s="73"/>
      <c r="AK51" s="73"/>
      <c r="AL51" s="73"/>
      <c r="AM51" s="73"/>
      <c r="AN51" s="73"/>
      <c r="AO51" s="73"/>
      <c r="AP51" s="73"/>
      <c r="AQ51" s="73"/>
      <c r="AR51" s="198">
        <f t="shared" si="2"/>
        <v>0</v>
      </c>
      <c r="AS51" s="198">
        <f t="shared" si="3"/>
        <v>7.8074700000000004</v>
      </c>
    </row>
    <row r="52" spans="2:45" ht="11.25" customHeight="1">
      <c r="B52" s="167" t="s">
        <v>90</v>
      </c>
      <c r="C52" s="190" t="s">
        <v>842</v>
      </c>
      <c r="D52" s="167" t="s">
        <v>79</v>
      </c>
      <c r="E52" s="170" t="s">
        <v>84</v>
      </c>
      <c r="F52" s="171" t="s">
        <v>257</v>
      </c>
      <c r="G52" s="73"/>
      <c r="H52" s="76"/>
      <c r="I52" s="73"/>
      <c r="J52" s="76"/>
      <c r="K52" s="76"/>
      <c r="L52" s="76"/>
      <c r="M52" s="76"/>
      <c r="N52" s="76"/>
      <c r="O52" s="76"/>
      <c r="P52" s="76"/>
      <c r="Q52" s="76"/>
      <c r="R52" s="198">
        <f t="shared" si="0"/>
        <v>0</v>
      </c>
      <c r="S52" s="76"/>
      <c r="T52" s="76"/>
      <c r="U52" s="76">
        <v>6.3879299999999999</v>
      </c>
      <c r="V52" s="76"/>
      <c r="W52" s="76"/>
      <c r="X52" s="76"/>
      <c r="Y52" s="76"/>
      <c r="Z52" s="76"/>
      <c r="AA52" s="76"/>
      <c r="AB52" s="76"/>
      <c r="AC52" s="76"/>
      <c r="AD52" s="76"/>
      <c r="AE52" s="198">
        <f t="shared" si="4"/>
        <v>6.3879299999999999</v>
      </c>
      <c r="AF52" s="73"/>
      <c r="AG52" s="73"/>
      <c r="AH52" s="73"/>
      <c r="AI52" s="73"/>
      <c r="AJ52" s="73"/>
      <c r="AK52" s="73"/>
      <c r="AL52" s="73"/>
      <c r="AM52" s="73"/>
      <c r="AN52" s="73"/>
      <c r="AO52" s="73"/>
      <c r="AP52" s="73"/>
      <c r="AQ52" s="73"/>
      <c r="AR52" s="198">
        <f t="shared" si="2"/>
        <v>0</v>
      </c>
      <c r="AS52" s="198">
        <f t="shared" si="3"/>
        <v>6.3879299999999999</v>
      </c>
    </row>
    <row r="53" spans="2:45" ht="11.25" customHeight="1">
      <c r="B53" s="167" t="s">
        <v>90</v>
      </c>
      <c r="C53" s="190" t="s">
        <v>843</v>
      </c>
      <c r="D53" s="167" t="s">
        <v>79</v>
      </c>
      <c r="E53" s="170" t="s">
        <v>84</v>
      </c>
      <c r="F53" s="171" t="s">
        <v>257</v>
      </c>
      <c r="G53" s="73"/>
      <c r="H53" s="76"/>
      <c r="I53" s="73"/>
      <c r="J53" s="76"/>
      <c r="K53" s="76"/>
      <c r="L53" s="76"/>
      <c r="M53" s="76"/>
      <c r="N53" s="76"/>
      <c r="O53" s="76"/>
      <c r="P53" s="76"/>
      <c r="Q53" s="76"/>
      <c r="R53" s="198">
        <f t="shared" si="0"/>
        <v>0</v>
      </c>
      <c r="S53" s="76"/>
      <c r="T53" s="76"/>
      <c r="U53" s="76">
        <v>0.53233000000000008</v>
      </c>
      <c r="V53" s="76"/>
      <c r="W53" s="76"/>
      <c r="X53" s="76"/>
      <c r="Y53" s="76"/>
      <c r="Z53" s="76"/>
      <c r="AA53" s="76"/>
      <c r="AB53" s="76"/>
      <c r="AC53" s="76"/>
      <c r="AD53" s="76"/>
      <c r="AE53" s="198">
        <f t="shared" si="4"/>
        <v>0.53233000000000008</v>
      </c>
      <c r="AF53" s="73"/>
      <c r="AG53" s="73"/>
      <c r="AH53" s="73"/>
      <c r="AI53" s="73"/>
      <c r="AJ53" s="73"/>
      <c r="AK53" s="73"/>
      <c r="AL53" s="73"/>
      <c r="AM53" s="73"/>
      <c r="AN53" s="73"/>
      <c r="AO53" s="73"/>
      <c r="AP53" s="73"/>
      <c r="AQ53" s="73"/>
      <c r="AR53" s="198">
        <f t="shared" si="2"/>
        <v>0</v>
      </c>
      <c r="AS53" s="198">
        <f t="shared" si="3"/>
        <v>0.53233000000000008</v>
      </c>
    </row>
    <row r="54" spans="2:45" ht="11.25" customHeight="1">
      <c r="B54" s="167" t="s">
        <v>90</v>
      </c>
      <c r="C54" s="190" t="s">
        <v>844</v>
      </c>
      <c r="D54" s="167" t="s">
        <v>79</v>
      </c>
      <c r="E54" s="170" t="s">
        <v>84</v>
      </c>
      <c r="F54" s="171" t="s">
        <v>257</v>
      </c>
      <c r="G54" s="73"/>
      <c r="H54" s="76"/>
      <c r="I54" s="73"/>
      <c r="J54" s="76"/>
      <c r="K54" s="76"/>
      <c r="L54" s="76"/>
      <c r="M54" s="76"/>
      <c r="N54" s="76"/>
      <c r="O54" s="76"/>
      <c r="P54" s="76"/>
      <c r="Q54" s="76"/>
      <c r="R54" s="198">
        <f t="shared" si="0"/>
        <v>0</v>
      </c>
      <c r="S54" s="76"/>
      <c r="T54" s="76"/>
      <c r="U54" s="76">
        <v>1.6582699999999999</v>
      </c>
      <c r="V54" s="76"/>
      <c r="W54" s="76"/>
      <c r="X54" s="76"/>
      <c r="Y54" s="76"/>
      <c r="Z54" s="76"/>
      <c r="AA54" s="76"/>
      <c r="AB54" s="76"/>
      <c r="AC54" s="76"/>
      <c r="AD54" s="76"/>
      <c r="AE54" s="198">
        <f t="shared" si="4"/>
        <v>1.6582699999999999</v>
      </c>
      <c r="AF54" s="73"/>
      <c r="AG54" s="73"/>
      <c r="AH54" s="73"/>
      <c r="AI54" s="73"/>
      <c r="AJ54" s="73"/>
      <c r="AK54" s="73"/>
      <c r="AL54" s="73"/>
      <c r="AM54" s="73"/>
      <c r="AN54" s="73"/>
      <c r="AO54" s="73"/>
      <c r="AP54" s="73"/>
      <c r="AQ54" s="73"/>
      <c r="AR54" s="198">
        <f t="shared" si="2"/>
        <v>0</v>
      </c>
      <c r="AS54" s="198">
        <f t="shared" si="3"/>
        <v>1.6582699999999999</v>
      </c>
    </row>
    <row r="55" spans="2:45" ht="11.25" customHeight="1">
      <c r="B55" s="167" t="s">
        <v>90</v>
      </c>
      <c r="C55" s="190" t="s">
        <v>845</v>
      </c>
      <c r="D55" s="167" t="s">
        <v>79</v>
      </c>
      <c r="E55" s="170" t="s">
        <v>84</v>
      </c>
      <c r="F55" s="171" t="s">
        <v>257</v>
      </c>
      <c r="G55" s="73"/>
      <c r="H55" s="76"/>
      <c r="I55" s="73"/>
      <c r="J55" s="76"/>
      <c r="K55" s="76"/>
      <c r="L55" s="76"/>
      <c r="M55" s="76"/>
      <c r="N55" s="76"/>
      <c r="O55" s="76"/>
      <c r="P55" s="76"/>
      <c r="Q55" s="76"/>
      <c r="R55" s="198">
        <f t="shared" si="0"/>
        <v>0</v>
      </c>
      <c r="S55" s="76"/>
      <c r="T55" s="76"/>
      <c r="U55" s="76">
        <v>8.1250999999999998</v>
      </c>
      <c r="V55" s="76"/>
      <c r="W55" s="76"/>
      <c r="X55" s="76"/>
      <c r="Y55" s="76"/>
      <c r="Z55" s="76"/>
      <c r="AA55" s="76"/>
      <c r="AB55" s="76"/>
      <c r="AC55" s="76"/>
      <c r="AD55" s="76"/>
      <c r="AE55" s="198">
        <f t="shared" si="4"/>
        <v>8.1250999999999998</v>
      </c>
      <c r="AF55" s="73"/>
      <c r="AG55" s="73"/>
      <c r="AH55" s="73"/>
      <c r="AI55" s="73"/>
      <c r="AJ55" s="73"/>
      <c r="AK55" s="73"/>
      <c r="AL55" s="73"/>
      <c r="AM55" s="73"/>
      <c r="AN55" s="73"/>
      <c r="AO55" s="73"/>
      <c r="AP55" s="73"/>
      <c r="AQ55" s="73"/>
      <c r="AR55" s="198">
        <f t="shared" si="2"/>
        <v>0</v>
      </c>
      <c r="AS55" s="198">
        <f t="shared" si="3"/>
        <v>8.1250999999999998</v>
      </c>
    </row>
    <row r="56" spans="2:45" ht="11.25" customHeight="1">
      <c r="B56" s="167" t="s">
        <v>90</v>
      </c>
      <c r="C56" s="190" t="s">
        <v>846</v>
      </c>
      <c r="D56" s="167" t="s">
        <v>79</v>
      </c>
      <c r="E56" s="170" t="s">
        <v>84</v>
      </c>
      <c r="F56" s="171" t="s">
        <v>257</v>
      </c>
      <c r="G56" s="73"/>
      <c r="H56" s="76"/>
      <c r="I56" s="73"/>
      <c r="J56" s="76"/>
      <c r="K56" s="76"/>
      <c r="L56" s="76"/>
      <c r="M56" s="76"/>
      <c r="N56" s="76"/>
      <c r="O56" s="76"/>
      <c r="P56" s="76"/>
      <c r="Q56" s="76"/>
      <c r="R56" s="198">
        <f t="shared" si="0"/>
        <v>0</v>
      </c>
      <c r="S56" s="76"/>
      <c r="T56" s="76"/>
      <c r="U56" s="76">
        <v>24.933050000000001</v>
      </c>
      <c r="V56" s="76"/>
      <c r="W56" s="76"/>
      <c r="X56" s="76"/>
      <c r="Y56" s="76"/>
      <c r="Z56" s="76"/>
      <c r="AA56" s="76"/>
      <c r="AB56" s="76"/>
      <c r="AC56" s="76"/>
      <c r="AD56" s="76"/>
      <c r="AE56" s="198">
        <f t="shared" si="4"/>
        <v>24.933050000000001</v>
      </c>
      <c r="AF56" s="73"/>
      <c r="AG56" s="73"/>
      <c r="AH56" s="73"/>
      <c r="AI56" s="73"/>
      <c r="AJ56" s="73"/>
      <c r="AK56" s="73"/>
      <c r="AL56" s="73"/>
      <c r="AM56" s="73"/>
      <c r="AN56" s="73"/>
      <c r="AO56" s="73"/>
      <c r="AP56" s="73"/>
      <c r="AQ56" s="73"/>
      <c r="AR56" s="198">
        <f t="shared" si="2"/>
        <v>0</v>
      </c>
      <c r="AS56" s="198">
        <f t="shared" si="3"/>
        <v>24.933050000000001</v>
      </c>
    </row>
    <row r="57" spans="2:45" ht="11.25" customHeight="1">
      <c r="B57" s="167" t="s">
        <v>90</v>
      </c>
      <c r="C57" s="190" t="s">
        <v>847</v>
      </c>
      <c r="D57" s="167" t="s">
        <v>79</v>
      </c>
      <c r="E57" s="170" t="s">
        <v>84</v>
      </c>
      <c r="F57" s="171" t="s">
        <v>257</v>
      </c>
      <c r="G57" s="73"/>
      <c r="H57" s="76"/>
      <c r="I57" s="73"/>
      <c r="J57" s="76"/>
      <c r="K57" s="76"/>
      <c r="L57" s="76"/>
      <c r="M57" s="76"/>
      <c r="N57" s="76"/>
      <c r="O57" s="76"/>
      <c r="P57" s="76"/>
      <c r="Q57" s="76"/>
      <c r="R57" s="198">
        <f t="shared" si="0"/>
        <v>0</v>
      </c>
      <c r="S57" s="76"/>
      <c r="T57" s="76"/>
      <c r="U57" s="76"/>
      <c r="V57" s="76"/>
      <c r="W57" s="76"/>
      <c r="X57" s="76"/>
      <c r="Y57" s="76"/>
      <c r="Z57" s="76"/>
      <c r="AA57" s="76"/>
      <c r="AB57" s="76"/>
      <c r="AC57" s="76"/>
      <c r="AD57" s="76"/>
      <c r="AE57" s="198">
        <f t="shared" si="4"/>
        <v>0</v>
      </c>
      <c r="AF57" s="73"/>
      <c r="AG57" s="73"/>
      <c r="AH57" s="73"/>
      <c r="AI57" s="73"/>
      <c r="AJ57" s="73"/>
      <c r="AK57" s="73"/>
      <c r="AL57" s="73"/>
      <c r="AM57" s="73"/>
      <c r="AN57" s="73"/>
      <c r="AO57" s="73"/>
      <c r="AP57" s="73"/>
      <c r="AQ57" s="73"/>
      <c r="AR57" s="198">
        <f t="shared" si="2"/>
        <v>0</v>
      </c>
      <c r="AS57" s="198">
        <f t="shared" si="3"/>
        <v>0</v>
      </c>
    </row>
    <row r="58" spans="2:45" ht="11.25" customHeight="1">
      <c r="B58" s="167" t="s">
        <v>90</v>
      </c>
      <c r="C58" s="190" t="s">
        <v>848</v>
      </c>
      <c r="D58" s="167" t="s">
        <v>79</v>
      </c>
      <c r="E58" s="170" t="s">
        <v>84</v>
      </c>
      <c r="F58" s="171" t="s">
        <v>257</v>
      </c>
      <c r="G58" s="73"/>
      <c r="H58" s="76"/>
      <c r="I58" s="73"/>
      <c r="J58" s="76"/>
      <c r="K58" s="76"/>
      <c r="L58" s="76"/>
      <c r="M58" s="76"/>
      <c r="N58" s="76"/>
      <c r="O58" s="76"/>
      <c r="P58" s="76"/>
      <c r="Q58" s="76"/>
      <c r="R58" s="198">
        <f t="shared" si="0"/>
        <v>0</v>
      </c>
      <c r="S58" s="76"/>
      <c r="T58" s="76"/>
      <c r="U58" s="76">
        <v>12.478479999999999</v>
      </c>
      <c r="V58" s="76"/>
      <c r="W58" s="76"/>
      <c r="X58" s="76"/>
      <c r="Y58" s="76"/>
      <c r="Z58" s="76"/>
      <c r="AA58" s="76"/>
      <c r="AB58" s="76"/>
      <c r="AC58" s="76"/>
      <c r="AD58" s="76"/>
      <c r="AE58" s="198">
        <f t="shared" si="4"/>
        <v>12.478479999999999</v>
      </c>
      <c r="AF58" s="73"/>
      <c r="AG58" s="73"/>
      <c r="AH58" s="73"/>
      <c r="AI58" s="73"/>
      <c r="AJ58" s="73"/>
      <c r="AK58" s="73"/>
      <c r="AL58" s="73"/>
      <c r="AM58" s="73"/>
      <c r="AN58" s="73"/>
      <c r="AO58" s="73"/>
      <c r="AP58" s="73"/>
      <c r="AQ58" s="73"/>
      <c r="AR58" s="198">
        <f t="shared" si="2"/>
        <v>0</v>
      </c>
      <c r="AS58" s="198">
        <f t="shared" si="3"/>
        <v>12.478479999999999</v>
      </c>
    </row>
    <row r="59" spans="2:45" ht="11.25" customHeight="1">
      <c r="B59" s="167" t="s">
        <v>90</v>
      </c>
      <c r="C59" s="190" t="s">
        <v>754</v>
      </c>
      <c r="D59" s="167" t="s">
        <v>79</v>
      </c>
      <c r="E59" s="170" t="s">
        <v>84</v>
      </c>
      <c r="F59" s="171" t="s">
        <v>257</v>
      </c>
      <c r="G59" s="73"/>
      <c r="H59" s="76"/>
      <c r="I59" s="73"/>
      <c r="J59" s="76"/>
      <c r="K59" s="76"/>
      <c r="L59" s="76"/>
      <c r="M59" s="76"/>
      <c r="N59" s="76"/>
      <c r="O59" s="76"/>
      <c r="P59" s="76"/>
      <c r="Q59" s="76"/>
      <c r="R59" s="198">
        <f t="shared" si="0"/>
        <v>0</v>
      </c>
      <c r="S59" s="76"/>
      <c r="T59" s="76"/>
      <c r="U59" s="76"/>
      <c r="V59" s="76">
        <v>4740</v>
      </c>
      <c r="W59" s="76"/>
      <c r="X59" s="76"/>
      <c r="Y59" s="76"/>
      <c r="Z59" s="76"/>
      <c r="AA59" s="76"/>
      <c r="AB59" s="76"/>
      <c r="AC59" s="76"/>
      <c r="AD59" s="76"/>
      <c r="AE59" s="198">
        <f t="shared" si="4"/>
        <v>4740</v>
      </c>
      <c r="AF59" s="73"/>
      <c r="AG59" s="73"/>
      <c r="AH59" s="73"/>
      <c r="AI59" s="73"/>
      <c r="AJ59" s="73"/>
      <c r="AK59" s="73"/>
      <c r="AL59" s="73"/>
      <c r="AM59" s="73"/>
      <c r="AN59" s="73"/>
      <c r="AO59" s="73"/>
      <c r="AP59" s="73"/>
      <c r="AQ59" s="73"/>
      <c r="AR59" s="198">
        <f t="shared" si="2"/>
        <v>0</v>
      </c>
      <c r="AS59" s="198">
        <f t="shared" si="3"/>
        <v>4740</v>
      </c>
    </row>
    <row r="60" spans="2:45" ht="11.25" customHeight="1">
      <c r="B60" s="167" t="s">
        <v>90</v>
      </c>
      <c r="C60" s="190" t="s">
        <v>755</v>
      </c>
      <c r="D60" s="167" t="s">
        <v>79</v>
      </c>
      <c r="E60" s="170" t="s">
        <v>84</v>
      </c>
      <c r="F60" s="171" t="s">
        <v>257</v>
      </c>
      <c r="G60" s="73"/>
      <c r="H60" s="76"/>
      <c r="I60" s="73"/>
      <c r="J60" s="76"/>
      <c r="K60" s="76"/>
      <c r="L60" s="76"/>
      <c r="M60" s="76"/>
      <c r="N60" s="76"/>
      <c r="O60" s="76"/>
      <c r="P60" s="76"/>
      <c r="Q60" s="76"/>
      <c r="R60" s="198">
        <f t="shared" si="0"/>
        <v>0</v>
      </c>
      <c r="S60" s="76"/>
      <c r="T60" s="76"/>
      <c r="U60" s="76"/>
      <c r="V60" s="76">
        <v>4936.7404999999999</v>
      </c>
      <c r="W60" s="76"/>
      <c r="X60" s="76"/>
      <c r="Y60" s="76"/>
      <c r="Z60" s="76"/>
      <c r="AA60" s="76"/>
      <c r="AB60" s="76"/>
      <c r="AC60" s="76"/>
      <c r="AD60" s="76"/>
      <c r="AE60" s="198">
        <f t="shared" si="4"/>
        <v>4936.7404999999999</v>
      </c>
      <c r="AF60" s="73"/>
      <c r="AG60" s="73"/>
      <c r="AH60" s="73"/>
      <c r="AI60" s="73"/>
      <c r="AJ60" s="73"/>
      <c r="AK60" s="73"/>
      <c r="AL60" s="73"/>
      <c r="AM60" s="73"/>
      <c r="AN60" s="73"/>
      <c r="AO60" s="73"/>
      <c r="AP60" s="73"/>
      <c r="AQ60" s="73"/>
      <c r="AR60" s="198">
        <f t="shared" si="2"/>
        <v>0</v>
      </c>
      <c r="AS60" s="198">
        <f t="shared" si="3"/>
        <v>4936.7404999999999</v>
      </c>
    </row>
    <row r="61" spans="2:45" ht="11.25" customHeight="1">
      <c r="B61" s="167" t="s">
        <v>90</v>
      </c>
      <c r="C61" s="190" t="s">
        <v>772</v>
      </c>
      <c r="D61" s="167" t="s">
        <v>79</v>
      </c>
      <c r="E61" s="170" t="s">
        <v>84</v>
      </c>
      <c r="F61" s="171" t="s">
        <v>257</v>
      </c>
      <c r="G61" s="73"/>
      <c r="H61" s="76"/>
      <c r="I61" s="73"/>
      <c r="J61" s="76"/>
      <c r="K61" s="76"/>
      <c r="L61" s="76"/>
      <c r="M61" s="76"/>
      <c r="N61" s="76"/>
      <c r="O61" s="76"/>
      <c r="P61" s="76"/>
      <c r="Q61" s="76"/>
      <c r="R61" s="198">
        <f t="shared" si="0"/>
        <v>0</v>
      </c>
      <c r="S61" s="76"/>
      <c r="T61" s="76"/>
      <c r="U61" s="76"/>
      <c r="V61" s="76">
        <v>15000</v>
      </c>
      <c r="W61" s="76"/>
      <c r="X61" s="76"/>
      <c r="Y61" s="76"/>
      <c r="Z61" s="76"/>
      <c r="AA61" s="76"/>
      <c r="AB61" s="76"/>
      <c r="AC61" s="76"/>
      <c r="AD61" s="76"/>
      <c r="AE61" s="198">
        <f t="shared" si="4"/>
        <v>15000</v>
      </c>
      <c r="AF61" s="73"/>
      <c r="AG61" s="73"/>
      <c r="AH61" s="73"/>
      <c r="AI61" s="73"/>
      <c r="AJ61" s="73"/>
      <c r="AK61" s="73"/>
      <c r="AL61" s="73"/>
      <c r="AM61" s="73"/>
      <c r="AN61" s="73"/>
      <c r="AO61" s="73"/>
      <c r="AP61" s="73"/>
      <c r="AQ61" s="73"/>
      <c r="AR61" s="198">
        <f t="shared" si="2"/>
        <v>0</v>
      </c>
      <c r="AS61" s="198">
        <f t="shared" si="3"/>
        <v>15000</v>
      </c>
    </row>
    <row r="62" spans="2:45" ht="11.25" customHeight="1">
      <c r="B62" s="167" t="s">
        <v>90</v>
      </c>
      <c r="C62" s="190" t="s">
        <v>773</v>
      </c>
      <c r="D62" s="167" t="s">
        <v>79</v>
      </c>
      <c r="E62" s="170" t="s">
        <v>84</v>
      </c>
      <c r="F62" s="171" t="s">
        <v>257</v>
      </c>
      <c r="G62" s="73"/>
      <c r="H62" s="76"/>
      <c r="I62" s="73"/>
      <c r="J62" s="76"/>
      <c r="K62" s="76"/>
      <c r="L62" s="76"/>
      <c r="M62" s="76"/>
      <c r="N62" s="76"/>
      <c r="O62" s="76"/>
      <c r="P62" s="76"/>
      <c r="Q62" s="76"/>
      <c r="R62" s="198">
        <f t="shared" si="0"/>
        <v>0</v>
      </c>
      <c r="S62" s="76"/>
      <c r="T62" s="76"/>
      <c r="U62" s="76"/>
      <c r="V62" s="76">
        <v>20000</v>
      </c>
      <c r="W62" s="76"/>
      <c r="X62" s="76">
        <v>-12330.083549999999</v>
      </c>
      <c r="Y62" s="76"/>
      <c r="Z62" s="76"/>
      <c r="AA62" s="76"/>
      <c r="AB62" s="76"/>
      <c r="AC62" s="76"/>
      <c r="AD62" s="76"/>
      <c r="AE62" s="198">
        <f t="shared" si="4"/>
        <v>7669.9164500000006</v>
      </c>
      <c r="AF62" s="73"/>
      <c r="AG62" s="73"/>
      <c r="AH62" s="73"/>
      <c r="AI62" s="73"/>
      <c r="AJ62" s="73"/>
      <c r="AK62" s="73"/>
      <c r="AL62" s="73"/>
      <c r="AM62" s="73"/>
      <c r="AN62" s="73"/>
      <c r="AO62" s="73"/>
      <c r="AP62" s="73"/>
      <c r="AQ62" s="73"/>
      <c r="AR62" s="198">
        <f t="shared" si="2"/>
        <v>0</v>
      </c>
      <c r="AS62" s="198">
        <f t="shared" si="3"/>
        <v>7669.9164500000006</v>
      </c>
    </row>
    <row r="63" spans="2:45" ht="11.25" customHeight="1">
      <c r="B63" s="167" t="s">
        <v>90</v>
      </c>
      <c r="C63" s="190" t="s">
        <v>774</v>
      </c>
      <c r="D63" s="167" t="s">
        <v>79</v>
      </c>
      <c r="E63" s="170" t="s">
        <v>84</v>
      </c>
      <c r="F63" s="171" t="s">
        <v>257</v>
      </c>
      <c r="G63" s="73"/>
      <c r="H63" s="76"/>
      <c r="I63" s="73"/>
      <c r="J63" s="76"/>
      <c r="K63" s="76"/>
      <c r="L63" s="76"/>
      <c r="M63" s="76"/>
      <c r="N63" s="76"/>
      <c r="O63" s="76"/>
      <c r="P63" s="76"/>
      <c r="Q63" s="76"/>
      <c r="R63" s="198">
        <f t="shared" si="0"/>
        <v>0</v>
      </c>
      <c r="S63" s="76"/>
      <c r="T63" s="76"/>
      <c r="U63" s="76"/>
      <c r="V63" s="76">
        <v>2495.518</v>
      </c>
      <c r="W63" s="76"/>
      <c r="X63" s="76"/>
      <c r="Y63" s="76"/>
      <c r="Z63" s="76"/>
      <c r="AA63" s="76"/>
      <c r="AB63" s="76"/>
      <c r="AC63" s="76"/>
      <c r="AD63" s="76"/>
      <c r="AE63" s="198">
        <f t="shared" si="4"/>
        <v>2495.518</v>
      </c>
      <c r="AF63" s="73"/>
      <c r="AG63" s="73"/>
      <c r="AH63" s="73"/>
      <c r="AI63" s="73"/>
      <c r="AJ63" s="73"/>
      <c r="AK63" s="73"/>
      <c r="AL63" s="73"/>
      <c r="AM63" s="73"/>
      <c r="AN63" s="73"/>
      <c r="AO63" s="73"/>
      <c r="AP63" s="73"/>
      <c r="AQ63" s="73"/>
      <c r="AR63" s="198">
        <f t="shared" si="2"/>
        <v>0</v>
      </c>
      <c r="AS63" s="198">
        <f t="shared" si="3"/>
        <v>2495.518</v>
      </c>
    </row>
    <row r="64" spans="2:45" ht="11.25" customHeight="1">
      <c r="B64" s="167" t="s">
        <v>90</v>
      </c>
      <c r="C64" s="190" t="s">
        <v>775</v>
      </c>
      <c r="D64" s="167" t="s">
        <v>79</v>
      </c>
      <c r="E64" s="170" t="s">
        <v>84</v>
      </c>
      <c r="F64" s="171" t="s">
        <v>257</v>
      </c>
      <c r="G64" s="73"/>
      <c r="H64" s="76"/>
      <c r="I64" s="73"/>
      <c r="J64" s="76"/>
      <c r="K64" s="76"/>
      <c r="L64" s="76"/>
      <c r="M64" s="76"/>
      <c r="N64" s="76"/>
      <c r="O64" s="76"/>
      <c r="P64" s="76"/>
      <c r="Q64" s="76"/>
      <c r="R64" s="198">
        <f t="shared" si="0"/>
        <v>0</v>
      </c>
      <c r="S64" s="76"/>
      <c r="T64" s="76"/>
      <c r="U64" s="76"/>
      <c r="V64" s="76">
        <v>19780</v>
      </c>
      <c r="W64" s="76"/>
      <c r="X64" s="76"/>
      <c r="Y64" s="76"/>
      <c r="Z64" s="76"/>
      <c r="AA64" s="76"/>
      <c r="AB64" s="76"/>
      <c r="AC64" s="76"/>
      <c r="AD64" s="76"/>
      <c r="AE64" s="198">
        <f t="shared" si="4"/>
        <v>19780</v>
      </c>
      <c r="AF64" s="73"/>
      <c r="AG64" s="73"/>
      <c r="AH64" s="73"/>
      <c r="AI64" s="73"/>
      <c r="AJ64" s="73"/>
      <c r="AK64" s="73"/>
      <c r="AL64" s="73"/>
      <c r="AM64" s="73"/>
      <c r="AN64" s="73"/>
      <c r="AO64" s="73"/>
      <c r="AP64" s="73"/>
      <c r="AQ64" s="73"/>
      <c r="AR64" s="198">
        <f t="shared" si="2"/>
        <v>0</v>
      </c>
      <c r="AS64" s="198">
        <f t="shared" si="3"/>
        <v>19780</v>
      </c>
    </row>
    <row r="65" spans="2:45" ht="11.25" customHeight="1">
      <c r="B65" s="167" t="s">
        <v>90</v>
      </c>
      <c r="C65" s="190" t="s">
        <v>776</v>
      </c>
      <c r="D65" s="167" t="s">
        <v>79</v>
      </c>
      <c r="E65" s="170" t="s">
        <v>84</v>
      </c>
      <c r="F65" s="171" t="s">
        <v>257</v>
      </c>
      <c r="G65" s="73"/>
      <c r="H65" s="76"/>
      <c r="I65" s="73"/>
      <c r="J65" s="76"/>
      <c r="K65" s="76"/>
      <c r="L65" s="76"/>
      <c r="M65" s="76"/>
      <c r="N65" s="76"/>
      <c r="O65" s="76"/>
      <c r="P65" s="76"/>
      <c r="Q65" s="76"/>
      <c r="R65" s="198">
        <f t="shared" si="0"/>
        <v>0</v>
      </c>
      <c r="S65" s="76"/>
      <c r="T65" s="76"/>
      <c r="U65" s="76"/>
      <c r="V65" s="76">
        <v>20000</v>
      </c>
      <c r="W65" s="76"/>
      <c r="X65" s="76">
        <v>-12330.083549999999</v>
      </c>
      <c r="Y65" s="76"/>
      <c r="Z65" s="76"/>
      <c r="AA65" s="76"/>
      <c r="AB65" s="76"/>
      <c r="AC65" s="76"/>
      <c r="AD65" s="76"/>
      <c r="AE65" s="198">
        <f t="shared" si="4"/>
        <v>7669.9164500000006</v>
      </c>
      <c r="AF65" s="73"/>
      <c r="AG65" s="73"/>
      <c r="AH65" s="73"/>
      <c r="AI65" s="73"/>
      <c r="AJ65" s="73"/>
      <c r="AK65" s="73"/>
      <c r="AL65" s="73"/>
      <c r="AM65" s="73"/>
      <c r="AN65" s="73"/>
      <c r="AO65" s="73"/>
      <c r="AP65" s="73"/>
      <c r="AQ65" s="73"/>
      <c r="AR65" s="198">
        <f t="shared" si="2"/>
        <v>0</v>
      </c>
      <c r="AS65" s="198">
        <f t="shared" si="3"/>
        <v>7669.9164500000006</v>
      </c>
    </row>
    <row r="66" spans="2:45" ht="11.25" customHeight="1">
      <c r="B66" s="167" t="s">
        <v>90</v>
      </c>
      <c r="C66" s="190" t="s">
        <v>777</v>
      </c>
      <c r="D66" s="167" t="s">
        <v>79</v>
      </c>
      <c r="E66" s="170" t="s">
        <v>84</v>
      </c>
      <c r="F66" s="171" t="s">
        <v>257</v>
      </c>
      <c r="G66" s="73"/>
      <c r="H66" s="76"/>
      <c r="I66" s="73"/>
      <c r="J66" s="76"/>
      <c r="K66" s="76"/>
      <c r="L66" s="76"/>
      <c r="M66" s="76"/>
      <c r="N66" s="76"/>
      <c r="O66" s="76"/>
      <c r="P66" s="76"/>
      <c r="Q66" s="76"/>
      <c r="R66" s="198">
        <f t="shared" si="0"/>
        <v>0</v>
      </c>
      <c r="S66" s="76"/>
      <c r="T66" s="76"/>
      <c r="U66" s="76"/>
      <c r="V66" s="76">
        <v>12000</v>
      </c>
      <c r="W66" s="76"/>
      <c r="X66" s="76"/>
      <c r="Y66" s="76"/>
      <c r="Z66" s="76"/>
      <c r="AA66" s="76"/>
      <c r="AB66" s="76"/>
      <c r="AC66" s="76"/>
      <c r="AD66" s="76"/>
      <c r="AE66" s="198">
        <f t="shared" si="4"/>
        <v>12000</v>
      </c>
      <c r="AF66" s="73"/>
      <c r="AG66" s="73"/>
      <c r="AH66" s="73"/>
      <c r="AI66" s="73"/>
      <c r="AJ66" s="73"/>
      <c r="AK66" s="73"/>
      <c r="AL66" s="73"/>
      <c r="AM66" s="73"/>
      <c r="AN66" s="73"/>
      <c r="AO66" s="73"/>
      <c r="AP66" s="73"/>
      <c r="AQ66" s="73"/>
      <c r="AR66" s="198">
        <f t="shared" si="2"/>
        <v>0</v>
      </c>
      <c r="AS66" s="198">
        <f t="shared" si="3"/>
        <v>12000</v>
      </c>
    </row>
    <row r="67" spans="2:45" ht="11.25" customHeight="1">
      <c r="B67" s="167" t="s">
        <v>90</v>
      </c>
      <c r="C67" s="190" t="s">
        <v>753</v>
      </c>
      <c r="D67" s="167" t="s">
        <v>79</v>
      </c>
      <c r="E67" s="170" t="s">
        <v>84</v>
      </c>
      <c r="F67" s="171" t="s">
        <v>257</v>
      </c>
      <c r="G67" s="73"/>
      <c r="H67" s="76"/>
      <c r="I67" s="73"/>
      <c r="J67" s="76"/>
      <c r="K67" s="76"/>
      <c r="L67" s="76"/>
      <c r="M67" s="76"/>
      <c r="N67" s="76"/>
      <c r="O67" s="76"/>
      <c r="P67" s="76"/>
      <c r="Q67" s="76"/>
      <c r="R67" s="198">
        <f t="shared" si="0"/>
        <v>0</v>
      </c>
      <c r="S67" s="76"/>
      <c r="T67" s="76"/>
      <c r="U67" s="76"/>
      <c r="V67" s="76">
        <v>7.2047499999999998</v>
      </c>
      <c r="W67" s="76"/>
      <c r="X67" s="76"/>
      <c r="Y67" s="76"/>
      <c r="Z67" s="76"/>
      <c r="AA67" s="76"/>
      <c r="AB67" s="76"/>
      <c r="AC67" s="76"/>
      <c r="AD67" s="76"/>
      <c r="AE67" s="198">
        <f t="shared" si="4"/>
        <v>7.2047499999999998</v>
      </c>
      <c r="AF67" s="73"/>
      <c r="AG67" s="73"/>
      <c r="AH67" s="73"/>
      <c r="AI67" s="73"/>
      <c r="AJ67" s="73"/>
      <c r="AK67" s="73"/>
      <c r="AL67" s="73"/>
      <c r="AM67" s="73"/>
      <c r="AN67" s="73"/>
      <c r="AO67" s="73"/>
      <c r="AP67" s="73"/>
      <c r="AQ67" s="73"/>
      <c r="AR67" s="198">
        <f t="shared" si="2"/>
        <v>0</v>
      </c>
      <c r="AS67" s="198">
        <f t="shared" si="3"/>
        <v>7.2047499999999998</v>
      </c>
    </row>
    <row r="68" spans="2:45" ht="11.25" customHeight="1">
      <c r="B68" s="167" t="s">
        <v>90</v>
      </c>
      <c r="C68" s="190" t="s">
        <v>778</v>
      </c>
      <c r="D68" s="167" t="s">
        <v>79</v>
      </c>
      <c r="E68" s="170" t="s">
        <v>84</v>
      </c>
      <c r="F68" s="171" t="s">
        <v>257</v>
      </c>
      <c r="G68" s="73"/>
      <c r="H68" s="76"/>
      <c r="I68" s="73"/>
      <c r="J68" s="76"/>
      <c r="K68" s="76"/>
      <c r="L68" s="76"/>
      <c r="M68" s="76"/>
      <c r="N68" s="76"/>
      <c r="O68" s="76"/>
      <c r="P68" s="76"/>
      <c r="Q68" s="76"/>
      <c r="R68" s="198">
        <f t="shared" si="0"/>
        <v>0</v>
      </c>
      <c r="S68" s="76"/>
      <c r="T68" s="76"/>
      <c r="U68" s="76"/>
      <c r="V68" s="76"/>
      <c r="W68" s="76"/>
      <c r="X68" s="76"/>
      <c r="Y68" s="76"/>
      <c r="Z68" s="76"/>
      <c r="AA68" s="76"/>
      <c r="AB68" s="76"/>
      <c r="AC68" s="76"/>
      <c r="AD68" s="76"/>
      <c r="AE68" s="198">
        <f t="shared" si="4"/>
        <v>0</v>
      </c>
      <c r="AF68" s="73"/>
      <c r="AG68" s="73"/>
      <c r="AH68" s="73"/>
      <c r="AI68" s="73"/>
      <c r="AJ68" s="73"/>
      <c r="AK68" s="73"/>
      <c r="AL68" s="73"/>
      <c r="AM68" s="73"/>
      <c r="AN68" s="73"/>
      <c r="AO68" s="73"/>
      <c r="AP68" s="73"/>
      <c r="AQ68" s="73"/>
      <c r="AR68" s="198">
        <f t="shared" si="2"/>
        <v>0</v>
      </c>
      <c r="AS68" s="198">
        <f t="shared" si="3"/>
        <v>0</v>
      </c>
    </row>
    <row r="69" spans="2:45" ht="11.25" customHeight="1">
      <c r="B69" s="167" t="s">
        <v>90</v>
      </c>
      <c r="C69" s="190" t="s">
        <v>849</v>
      </c>
      <c r="D69" s="167" t="s">
        <v>79</v>
      </c>
      <c r="E69" s="170" t="s">
        <v>84</v>
      </c>
      <c r="F69" s="171" t="s">
        <v>257</v>
      </c>
      <c r="G69" s="73"/>
      <c r="H69" s="76"/>
      <c r="I69" s="73"/>
      <c r="J69" s="76"/>
      <c r="K69" s="76"/>
      <c r="L69" s="76"/>
      <c r="M69" s="76"/>
      <c r="N69" s="76"/>
      <c r="O69" s="76"/>
      <c r="P69" s="76"/>
      <c r="Q69" s="76"/>
      <c r="R69" s="198">
        <f t="shared" si="0"/>
        <v>0</v>
      </c>
      <c r="S69" s="76"/>
      <c r="T69" s="76"/>
      <c r="U69" s="76"/>
      <c r="V69" s="76">
        <v>28.586359999999999</v>
      </c>
      <c r="W69" s="76"/>
      <c r="X69" s="76"/>
      <c r="Y69" s="76"/>
      <c r="Z69" s="76"/>
      <c r="AA69" s="76"/>
      <c r="AB69" s="76"/>
      <c r="AC69" s="76"/>
      <c r="AD69" s="76"/>
      <c r="AE69" s="198">
        <f t="shared" si="4"/>
        <v>28.586359999999999</v>
      </c>
      <c r="AF69" s="73"/>
      <c r="AG69" s="73"/>
      <c r="AH69" s="73"/>
      <c r="AI69" s="73"/>
      <c r="AJ69" s="73"/>
      <c r="AK69" s="73"/>
      <c r="AL69" s="73"/>
      <c r="AM69" s="73"/>
      <c r="AN69" s="73"/>
      <c r="AO69" s="73"/>
      <c r="AP69" s="73"/>
      <c r="AQ69" s="73"/>
      <c r="AR69" s="198">
        <f t="shared" si="2"/>
        <v>0</v>
      </c>
      <c r="AS69" s="198">
        <f t="shared" si="3"/>
        <v>28.586359999999999</v>
      </c>
    </row>
    <row r="70" spans="2:45" ht="11.25" customHeight="1">
      <c r="B70" s="167" t="s">
        <v>90</v>
      </c>
      <c r="C70" s="190" t="s">
        <v>850</v>
      </c>
      <c r="D70" s="167" t="s">
        <v>79</v>
      </c>
      <c r="E70" s="170" t="s">
        <v>84</v>
      </c>
      <c r="F70" s="171" t="s">
        <v>257</v>
      </c>
      <c r="G70" s="73"/>
      <c r="H70" s="76"/>
      <c r="I70" s="73"/>
      <c r="J70" s="76"/>
      <c r="K70" s="76"/>
      <c r="L70" s="76"/>
      <c r="M70" s="76"/>
      <c r="N70" s="76"/>
      <c r="O70" s="76"/>
      <c r="P70" s="76"/>
      <c r="Q70" s="76"/>
      <c r="R70" s="198">
        <f t="shared" si="0"/>
        <v>0</v>
      </c>
      <c r="S70" s="76"/>
      <c r="T70" s="76"/>
      <c r="U70" s="76"/>
      <c r="V70" s="76">
        <v>7.8124200000000004</v>
      </c>
      <c r="W70" s="76"/>
      <c r="X70" s="76"/>
      <c r="Y70" s="76"/>
      <c r="Z70" s="76"/>
      <c r="AA70" s="76"/>
      <c r="AB70" s="76"/>
      <c r="AC70" s="76"/>
      <c r="AD70" s="76"/>
      <c r="AE70" s="198">
        <f t="shared" si="4"/>
        <v>7.8124200000000004</v>
      </c>
      <c r="AF70" s="73"/>
      <c r="AG70" s="73"/>
      <c r="AH70" s="73"/>
      <c r="AI70" s="73"/>
      <c r="AJ70" s="73"/>
      <c r="AK70" s="73"/>
      <c r="AL70" s="73"/>
      <c r="AM70" s="73"/>
      <c r="AN70" s="73"/>
      <c r="AO70" s="73"/>
      <c r="AP70" s="73"/>
      <c r="AQ70" s="73"/>
      <c r="AR70" s="198">
        <f t="shared" si="2"/>
        <v>0</v>
      </c>
      <c r="AS70" s="198">
        <f t="shared" si="3"/>
        <v>7.8124200000000004</v>
      </c>
    </row>
    <row r="71" spans="2:45" ht="11.25" customHeight="1">
      <c r="B71" s="167" t="s">
        <v>90</v>
      </c>
      <c r="C71" s="190" t="s">
        <v>851</v>
      </c>
      <c r="D71" s="167" t="s">
        <v>79</v>
      </c>
      <c r="E71" s="170" t="s">
        <v>84</v>
      </c>
      <c r="F71" s="171" t="s">
        <v>257</v>
      </c>
      <c r="G71" s="73"/>
      <c r="H71" s="76"/>
      <c r="I71" s="73"/>
      <c r="J71" s="76"/>
      <c r="K71" s="76"/>
      <c r="L71" s="76"/>
      <c r="M71" s="76"/>
      <c r="N71" s="76"/>
      <c r="O71" s="76"/>
      <c r="P71" s="76"/>
      <c r="Q71" s="76"/>
      <c r="R71" s="198">
        <f t="shared" si="0"/>
        <v>0</v>
      </c>
      <c r="S71" s="76"/>
      <c r="T71" s="76"/>
      <c r="U71" s="76"/>
      <c r="V71" s="76">
        <v>6.3919800000000002</v>
      </c>
      <c r="W71" s="76"/>
      <c r="X71" s="76"/>
      <c r="Y71" s="76"/>
      <c r="Z71" s="76"/>
      <c r="AA71" s="76"/>
      <c r="AB71" s="76"/>
      <c r="AC71" s="76"/>
      <c r="AD71" s="76"/>
      <c r="AE71" s="198">
        <f t="shared" si="4"/>
        <v>6.3919800000000002</v>
      </c>
      <c r="AF71" s="73"/>
      <c r="AG71" s="73"/>
      <c r="AH71" s="73"/>
      <c r="AI71" s="73"/>
      <c r="AJ71" s="73"/>
      <c r="AK71" s="73"/>
      <c r="AL71" s="73"/>
      <c r="AM71" s="73"/>
      <c r="AN71" s="73"/>
      <c r="AO71" s="73"/>
      <c r="AP71" s="73"/>
      <c r="AQ71" s="73"/>
      <c r="AR71" s="198">
        <f t="shared" si="2"/>
        <v>0</v>
      </c>
      <c r="AS71" s="198">
        <f t="shared" si="3"/>
        <v>6.3919800000000002</v>
      </c>
    </row>
    <row r="72" spans="2:45" ht="11.25" customHeight="1">
      <c r="B72" s="167" t="s">
        <v>90</v>
      </c>
      <c r="C72" s="190" t="s">
        <v>852</v>
      </c>
      <c r="D72" s="167" t="s">
        <v>79</v>
      </c>
      <c r="E72" s="170" t="s">
        <v>84</v>
      </c>
      <c r="F72" s="171" t="s">
        <v>257</v>
      </c>
      <c r="G72" s="73"/>
      <c r="H72" s="76"/>
      <c r="I72" s="73"/>
      <c r="J72" s="76"/>
      <c r="K72" s="76"/>
      <c r="L72" s="76"/>
      <c r="M72" s="76"/>
      <c r="N72" s="76"/>
      <c r="O72" s="76"/>
      <c r="P72" s="76"/>
      <c r="Q72" s="76"/>
      <c r="R72" s="198">
        <f t="shared" si="0"/>
        <v>0</v>
      </c>
      <c r="S72" s="76"/>
      <c r="T72" s="76"/>
      <c r="U72" s="76"/>
      <c r="V72" s="76">
        <v>0.53267000000000009</v>
      </c>
      <c r="W72" s="76"/>
      <c r="X72" s="76"/>
      <c r="Y72" s="76"/>
      <c r="Z72" s="76"/>
      <c r="AA72" s="76"/>
      <c r="AB72" s="76"/>
      <c r="AC72" s="76"/>
      <c r="AD72" s="76"/>
      <c r="AE72" s="198">
        <f t="shared" si="4"/>
        <v>0.53267000000000009</v>
      </c>
      <c r="AF72" s="73"/>
      <c r="AG72" s="73"/>
      <c r="AH72" s="73"/>
      <c r="AI72" s="73"/>
      <c r="AJ72" s="73"/>
      <c r="AK72" s="73"/>
      <c r="AL72" s="73"/>
      <c r="AM72" s="73"/>
      <c r="AN72" s="73"/>
      <c r="AO72" s="73"/>
      <c r="AP72" s="73"/>
      <c r="AQ72" s="73"/>
      <c r="AR72" s="198">
        <f t="shared" si="2"/>
        <v>0</v>
      </c>
      <c r="AS72" s="198">
        <f t="shared" si="3"/>
        <v>0.53267000000000009</v>
      </c>
    </row>
    <row r="73" spans="2:45" ht="11.25" customHeight="1">
      <c r="B73" s="167" t="s">
        <v>90</v>
      </c>
      <c r="C73" s="190" t="s">
        <v>853</v>
      </c>
      <c r="D73" s="167" t="s">
        <v>79</v>
      </c>
      <c r="E73" s="170" t="s">
        <v>84</v>
      </c>
      <c r="F73" s="171" t="s">
        <v>257</v>
      </c>
      <c r="G73" s="73"/>
      <c r="H73" s="76"/>
      <c r="I73" s="73"/>
      <c r="J73" s="76"/>
      <c r="K73" s="76"/>
      <c r="L73" s="76"/>
      <c r="M73" s="76"/>
      <c r="N73" s="76"/>
      <c r="O73" s="76"/>
      <c r="P73" s="76"/>
      <c r="Q73" s="76"/>
      <c r="R73" s="198">
        <f t="shared" si="0"/>
        <v>0</v>
      </c>
      <c r="S73" s="76"/>
      <c r="T73" s="76"/>
      <c r="U73" s="76"/>
      <c r="V73" s="76">
        <v>32.32732</v>
      </c>
      <c r="W73" s="76"/>
      <c r="X73" s="76"/>
      <c r="Y73" s="76"/>
      <c r="Z73" s="76"/>
      <c r="AA73" s="76"/>
      <c r="AB73" s="76"/>
      <c r="AC73" s="76"/>
      <c r="AD73" s="76"/>
      <c r="AE73" s="198">
        <f t="shared" si="4"/>
        <v>32.32732</v>
      </c>
      <c r="AF73" s="73"/>
      <c r="AG73" s="73"/>
      <c r="AH73" s="73"/>
      <c r="AI73" s="73"/>
      <c r="AJ73" s="73"/>
      <c r="AK73" s="73"/>
      <c r="AL73" s="73"/>
      <c r="AM73" s="73"/>
      <c r="AN73" s="73"/>
      <c r="AO73" s="73"/>
      <c r="AP73" s="73"/>
      <c r="AQ73" s="73"/>
      <c r="AR73" s="198">
        <f t="shared" si="2"/>
        <v>0</v>
      </c>
      <c r="AS73" s="198">
        <f t="shared" si="3"/>
        <v>32.32732</v>
      </c>
    </row>
    <row r="74" spans="2:45" ht="11.25" customHeight="1">
      <c r="B74" s="167" t="s">
        <v>90</v>
      </c>
      <c r="C74" s="190" t="s">
        <v>844</v>
      </c>
      <c r="D74" s="167" t="s">
        <v>79</v>
      </c>
      <c r="E74" s="170" t="s">
        <v>84</v>
      </c>
      <c r="F74" s="171" t="s">
        <v>257</v>
      </c>
      <c r="G74" s="73"/>
      <c r="H74" s="76"/>
      <c r="I74" s="73"/>
      <c r="J74" s="76"/>
      <c r="K74" s="76"/>
      <c r="L74" s="76"/>
      <c r="M74" s="76"/>
      <c r="N74" s="76"/>
      <c r="O74" s="76"/>
      <c r="P74" s="76"/>
      <c r="Q74" s="76"/>
      <c r="R74" s="198">
        <f t="shared" si="0"/>
        <v>0</v>
      </c>
      <c r="S74" s="76"/>
      <c r="T74" s="76"/>
      <c r="U74" s="76"/>
      <c r="V74" s="76">
        <v>1.6493300000000002</v>
      </c>
      <c r="W74" s="76"/>
      <c r="X74" s="76"/>
      <c r="Y74" s="76"/>
      <c r="Z74" s="76"/>
      <c r="AA74" s="76"/>
      <c r="AB74" s="76"/>
      <c r="AC74" s="76"/>
      <c r="AD74" s="76"/>
      <c r="AE74" s="198">
        <f t="shared" si="4"/>
        <v>1.6493300000000002</v>
      </c>
      <c r="AF74" s="73"/>
      <c r="AG74" s="73"/>
      <c r="AH74" s="73"/>
      <c r="AI74" s="73"/>
      <c r="AJ74" s="73"/>
      <c r="AK74" s="73"/>
      <c r="AL74" s="73"/>
      <c r="AM74" s="73"/>
      <c r="AN74" s="73"/>
      <c r="AO74" s="73"/>
      <c r="AP74" s="73"/>
      <c r="AQ74" s="73"/>
      <c r="AR74" s="198">
        <f t="shared" si="2"/>
        <v>0</v>
      </c>
      <c r="AS74" s="198">
        <f t="shared" si="3"/>
        <v>1.6493300000000002</v>
      </c>
    </row>
    <row r="75" spans="2:45" ht="11.25" customHeight="1">
      <c r="B75" s="167" t="s">
        <v>90</v>
      </c>
      <c r="C75" s="190" t="s">
        <v>845</v>
      </c>
      <c r="D75" s="167" t="s">
        <v>79</v>
      </c>
      <c r="E75" s="170" t="s">
        <v>84</v>
      </c>
      <c r="F75" s="171" t="s">
        <v>257</v>
      </c>
      <c r="G75" s="73"/>
      <c r="H75" s="76"/>
      <c r="I75" s="73"/>
      <c r="J75" s="76"/>
      <c r="K75" s="76"/>
      <c r="L75" s="76"/>
      <c r="M75" s="76"/>
      <c r="N75" s="76"/>
      <c r="O75" s="76"/>
      <c r="P75" s="76"/>
      <c r="Q75" s="76"/>
      <c r="R75" s="198">
        <f t="shared" si="0"/>
        <v>0</v>
      </c>
      <c r="S75" s="76"/>
      <c r="T75" s="76"/>
      <c r="U75" s="76"/>
      <c r="V75" s="76">
        <v>8.0818300000000001</v>
      </c>
      <c r="W75" s="76"/>
      <c r="X75" s="76"/>
      <c r="Y75" s="76"/>
      <c r="Z75" s="76"/>
      <c r="AA75" s="76"/>
      <c r="AB75" s="76"/>
      <c r="AC75" s="76"/>
      <c r="AD75" s="76"/>
      <c r="AE75" s="198">
        <f t="shared" si="4"/>
        <v>8.0818300000000001</v>
      </c>
      <c r="AF75" s="73"/>
      <c r="AG75" s="73"/>
      <c r="AH75" s="73"/>
      <c r="AI75" s="73"/>
      <c r="AJ75" s="73"/>
      <c r="AK75" s="73"/>
      <c r="AL75" s="73"/>
      <c r="AM75" s="73"/>
      <c r="AN75" s="73"/>
      <c r="AO75" s="73"/>
      <c r="AP75" s="73"/>
      <c r="AQ75" s="73"/>
      <c r="AR75" s="198">
        <f t="shared" si="2"/>
        <v>0</v>
      </c>
      <c r="AS75" s="198">
        <f t="shared" si="3"/>
        <v>8.0818300000000001</v>
      </c>
    </row>
    <row r="76" spans="2:45" ht="11.25" customHeight="1">
      <c r="B76" s="167" t="s">
        <v>90</v>
      </c>
      <c r="C76" s="190" t="s">
        <v>854</v>
      </c>
      <c r="D76" s="167" t="s">
        <v>79</v>
      </c>
      <c r="E76" s="170" t="s">
        <v>84</v>
      </c>
      <c r="F76" s="171" t="s">
        <v>257</v>
      </c>
      <c r="G76" s="73"/>
      <c r="H76" s="76"/>
      <c r="I76" s="73"/>
      <c r="J76" s="76"/>
      <c r="K76" s="76"/>
      <c r="L76" s="76"/>
      <c r="M76" s="76"/>
      <c r="N76" s="76"/>
      <c r="O76" s="76"/>
      <c r="P76" s="76"/>
      <c r="Q76" s="76"/>
      <c r="R76" s="198">
        <f t="shared" si="0"/>
        <v>0</v>
      </c>
      <c r="S76" s="76"/>
      <c r="T76" s="76"/>
      <c r="U76" s="76"/>
      <c r="V76" s="76">
        <v>0.27439999999999998</v>
      </c>
      <c r="W76" s="76"/>
      <c r="X76" s="76"/>
      <c r="Y76" s="76"/>
      <c r="Z76" s="76"/>
      <c r="AA76" s="76"/>
      <c r="AB76" s="76"/>
      <c r="AC76" s="76"/>
      <c r="AD76" s="76"/>
      <c r="AE76" s="198">
        <f t="shared" si="4"/>
        <v>0.27439999999999998</v>
      </c>
      <c r="AF76" s="73"/>
      <c r="AG76" s="73"/>
      <c r="AH76" s="73"/>
      <c r="AI76" s="73"/>
      <c r="AJ76" s="73"/>
      <c r="AK76" s="73"/>
      <c r="AL76" s="73"/>
      <c r="AM76" s="73"/>
      <c r="AN76" s="73"/>
      <c r="AO76" s="73"/>
      <c r="AP76" s="73"/>
      <c r="AQ76" s="73"/>
      <c r="AR76" s="198">
        <f t="shared" si="2"/>
        <v>0</v>
      </c>
      <c r="AS76" s="198">
        <f t="shared" si="3"/>
        <v>0.27439999999999998</v>
      </c>
    </row>
    <row r="77" spans="2:45" ht="11.25" customHeight="1">
      <c r="B77" s="167" t="s">
        <v>90</v>
      </c>
      <c r="C77" s="190" t="s">
        <v>855</v>
      </c>
      <c r="D77" s="167" t="s">
        <v>79</v>
      </c>
      <c r="E77" s="170" t="s">
        <v>84</v>
      </c>
      <c r="F77" s="171" t="s">
        <v>257</v>
      </c>
      <c r="G77" s="73"/>
      <c r="H77" s="76"/>
      <c r="I77" s="73"/>
      <c r="J77" s="76"/>
      <c r="K77" s="76"/>
      <c r="L77" s="76"/>
      <c r="M77" s="76"/>
      <c r="N77" s="76"/>
      <c r="O77" s="76"/>
      <c r="P77" s="76"/>
      <c r="Q77" s="76"/>
      <c r="R77" s="198">
        <f t="shared" si="0"/>
        <v>0</v>
      </c>
      <c r="S77" s="76"/>
      <c r="T77" s="76"/>
      <c r="U77" s="76"/>
      <c r="V77" s="76">
        <v>59.969160000000002</v>
      </c>
      <c r="W77" s="76"/>
      <c r="X77" s="76"/>
      <c r="Y77" s="76"/>
      <c r="Z77" s="76"/>
      <c r="AA77" s="76"/>
      <c r="AB77" s="76"/>
      <c r="AC77" s="76"/>
      <c r="AD77" s="76"/>
      <c r="AE77" s="198">
        <f t="shared" si="4"/>
        <v>59.969160000000002</v>
      </c>
      <c r="AF77" s="73"/>
      <c r="AG77" s="73"/>
      <c r="AH77" s="73"/>
      <c r="AI77" s="73"/>
      <c r="AJ77" s="73"/>
      <c r="AK77" s="73"/>
      <c r="AL77" s="73"/>
      <c r="AM77" s="73"/>
      <c r="AN77" s="73"/>
      <c r="AO77" s="73"/>
      <c r="AP77" s="73"/>
      <c r="AQ77" s="73"/>
      <c r="AR77" s="198">
        <f t="shared" si="2"/>
        <v>0</v>
      </c>
      <c r="AS77" s="198">
        <f t="shared" si="3"/>
        <v>59.969160000000002</v>
      </c>
    </row>
    <row r="78" spans="2:45" ht="11.25" customHeight="1">
      <c r="B78" s="167" t="s">
        <v>90</v>
      </c>
      <c r="C78" s="190" t="s">
        <v>856</v>
      </c>
      <c r="D78" s="167" t="s">
        <v>79</v>
      </c>
      <c r="E78" s="170" t="s">
        <v>84</v>
      </c>
      <c r="F78" s="171" t="s">
        <v>257</v>
      </c>
      <c r="G78" s="73"/>
      <c r="H78" s="76"/>
      <c r="I78" s="73"/>
      <c r="J78" s="76"/>
      <c r="K78" s="76"/>
      <c r="L78" s="76"/>
      <c r="M78" s="76"/>
      <c r="N78" s="76"/>
      <c r="O78" s="76"/>
      <c r="P78" s="76"/>
      <c r="Q78" s="76"/>
      <c r="R78" s="198">
        <f t="shared" si="0"/>
        <v>0</v>
      </c>
      <c r="S78" s="76"/>
      <c r="T78" s="76"/>
      <c r="U78" s="76"/>
      <c r="V78" s="76">
        <v>4.4739800000000001</v>
      </c>
      <c r="W78" s="76"/>
      <c r="X78" s="76"/>
      <c r="Y78" s="76"/>
      <c r="Z78" s="76"/>
      <c r="AA78" s="76"/>
      <c r="AB78" s="76"/>
      <c r="AC78" s="76"/>
      <c r="AD78" s="76"/>
      <c r="AE78" s="198">
        <f t="shared" si="4"/>
        <v>4.4739800000000001</v>
      </c>
      <c r="AF78" s="73"/>
      <c r="AG78" s="73"/>
      <c r="AH78" s="73"/>
      <c r="AI78" s="73"/>
      <c r="AJ78" s="73"/>
      <c r="AK78" s="73"/>
      <c r="AL78" s="73"/>
      <c r="AM78" s="73"/>
      <c r="AN78" s="73"/>
      <c r="AO78" s="73"/>
      <c r="AP78" s="73"/>
      <c r="AQ78" s="73"/>
      <c r="AR78" s="198">
        <f t="shared" si="2"/>
        <v>0</v>
      </c>
      <c r="AS78" s="198">
        <f t="shared" si="3"/>
        <v>4.4739800000000001</v>
      </c>
    </row>
    <row r="79" spans="2:45" ht="11.25" customHeight="1">
      <c r="B79" s="167" t="s">
        <v>90</v>
      </c>
      <c r="C79" s="190" t="s">
        <v>1023</v>
      </c>
      <c r="D79" s="167" t="s">
        <v>79</v>
      </c>
      <c r="E79" s="170" t="s">
        <v>84</v>
      </c>
      <c r="F79" s="171" t="s">
        <v>257</v>
      </c>
      <c r="G79" s="73"/>
      <c r="H79" s="76"/>
      <c r="I79" s="73"/>
      <c r="J79" s="76"/>
      <c r="K79" s="76"/>
      <c r="L79" s="76"/>
      <c r="M79" s="76"/>
      <c r="N79" s="76"/>
      <c r="O79" s="76"/>
      <c r="P79" s="76"/>
      <c r="Q79" s="76"/>
      <c r="R79" s="198">
        <f t="shared" si="0"/>
        <v>0</v>
      </c>
      <c r="S79" s="76"/>
      <c r="T79" s="76"/>
      <c r="U79" s="76"/>
      <c r="V79" s="76">
        <v>3.5511000000000004</v>
      </c>
      <c r="W79" s="76"/>
      <c r="X79" s="76"/>
      <c r="Y79" s="76"/>
      <c r="Z79" s="76"/>
      <c r="AA79" s="76"/>
      <c r="AB79" s="76"/>
      <c r="AC79" s="76"/>
      <c r="AD79" s="76"/>
      <c r="AE79" s="198">
        <f t="shared" si="4"/>
        <v>3.5511000000000004</v>
      </c>
      <c r="AF79" s="73"/>
      <c r="AG79" s="73"/>
      <c r="AH79" s="73"/>
      <c r="AI79" s="73"/>
      <c r="AJ79" s="73"/>
      <c r="AK79" s="73"/>
      <c r="AL79" s="73"/>
      <c r="AM79" s="73"/>
      <c r="AN79" s="73"/>
      <c r="AO79" s="73"/>
      <c r="AP79" s="73"/>
      <c r="AQ79" s="73"/>
      <c r="AR79" s="198">
        <f t="shared" si="2"/>
        <v>0</v>
      </c>
      <c r="AS79" s="198">
        <f t="shared" si="3"/>
        <v>3.5511000000000004</v>
      </c>
    </row>
    <row r="80" spans="2:45" ht="11.25" customHeight="1">
      <c r="B80" s="167" t="s">
        <v>90</v>
      </c>
      <c r="C80" s="190" t="s">
        <v>857</v>
      </c>
      <c r="D80" s="167" t="s">
        <v>79</v>
      </c>
      <c r="E80" s="170" t="s">
        <v>84</v>
      </c>
      <c r="F80" s="171" t="s">
        <v>257</v>
      </c>
      <c r="G80" s="73"/>
      <c r="H80" s="76"/>
      <c r="I80" s="73"/>
      <c r="J80" s="76"/>
      <c r="K80" s="76"/>
      <c r="L80" s="76"/>
      <c r="M80" s="76"/>
      <c r="N80" s="76"/>
      <c r="O80" s="76"/>
      <c r="P80" s="76"/>
      <c r="Q80" s="76"/>
      <c r="R80" s="198">
        <f t="shared" si="0"/>
        <v>0</v>
      </c>
      <c r="S80" s="76"/>
      <c r="T80" s="76"/>
      <c r="U80" s="76"/>
      <c r="V80" s="76">
        <v>34.6387</v>
      </c>
      <c r="W80" s="76"/>
      <c r="X80" s="76"/>
      <c r="Y80" s="76"/>
      <c r="Z80" s="76"/>
      <c r="AA80" s="76"/>
      <c r="AB80" s="76"/>
      <c r="AC80" s="76"/>
      <c r="AD80" s="76"/>
      <c r="AE80" s="198">
        <f t="shared" si="4"/>
        <v>34.6387</v>
      </c>
      <c r="AF80" s="73"/>
      <c r="AG80" s="73"/>
      <c r="AH80" s="73"/>
      <c r="AI80" s="73"/>
      <c r="AJ80" s="73"/>
      <c r="AK80" s="73"/>
      <c r="AL80" s="73"/>
      <c r="AM80" s="73"/>
      <c r="AN80" s="73"/>
      <c r="AO80" s="73"/>
      <c r="AP80" s="73"/>
      <c r="AQ80" s="73"/>
      <c r="AR80" s="198">
        <f t="shared" si="2"/>
        <v>0</v>
      </c>
      <c r="AS80" s="198">
        <f t="shared" si="3"/>
        <v>34.6387</v>
      </c>
    </row>
    <row r="81" spans="2:45" ht="11.25" customHeight="1">
      <c r="B81" s="167" t="s">
        <v>90</v>
      </c>
      <c r="C81" s="190" t="s">
        <v>780</v>
      </c>
      <c r="D81" s="167" t="s">
        <v>79</v>
      </c>
      <c r="E81" s="170" t="s">
        <v>84</v>
      </c>
      <c r="F81" s="171" t="s">
        <v>257</v>
      </c>
      <c r="G81" s="73"/>
      <c r="H81" s="76"/>
      <c r="I81" s="73"/>
      <c r="J81" s="76"/>
      <c r="K81" s="76"/>
      <c r="L81" s="76"/>
      <c r="M81" s="76"/>
      <c r="N81" s="76"/>
      <c r="O81" s="76"/>
      <c r="P81" s="76"/>
      <c r="Q81" s="76"/>
      <c r="R81" s="198">
        <f t="shared" si="0"/>
        <v>0</v>
      </c>
      <c r="S81" s="76"/>
      <c r="T81" s="76"/>
      <c r="U81" s="76"/>
      <c r="V81" s="76"/>
      <c r="W81" s="76">
        <v>4125</v>
      </c>
      <c r="X81" s="76"/>
      <c r="Y81" s="76"/>
      <c r="Z81" s="76"/>
      <c r="AA81" s="76"/>
      <c r="AB81" s="76"/>
      <c r="AC81" s="76"/>
      <c r="AD81" s="76"/>
      <c r="AE81" s="198">
        <f t="shared" si="4"/>
        <v>4125</v>
      </c>
      <c r="AF81" s="73"/>
      <c r="AG81" s="73"/>
      <c r="AH81" s="73"/>
      <c r="AI81" s="73"/>
      <c r="AJ81" s="73"/>
      <c r="AK81" s="73"/>
      <c r="AL81" s="73"/>
      <c r="AM81" s="73"/>
      <c r="AN81" s="73"/>
      <c r="AO81" s="73"/>
      <c r="AP81" s="73"/>
      <c r="AQ81" s="73"/>
      <c r="AR81" s="198">
        <f t="shared" si="2"/>
        <v>0</v>
      </c>
      <c r="AS81" s="198">
        <f t="shared" si="3"/>
        <v>4125</v>
      </c>
    </row>
    <row r="82" spans="2:45" ht="11.25" customHeight="1">
      <c r="B82" s="167" t="s">
        <v>90</v>
      </c>
      <c r="C82" s="190" t="s">
        <v>781</v>
      </c>
      <c r="D82" s="167" t="s">
        <v>79</v>
      </c>
      <c r="E82" s="170" t="s">
        <v>84</v>
      </c>
      <c r="F82" s="171" t="s">
        <v>257</v>
      </c>
      <c r="G82" s="73"/>
      <c r="H82" s="76"/>
      <c r="I82" s="73"/>
      <c r="J82" s="76"/>
      <c r="K82" s="76"/>
      <c r="L82" s="76"/>
      <c r="M82" s="76"/>
      <c r="N82" s="76"/>
      <c r="O82" s="76"/>
      <c r="P82" s="76"/>
      <c r="Q82" s="76"/>
      <c r="R82" s="198">
        <f t="shared" si="0"/>
        <v>0</v>
      </c>
      <c r="S82" s="76"/>
      <c r="T82" s="76"/>
      <c r="U82" s="76"/>
      <c r="V82" s="76"/>
      <c r="W82" s="76">
        <v>4972</v>
      </c>
      <c r="X82" s="76"/>
      <c r="Y82" s="76"/>
      <c r="Z82" s="76"/>
      <c r="AA82" s="76"/>
      <c r="AB82" s="76"/>
      <c r="AC82" s="76"/>
      <c r="AD82" s="76"/>
      <c r="AE82" s="198">
        <f t="shared" si="4"/>
        <v>4972</v>
      </c>
      <c r="AF82" s="73"/>
      <c r="AG82" s="73"/>
      <c r="AH82" s="73"/>
      <c r="AI82" s="73"/>
      <c r="AJ82" s="73"/>
      <c r="AK82" s="73"/>
      <c r="AL82" s="73"/>
      <c r="AM82" s="73"/>
      <c r="AN82" s="73"/>
      <c r="AO82" s="73"/>
      <c r="AP82" s="73"/>
      <c r="AQ82" s="73"/>
      <c r="AR82" s="198">
        <f t="shared" si="2"/>
        <v>0</v>
      </c>
      <c r="AS82" s="198">
        <f t="shared" si="3"/>
        <v>4972</v>
      </c>
    </row>
    <row r="83" spans="2:45" ht="11.25" customHeight="1">
      <c r="B83" s="167" t="s">
        <v>90</v>
      </c>
      <c r="C83" s="190" t="s">
        <v>782</v>
      </c>
      <c r="D83" s="167" t="s">
        <v>79</v>
      </c>
      <c r="E83" s="170" t="s">
        <v>84</v>
      </c>
      <c r="F83" s="171" t="s">
        <v>257</v>
      </c>
      <c r="G83" s="73"/>
      <c r="H83" s="76"/>
      <c r="I83" s="73"/>
      <c r="J83" s="76"/>
      <c r="K83" s="76"/>
      <c r="L83" s="76"/>
      <c r="M83" s="76"/>
      <c r="N83" s="76"/>
      <c r="O83" s="76"/>
      <c r="P83" s="76"/>
      <c r="Q83" s="76"/>
      <c r="R83" s="198">
        <f t="shared" si="0"/>
        <v>0</v>
      </c>
      <c r="S83" s="76"/>
      <c r="T83" s="76"/>
      <c r="U83" s="76"/>
      <c r="V83" s="76"/>
      <c r="W83" s="76">
        <v>2750</v>
      </c>
      <c r="X83" s="76"/>
      <c r="Y83" s="76"/>
      <c r="Z83" s="76"/>
      <c r="AA83" s="76"/>
      <c r="AB83" s="76"/>
      <c r="AC83" s="76"/>
      <c r="AD83" s="76"/>
      <c r="AE83" s="198">
        <f t="shared" si="4"/>
        <v>2750</v>
      </c>
      <c r="AF83" s="73"/>
      <c r="AG83" s="73"/>
      <c r="AH83" s="73"/>
      <c r="AI83" s="73"/>
      <c r="AJ83" s="73"/>
      <c r="AK83" s="73"/>
      <c r="AL83" s="73"/>
      <c r="AM83" s="73"/>
      <c r="AN83" s="73"/>
      <c r="AO83" s="73"/>
      <c r="AP83" s="73"/>
      <c r="AQ83" s="73"/>
      <c r="AR83" s="198">
        <f t="shared" si="2"/>
        <v>0</v>
      </c>
      <c r="AS83" s="198">
        <f t="shared" si="3"/>
        <v>2750</v>
      </c>
    </row>
    <row r="84" spans="2:45" ht="11.25" customHeight="1">
      <c r="B84" s="167" t="s">
        <v>90</v>
      </c>
      <c r="C84" s="190" t="s">
        <v>783</v>
      </c>
      <c r="D84" s="167" t="s">
        <v>79</v>
      </c>
      <c r="E84" s="170" t="s">
        <v>84</v>
      </c>
      <c r="F84" s="171" t="s">
        <v>257</v>
      </c>
      <c r="G84" s="73"/>
      <c r="H84" s="76"/>
      <c r="I84" s="73"/>
      <c r="J84" s="76"/>
      <c r="K84" s="76"/>
      <c r="L84" s="76"/>
      <c r="M84" s="76"/>
      <c r="N84" s="76"/>
      <c r="O84" s="76"/>
      <c r="P84" s="76"/>
      <c r="Q84" s="76"/>
      <c r="R84" s="198">
        <f t="shared" si="0"/>
        <v>0</v>
      </c>
      <c r="S84" s="76"/>
      <c r="T84" s="76"/>
      <c r="U84" s="76"/>
      <c r="V84" s="76"/>
      <c r="W84" s="76">
        <v>3500</v>
      </c>
      <c r="X84" s="76"/>
      <c r="Y84" s="76"/>
      <c r="Z84" s="76"/>
      <c r="AA84" s="76"/>
      <c r="AB84" s="76"/>
      <c r="AC84" s="76"/>
      <c r="AD84" s="76"/>
      <c r="AE84" s="198">
        <f t="shared" si="4"/>
        <v>3500</v>
      </c>
      <c r="AF84" s="73"/>
      <c r="AG84" s="73"/>
      <c r="AH84" s="73"/>
      <c r="AI84" s="73"/>
      <c r="AJ84" s="73"/>
      <c r="AK84" s="73"/>
      <c r="AL84" s="73"/>
      <c r="AM84" s="73"/>
      <c r="AN84" s="73"/>
      <c r="AO84" s="73"/>
      <c r="AP84" s="73"/>
      <c r="AQ84" s="73"/>
      <c r="AR84" s="198">
        <f t="shared" si="2"/>
        <v>0</v>
      </c>
      <c r="AS84" s="198">
        <f t="shared" si="3"/>
        <v>3500</v>
      </c>
    </row>
    <row r="85" spans="2:45" ht="11.25" customHeight="1">
      <c r="B85" s="167" t="s">
        <v>90</v>
      </c>
      <c r="C85" s="190" t="s">
        <v>784</v>
      </c>
      <c r="D85" s="167" t="s">
        <v>79</v>
      </c>
      <c r="E85" s="170" t="s">
        <v>84</v>
      </c>
      <c r="F85" s="171" t="s">
        <v>257</v>
      </c>
      <c r="G85" s="73"/>
      <c r="H85" s="76"/>
      <c r="I85" s="73"/>
      <c r="J85" s="76"/>
      <c r="K85" s="76"/>
      <c r="L85" s="76"/>
      <c r="M85" s="76"/>
      <c r="N85" s="76"/>
      <c r="O85" s="76"/>
      <c r="P85" s="76"/>
      <c r="Q85" s="76"/>
      <c r="R85" s="198">
        <f t="shared" si="0"/>
        <v>0</v>
      </c>
      <c r="S85" s="76"/>
      <c r="T85" s="76"/>
      <c r="U85" s="76"/>
      <c r="V85" s="76"/>
      <c r="W85" s="76">
        <v>5000</v>
      </c>
      <c r="X85" s="76"/>
      <c r="Y85" s="76"/>
      <c r="Z85" s="76"/>
      <c r="AA85" s="76"/>
      <c r="AB85" s="76"/>
      <c r="AC85" s="76"/>
      <c r="AD85" s="76"/>
      <c r="AE85" s="198">
        <f t="shared" si="4"/>
        <v>5000</v>
      </c>
      <c r="AF85" s="73"/>
      <c r="AG85" s="73"/>
      <c r="AH85" s="73"/>
      <c r="AI85" s="73"/>
      <c r="AJ85" s="73"/>
      <c r="AK85" s="73"/>
      <c r="AL85" s="73"/>
      <c r="AM85" s="73"/>
      <c r="AN85" s="73"/>
      <c r="AO85" s="73"/>
      <c r="AP85" s="73"/>
      <c r="AQ85" s="73"/>
      <c r="AR85" s="198">
        <f t="shared" si="2"/>
        <v>0</v>
      </c>
      <c r="AS85" s="198">
        <f t="shared" si="3"/>
        <v>5000</v>
      </c>
    </row>
    <row r="86" spans="2:45" ht="11.25" customHeight="1">
      <c r="B86" s="167" t="s">
        <v>90</v>
      </c>
      <c r="C86" s="190" t="s">
        <v>785</v>
      </c>
      <c r="D86" s="167" t="s">
        <v>79</v>
      </c>
      <c r="E86" s="170" t="s">
        <v>84</v>
      </c>
      <c r="F86" s="171" t="s">
        <v>257</v>
      </c>
      <c r="G86" s="73"/>
      <c r="H86" s="76"/>
      <c r="I86" s="73"/>
      <c r="J86" s="76"/>
      <c r="K86" s="76"/>
      <c r="L86" s="76"/>
      <c r="M86" s="76"/>
      <c r="N86" s="76"/>
      <c r="O86" s="76"/>
      <c r="P86" s="76"/>
      <c r="Q86" s="76"/>
      <c r="R86" s="198">
        <f t="shared" si="0"/>
        <v>0</v>
      </c>
      <c r="S86" s="76"/>
      <c r="T86" s="76"/>
      <c r="U86" s="76"/>
      <c r="V86" s="76"/>
      <c r="W86" s="76">
        <v>900</v>
      </c>
      <c r="X86" s="76"/>
      <c r="Y86" s="76"/>
      <c r="Z86" s="76"/>
      <c r="AA86" s="76"/>
      <c r="AB86" s="76"/>
      <c r="AC86" s="76"/>
      <c r="AD86" s="76"/>
      <c r="AE86" s="198">
        <f t="shared" si="4"/>
        <v>900</v>
      </c>
      <c r="AF86" s="73"/>
      <c r="AG86" s="73"/>
      <c r="AH86" s="73"/>
      <c r="AI86" s="73"/>
      <c r="AJ86" s="73"/>
      <c r="AK86" s="73"/>
      <c r="AL86" s="73"/>
      <c r="AM86" s="73"/>
      <c r="AN86" s="73"/>
      <c r="AO86" s="73"/>
      <c r="AP86" s="73"/>
      <c r="AQ86" s="73"/>
      <c r="AR86" s="198">
        <f t="shared" si="2"/>
        <v>0</v>
      </c>
      <c r="AS86" s="198">
        <f t="shared" si="3"/>
        <v>900</v>
      </c>
    </row>
    <row r="87" spans="2:45" ht="11.25" customHeight="1">
      <c r="B87" s="167" t="s">
        <v>90</v>
      </c>
      <c r="C87" s="190" t="s">
        <v>786</v>
      </c>
      <c r="D87" s="167" t="s">
        <v>79</v>
      </c>
      <c r="E87" s="170" t="s">
        <v>84</v>
      </c>
      <c r="F87" s="171" t="s">
        <v>257</v>
      </c>
      <c r="G87" s="73"/>
      <c r="H87" s="76"/>
      <c r="I87" s="73"/>
      <c r="J87" s="76"/>
      <c r="K87" s="76"/>
      <c r="L87" s="76"/>
      <c r="M87" s="76"/>
      <c r="N87" s="76"/>
      <c r="O87" s="76"/>
      <c r="P87" s="76"/>
      <c r="Q87" s="76"/>
      <c r="R87" s="198">
        <f t="shared" si="0"/>
        <v>0</v>
      </c>
      <c r="S87" s="76"/>
      <c r="T87" s="76"/>
      <c r="U87" s="76"/>
      <c r="V87" s="76"/>
      <c r="W87" s="76">
        <v>4953.1610000000001</v>
      </c>
      <c r="X87" s="76"/>
      <c r="Y87" s="76"/>
      <c r="Z87" s="76"/>
      <c r="AA87" s="76"/>
      <c r="AB87" s="76"/>
      <c r="AC87" s="76"/>
      <c r="AD87" s="76"/>
      <c r="AE87" s="198">
        <f t="shared" si="4"/>
        <v>4953.1610000000001</v>
      </c>
      <c r="AF87" s="73"/>
      <c r="AG87" s="73"/>
      <c r="AH87" s="73"/>
      <c r="AI87" s="73"/>
      <c r="AJ87" s="73"/>
      <c r="AK87" s="73"/>
      <c r="AL87" s="73"/>
      <c r="AM87" s="73"/>
      <c r="AN87" s="73"/>
      <c r="AO87" s="73"/>
      <c r="AP87" s="73"/>
      <c r="AQ87" s="73"/>
      <c r="AR87" s="198">
        <f t="shared" si="2"/>
        <v>0</v>
      </c>
      <c r="AS87" s="198">
        <f t="shared" si="3"/>
        <v>4953.1610000000001</v>
      </c>
    </row>
    <row r="88" spans="2:45" ht="11.25" customHeight="1">
      <c r="B88" s="167" t="s">
        <v>90</v>
      </c>
      <c r="C88" s="190" t="s">
        <v>787</v>
      </c>
      <c r="D88" s="167" t="s">
        <v>79</v>
      </c>
      <c r="E88" s="170" t="s">
        <v>84</v>
      </c>
      <c r="F88" s="171" t="s">
        <v>257</v>
      </c>
      <c r="G88" s="73"/>
      <c r="H88" s="76"/>
      <c r="I88" s="73"/>
      <c r="J88" s="76"/>
      <c r="K88" s="76"/>
      <c r="L88" s="76"/>
      <c r="M88" s="76"/>
      <c r="N88" s="76"/>
      <c r="O88" s="76"/>
      <c r="P88" s="76"/>
      <c r="Q88" s="76"/>
      <c r="R88" s="198">
        <f t="shared" si="0"/>
        <v>0</v>
      </c>
      <c r="S88" s="76"/>
      <c r="T88" s="76"/>
      <c r="U88" s="76"/>
      <c r="V88" s="76"/>
      <c r="W88" s="76">
        <v>4420.2484300000006</v>
      </c>
      <c r="X88" s="76"/>
      <c r="Y88" s="76"/>
      <c r="Z88" s="76"/>
      <c r="AA88" s="76"/>
      <c r="AB88" s="76"/>
      <c r="AC88" s="76"/>
      <c r="AD88" s="76"/>
      <c r="AE88" s="198">
        <f t="shared" si="4"/>
        <v>4420.2484300000006</v>
      </c>
      <c r="AF88" s="73"/>
      <c r="AG88" s="73"/>
      <c r="AH88" s="73"/>
      <c r="AI88" s="73"/>
      <c r="AJ88" s="73"/>
      <c r="AK88" s="73"/>
      <c r="AL88" s="73"/>
      <c r="AM88" s="73"/>
      <c r="AN88" s="73"/>
      <c r="AO88" s="73"/>
      <c r="AP88" s="73"/>
      <c r="AQ88" s="73"/>
      <c r="AR88" s="198">
        <f t="shared" si="2"/>
        <v>0</v>
      </c>
      <c r="AS88" s="198">
        <f t="shared" si="3"/>
        <v>4420.2484300000006</v>
      </c>
    </row>
    <row r="89" spans="2:45" ht="11.25" customHeight="1">
      <c r="B89" s="167" t="s">
        <v>90</v>
      </c>
      <c r="C89" s="190" t="s">
        <v>858</v>
      </c>
      <c r="D89" s="167" t="s">
        <v>79</v>
      </c>
      <c r="E89" s="170" t="s">
        <v>84</v>
      </c>
      <c r="F89" s="171" t="s">
        <v>257</v>
      </c>
      <c r="G89" s="73"/>
      <c r="H89" s="76"/>
      <c r="I89" s="73"/>
      <c r="J89" s="76"/>
      <c r="K89" s="76"/>
      <c r="L89" s="76"/>
      <c r="M89" s="76"/>
      <c r="N89" s="76"/>
      <c r="O89" s="76"/>
      <c r="P89" s="76"/>
      <c r="Q89" s="76"/>
      <c r="R89" s="198">
        <f t="shared" si="0"/>
        <v>0</v>
      </c>
      <c r="S89" s="76"/>
      <c r="T89" s="76"/>
      <c r="U89" s="76"/>
      <c r="V89" s="76"/>
      <c r="W89" s="76">
        <v>62.384</v>
      </c>
      <c r="X89" s="76"/>
      <c r="Y89" s="76"/>
      <c r="Z89" s="76"/>
      <c r="AA89" s="76"/>
      <c r="AB89" s="76"/>
      <c r="AC89" s="76"/>
      <c r="AD89" s="76"/>
      <c r="AE89" s="198">
        <f t="shared" si="4"/>
        <v>62.384</v>
      </c>
      <c r="AF89" s="73"/>
      <c r="AG89" s="73"/>
      <c r="AH89" s="73"/>
      <c r="AI89" s="73"/>
      <c r="AJ89" s="73"/>
      <c r="AK89" s="73"/>
      <c r="AL89" s="73"/>
      <c r="AM89" s="73"/>
      <c r="AN89" s="73"/>
      <c r="AO89" s="73"/>
      <c r="AP89" s="73"/>
      <c r="AQ89" s="73"/>
      <c r="AR89" s="198">
        <f t="shared" si="2"/>
        <v>0</v>
      </c>
      <c r="AS89" s="198">
        <f t="shared" si="3"/>
        <v>62.384</v>
      </c>
    </row>
    <row r="90" spans="2:45" ht="11.25" customHeight="1">
      <c r="B90" s="167" t="s">
        <v>90</v>
      </c>
      <c r="C90" s="190" t="s">
        <v>859</v>
      </c>
      <c r="D90" s="167" t="s">
        <v>79</v>
      </c>
      <c r="E90" s="170" t="s">
        <v>84</v>
      </c>
      <c r="F90" s="171" t="s">
        <v>257</v>
      </c>
      <c r="G90" s="73"/>
      <c r="H90" s="76"/>
      <c r="I90" s="73"/>
      <c r="J90" s="76"/>
      <c r="K90" s="76"/>
      <c r="L90" s="76"/>
      <c r="M90" s="76"/>
      <c r="N90" s="76"/>
      <c r="O90" s="76"/>
      <c r="P90" s="76"/>
      <c r="Q90" s="76"/>
      <c r="R90" s="198">
        <f t="shared" si="0"/>
        <v>0</v>
      </c>
      <c r="S90" s="76"/>
      <c r="T90" s="76"/>
      <c r="U90" s="76"/>
      <c r="V90" s="76"/>
      <c r="W90" s="76">
        <v>28.775929999999999</v>
      </c>
      <c r="X90" s="76"/>
      <c r="Y90" s="76"/>
      <c r="Z90" s="76"/>
      <c r="AA90" s="76"/>
      <c r="AB90" s="76"/>
      <c r="AC90" s="76"/>
      <c r="AD90" s="76"/>
      <c r="AE90" s="198">
        <f t="shared" si="4"/>
        <v>28.775929999999999</v>
      </c>
      <c r="AF90" s="73"/>
      <c r="AG90" s="73"/>
      <c r="AH90" s="73"/>
      <c r="AI90" s="73"/>
      <c r="AJ90" s="73"/>
      <c r="AK90" s="73"/>
      <c r="AL90" s="73"/>
      <c r="AM90" s="73"/>
      <c r="AN90" s="73"/>
      <c r="AO90" s="73"/>
      <c r="AP90" s="73"/>
      <c r="AQ90" s="73"/>
      <c r="AR90" s="198">
        <f t="shared" si="2"/>
        <v>0</v>
      </c>
      <c r="AS90" s="198">
        <f t="shared" si="3"/>
        <v>28.775929999999999</v>
      </c>
    </row>
    <row r="91" spans="2:45" ht="11.25" customHeight="1">
      <c r="B91" s="167" t="s">
        <v>90</v>
      </c>
      <c r="C91" s="190" t="s">
        <v>860</v>
      </c>
      <c r="D91" s="167" t="s">
        <v>79</v>
      </c>
      <c r="E91" s="170" t="s">
        <v>84</v>
      </c>
      <c r="F91" s="171" t="s">
        <v>257</v>
      </c>
      <c r="G91" s="73"/>
      <c r="H91" s="76"/>
      <c r="I91" s="73"/>
      <c r="J91" s="76"/>
      <c r="K91" s="76"/>
      <c r="L91" s="76"/>
      <c r="M91" s="76"/>
      <c r="N91" s="76"/>
      <c r="O91" s="76"/>
      <c r="P91" s="76"/>
      <c r="Q91" s="76"/>
      <c r="R91" s="198">
        <f t="shared" si="0"/>
        <v>0</v>
      </c>
      <c r="S91" s="76"/>
      <c r="T91" s="76"/>
      <c r="U91" s="76"/>
      <c r="V91" s="76"/>
      <c r="W91" s="76">
        <v>7.8100300000000002</v>
      </c>
      <c r="X91" s="76"/>
      <c r="Y91" s="76"/>
      <c r="Z91" s="76"/>
      <c r="AA91" s="76"/>
      <c r="AB91" s="76"/>
      <c r="AC91" s="76"/>
      <c r="AD91" s="76"/>
      <c r="AE91" s="198">
        <f t="shared" si="4"/>
        <v>7.8100300000000002</v>
      </c>
      <c r="AF91" s="73"/>
      <c r="AG91" s="73"/>
      <c r="AH91" s="73"/>
      <c r="AI91" s="73"/>
      <c r="AJ91" s="73"/>
      <c r="AK91" s="73"/>
      <c r="AL91" s="73"/>
      <c r="AM91" s="73"/>
      <c r="AN91" s="73"/>
      <c r="AO91" s="73"/>
      <c r="AP91" s="73"/>
      <c r="AQ91" s="73"/>
      <c r="AR91" s="198">
        <f t="shared" si="2"/>
        <v>0</v>
      </c>
      <c r="AS91" s="198">
        <f t="shared" si="3"/>
        <v>7.8100300000000002</v>
      </c>
    </row>
    <row r="92" spans="2:45" ht="11.25" customHeight="1">
      <c r="B92" s="167" t="s">
        <v>90</v>
      </c>
      <c r="C92" s="190" t="s">
        <v>861</v>
      </c>
      <c r="D92" s="167" t="s">
        <v>79</v>
      </c>
      <c r="E92" s="170" t="s">
        <v>84</v>
      </c>
      <c r="F92" s="171" t="s">
        <v>257</v>
      </c>
      <c r="G92" s="73"/>
      <c r="H92" s="76"/>
      <c r="I92" s="73"/>
      <c r="J92" s="76"/>
      <c r="K92" s="76"/>
      <c r="L92" s="76"/>
      <c r="M92" s="76"/>
      <c r="N92" s="76"/>
      <c r="O92" s="76"/>
      <c r="P92" s="76"/>
      <c r="Q92" s="76"/>
      <c r="R92" s="198">
        <f t="shared" si="0"/>
        <v>0</v>
      </c>
      <c r="S92" s="76"/>
      <c r="T92" s="76"/>
      <c r="U92" s="76"/>
      <c r="V92" s="76"/>
      <c r="W92" s="76">
        <v>7.8642300000000001</v>
      </c>
      <c r="X92" s="76"/>
      <c r="Y92" s="76"/>
      <c r="Z92" s="76"/>
      <c r="AA92" s="76"/>
      <c r="AB92" s="76"/>
      <c r="AC92" s="76"/>
      <c r="AD92" s="76"/>
      <c r="AE92" s="198">
        <f t="shared" si="4"/>
        <v>7.8642300000000001</v>
      </c>
      <c r="AF92" s="73"/>
      <c r="AG92" s="73"/>
      <c r="AH92" s="73"/>
      <c r="AI92" s="73"/>
      <c r="AJ92" s="73"/>
      <c r="AK92" s="73"/>
      <c r="AL92" s="73"/>
      <c r="AM92" s="73"/>
      <c r="AN92" s="73"/>
      <c r="AO92" s="73"/>
      <c r="AP92" s="73"/>
      <c r="AQ92" s="73"/>
      <c r="AR92" s="198">
        <f t="shared" si="2"/>
        <v>0</v>
      </c>
      <c r="AS92" s="198">
        <f t="shared" si="3"/>
        <v>7.8642300000000001</v>
      </c>
    </row>
    <row r="93" spans="2:45" ht="11.25" customHeight="1">
      <c r="B93" s="167" t="s">
        <v>90</v>
      </c>
      <c r="C93" s="190" t="s">
        <v>862</v>
      </c>
      <c r="D93" s="167" t="s">
        <v>79</v>
      </c>
      <c r="E93" s="170" t="s">
        <v>84</v>
      </c>
      <c r="F93" s="171" t="s">
        <v>257</v>
      </c>
      <c r="G93" s="73"/>
      <c r="H93" s="76"/>
      <c r="I93" s="73"/>
      <c r="J93" s="76"/>
      <c r="K93" s="76"/>
      <c r="L93" s="76"/>
      <c r="M93" s="76"/>
      <c r="N93" s="76"/>
      <c r="O93" s="76"/>
      <c r="P93" s="76"/>
      <c r="Q93" s="76"/>
      <c r="R93" s="198">
        <f t="shared" si="0"/>
        <v>0</v>
      </c>
      <c r="S93" s="76"/>
      <c r="T93" s="76"/>
      <c r="U93" s="76"/>
      <c r="V93" s="76"/>
      <c r="W93" s="76">
        <v>6.4343699999999995</v>
      </c>
      <c r="X93" s="76"/>
      <c r="Y93" s="76"/>
      <c r="Z93" s="76"/>
      <c r="AA93" s="76"/>
      <c r="AB93" s="76"/>
      <c r="AC93" s="76"/>
      <c r="AD93" s="76"/>
      <c r="AE93" s="198">
        <f t="shared" si="4"/>
        <v>6.4343699999999995</v>
      </c>
      <c r="AF93" s="73"/>
      <c r="AG93" s="73"/>
      <c r="AH93" s="73"/>
      <c r="AI93" s="73"/>
      <c r="AJ93" s="73"/>
      <c r="AK93" s="73"/>
      <c r="AL93" s="73"/>
      <c r="AM93" s="73"/>
      <c r="AN93" s="73"/>
      <c r="AO93" s="73"/>
      <c r="AP93" s="73"/>
      <c r="AQ93" s="73"/>
      <c r="AR93" s="198">
        <f t="shared" si="2"/>
        <v>0</v>
      </c>
      <c r="AS93" s="198">
        <f t="shared" si="3"/>
        <v>6.4343699999999995</v>
      </c>
    </row>
    <row r="94" spans="2:45" ht="11.25" customHeight="1">
      <c r="B94" s="167" t="s">
        <v>90</v>
      </c>
      <c r="C94" s="190" t="s">
        <v>863</v>
      </c>
      <c r="D94" s="167" t="s">
        <v>79</v>
      </c>
      <c r="E94" s="170" t="s">
        <v>84</v>
      </c>
      <c r="F94" s="171" t="s">
        <v>257</v>
      </c>
      <c r="G94" s="73"/>
      <c r="H94" s="76"/>
      <c r="I94" s="73"/>
      <c r="J94" s="76"/>
      <c r="K94" s="76"/>
      <c r="L94" s="76"/>
      <c r="M94" s="76"/>
      <c r="N94" s="76"/>
      <c r="O94" s="76"/>
      <c r="P94" s="76"/>
      <c r="Q94" s="76"/>
      <c r="R94" s="198">
        <f t="shared" si="0"/>
        <v>0</v>
      </c>
      <c r="S94" s="76"/>
      <c r="T94" s="76"/>
      <c r="U94" s="76"/>
      <c r="V94" s="76"/>
      <c r="W94" s="76">
        <v>0.53620000000000001</v>
      </c>
      <c r="X94" s="76"/>
      <c r="Y94" s="76"/>
      <c r="Z94" s="76"/>
      <c r="AA94" s="76"/>
      <c r="AB94" s="76"/>
      <c r="AC94" s="76"/>
      <c r="AD94" s="76"/>
      <c r="AE94" s="198">
        <f t="shared" si="4"/>
        <v>0.53620000000000001</v>
      </c>
      <c r="AF94" s="73"/>
      <c r="AG94" s="73"/>
      <c r="AH94" s="73"/>
      <c r="AI94" s="73"/>
      <c r="AJ94" s="73"/>
      <c r="AK94" s="73"/>
      <c r="AL94" s="73"/>
      <c r="AM94" s="73"/>
      <c r="AN94" s="73"/>
      <c r="AO94" s="73"/>
      <c r="AP94" s="73"/>
      <c r="AQ94" s="73"/>
      <c r="AR94" s="198">
        <f t="shared" si="2"/>
        <v>0</v>
      </c>
      <c r="AS94" s="198">
        <f t="shared" si="3"/>
        <v>0.53620000000000001</v>
      </c>
    </row>
    <row r="95" spans="2:45" ht="11.25" customHeight="1">
      <c r="B95" s="167" t="s">
        <v>90</v>
      </c>
      <c r="C95" s="190" t="s">
        <v>864</v>
      </c>
      <c r="D95" s="167" t="s">
        <v>79</v>
      </c>
      <c r="E95" s="170" t="s">
        <v>84</v>
      </c>
      <c r="F95" s="171" t="s">
        <v>257</v>
      </c>
      <c r="G95" s="73"/>
      <c r="H95" s="76"/>
      <c r="I95" s="73"/>
      <c r="J95" s="76"/>
      <c r="K95" s="76"/>
      <c r="L95" s="76"/>
      <c r="M95" s="76"/>
      <c r="N95" s="76"/>
      <c r="O95" s="76"/>
      <c r="P95" s="76"/>
      <c r="Q95" s="76"/>
      <c r="R95" s="198">
        <f t="shared" si="0"/>
        <v>0</v>
      </c>
      <c r="S95" s="76"/>
      <c r="T95" s="76"/>
      <c r="U95" s="76"/>
      <c r="V95" s="76"/>
      <c r="W95" s="76">
        <v>32.800870000000003</v>
      </c>
      <c r="X95" s="76"/>
      <c r="Y95" s="76"/>
      <c r="Z95" s="76"/>
      <c r="AA95" s="76"/>
      <c r="AB95" s="76"/>
      <c r="AC95" s="76"/>
      <c r="AD95" s="76"/>
      <c r="AE95" s="198">
        <f t="shared" si="4"/>
        <v>32.800870000000003</v>
      </c>
      <c r="AF95" s="73"/>
      <c r="AG95" s="73"/>
      <c r="AH95" s="73"/>
      <c r="AI95" s="73"/>
      <c r="AJ95" s="73"/>
      <c r="AK95" s="73"/>
      <c r="AL95" s="73"/>
      <c r="AM95" s="73"/>
      <c r="AN95" s="73"/>
      <c r="AO95" s="73"/>
      <c r="AP95" s="73"/>
      <c r="AQ95" s="73"/>
      <c r="AR95" s="198">
        <f t="shared" si="2"/>
        <v>0</v>
      </c>
      <c r="AS95" s="198">
        <f t="shared" si="3"/>
        <v>32.800870000000003</v>
      </c>
    </row>
    <row r="96" spans="2:45" ht="11.25" customHeight="1">
      <c r="B96" s="167" t="s">
        <v>90</v>
      </c>
      <c r="C96" s="190" t="s">
        <v>865</v>
      </c>
      <c r="D96" s="167" t="s">
        <v>79</v>
      </c>
      <c r="E96" s="170" t="s">
        <v>84</v>
      </c>
      <c r="F96" s="171" t="s">
        <v>257</v>
      </c>
      <c r="G96" s="73"/>
      <c r="H96" s="76"/>
      <c r="I96" s="73"/>
      <c r="J96" s="76"/>
      <c r="K96" s="76"/>
      <c r="L96" s="76"/>
      <c r="M96" s="76"/>
      <c r="N96" s="76"/>
      <c r="O96" s="76"/>
      <c r="P96" s="76"/>
      <c r="Q96" s="76"/>
      <c r="R96" s="198">
        <f t="shared" si="0"/>
        <v>0</v>
      </c>
      <c r="S96" s="76"/>
      <c r="T96" s="76"/>
      <c r="U96" s="76"/>
      <c r="V96" s="76"/>
      <c r="W96" s="76">
        <v>1.67343</v>
      </c>
      <c r="X96" s="76"/>
      <c r="Y96" s="76"/>
      <c r="Z96" s="76"/>
      <c r="AA96" s="76"/>
      <c r="AB96" s="76"/>
      <c r="AC96" s="76"/>
      <c r="AD96" s="76"/>
      <c r="AE96" s="198">
        <f t="shared" si="4"/>
        <v>1.67343</v>
      </c>
      <c r="AF96" s="73"/>
      <c r="AG96" s="73"/>
      <c r="AH96" s="73"/>
      <c r="AI96" s="73"/>
      <c r="AJ96" s="73"/>
      <c r="AK96" s="73"/>
      <c r="AL96" s="73"/>
      <c r="AM96" s="73"/>
      <c r="AN96" s="73"/>
      <c r="AO96" s="73"/>
      <c r="AP96" s="73"/>
      <c r="AQ96" s="73"/>
      <c r="AR96" s="198">
        <f t="shared" si="2"/>
        <v>0</v>
      </c>
      <c r="AS96" s="198">
        <f t="shared" si="3"/>
        <v>1.67343</v>
      </c>
    </row>
    <row r="97" spans="2:45" ht="11.25" customHeight="1">
      <c r="B97" s="167" t="s">
        <v>90</v>
      </c>
      <c r="C97" s="190" t="s">
        <v>866</v>
      </c>
      <c r="D97" s="167" t="s">
        <v>79</v>
      </c>
      <c r="E97" s="170" t="s">
        <v>84</v>
      </c>
      <c r="F97" s="171" t="s">
        <v>257</v>
      </c>
      <c r="G97" s="73"/>
      <c r="H97" s="76"/>
      <c r="I97" s="73"/>
      <c r="J97" s="76"/>
      <c r="K97" s="76"/>
      <c r="L97" s="76"/>
      <c r="M97" s="76"/>
      <c r="N97" s="76"/>
      <c r="O97" s="76"/>
      <c r="P97" s="76"/>
      <c r="Q97" s="76"/>
      <c r="R97" s="198">
        <f t="shared" si="0"/>
        <v>0</v>
      </c>
      <c r="S97" s="76"/>
      <c r="T97" s="76"/>
      <c r="U97" s="76"/>
      <c r="V97" s="76"/>
      <c r="W97" s="76">
        <v>8.2002000000000006</v>
      </c>
      <c r="X97" s="76"/>
      <c r="Y97" s="76"/>
      <c r="Z97" s="76"/>
      <c r="AA97" s="76"/>
      <c r="AB97" s="76"/>
      <c r="AC97" s="76"/>
      <c r="AD97" s="76"/>
      <c r="AE97" s="198">
        <f t="shared" si="4"/>
        <v>8.2002000000000006</v>
      </c>
      <c r="AF97" s="73"/>
      <c r="AG97" s="73"/>
      <c r="AH97" s="73"/>
      <c r="AI97" s="73"/>
      <c r="AJ97" s="73"/>
      <c r="AK97" s="73"/>
      <c r="AL97" s="73"/>
      <c r="AM97" s="73"/>
      <c r="AN97" s="73"/>
      <c r="AO97" s="73"/>
      <c r="AP97" s="73"/>
      <c r="AQ97" s="73"/>
      <c r="AR97" s="198">
        <f t="shared" si="2"/>
        <v>0</v>
      </c>
      <c r="AS97" s="198">
        <f t="shared" si="3"/>
        <v>8.2002000000000006</v>
      </c>
    </row>
    <row r="98" spans="2:45" ht="11.25" customHeight="1">
      <c r="B98" s="167" t="s">
        <v>90</v>
      </c>
      <c r="C98" s="190" t="s">
        <v>867</v>
      </c>
      <c r="D98" s="167" t="s">
        <v>79</v>
      </c>
      <c r="E98" s="170" t="s">
        <v>84</v>
      </c>
      <c r="F98" s="171" t="s">
        <v>257</v>
      </c>
      <c r="G98" s="73"/>
      <c r="H98" s="76"/>
      <c r="I98" s="73"/>
      <c r="J98" s="76"/>
      <c r="K98" s="76"/>
      <c r="L98" s="76"/>
      <c r="M98" s="76"/>
      <c r="N98" s="76"/>
      <c r="O98" s="76"/>
      <c r="P98" s="76"/>
      <c r="Q98" s="76"/>
      <c r="R98" s="198">
        <f t="shared" si="0"/>
        <v>0</v>
      </c>
      <c r="S98" s="76"/>
      <c r="T98" s="76"/>
      <c r="U98" s="76"/>
      <c r="V98" s="76"/>
      <c r="W98" s="76">
        <v>44.80</v>
      </c>
      <c r="X98" s="76"/>
      <c r="Y98" s="76"/>
      <c r="Z98" s="76"/>
      <c r="AA98" s="76"/>
      <c r="AB98" s="76"/>
      <c r="AC98" s="76"/>
      <c r="AD98" s="76"/>
      <c r="AE98" s="198">
        <f t="shared" si="4"/>
        <v>44.80</v>
      </c>
      <c r="AF98" s="73"/>
      <c r="AG98" s="73"/>
      <c r="AH98" s="73"/>
      <c r="AI98" s="73"/>
      <c r="AJ98" s="73"/>
      <c r="AK98" s="73"/>
      <c r="AL98" s="73"/>
      <c r="AM98" s="73"/>
      <c r="AN98" s="73"/>
      <c r="AO98" s="73"/>
      <c r="AP98" s="73"/>
      <c r="AQ98" s="73"/>
      <c r="AR98" s="198">
        <f t="shared" si="2"/>
        <v>0</v>
      </c>
      <c r="AS98" s="198">
        <f t="shared" si="3"/>
        <v>44.80</v>
      </c>
    </row>
    <row r="99" spans="2:45" ht="11.25" customHeight="1">
      <c r="B99" s="167" t="s">
        <v>90</v>
      </c>
      <c r="C99" s="190" t="s">
        <v>868</v>
      </c>
      <c r="D99" s="167" t="s">
        <v>79</v>
      </c>
      <c r="E99" s="170" t="s">
        <v>84</v>
      </c>
      <c r="F99" s="171" t="s">
        <v>257</v>
      </c>
      <c r="G99" s="73"/>
      <c r="H99" s="76"/>
      <c r="I99" s="73"/>
      <c r="J99" s="76"/>
      <c r="K99" s="76"/>
      <c r="L99" s="76"/>
      <c r="M99" s="76"/>
      <c r="N99" s="76"/>
      <c r="O99" s="76"/>
      <c r="P99" s="76"/>
      <c r="Q99" s="76"/>
      <c r="R99" s="198">
        <f t="shared" si="0"/>
        <v>0</v>
      </c>
      <c r="S99" s="76"/>
      <c r="T99" s="76"/>
      <c r="U99" s="76"/>
      <c r="V99" s="76"/>
      <c r="W99" s="76">
        <v>11.132</v>
      </c>
      <c r="X99" s="76"/>
      <c r="Y99" s="76"/>
      <c r="Z99" s="76"/>
      <c r="AA99" s="76"/>
      <c r="AB99" s="76"/>
      <c r="AC99" s="76"/>
      <c r="AD99" s="76"/>
      <c r="AE99" s="198">
        <f t="shared" si="4"/>
        <v>11.132</v>
      </c>
      <c r="AF99" s="73"/>
      <c r="AG99" s="73"/>
      <c r="AH99" s="73"/>
      <c r="AI99" s="73"/>
      <c r="AJ99" s="73"/>
      <c r="AK99" s="73"/>
      <c r="AL99" s="73"/>
      <c r="AM99" s="73"/>
      <c r="AN99" s="73"/>
      <c r="AO99" s="73"/>
      <c r="AP99" s="73"/>
      <c r="AQ99" s="73"/>
      <c r="AR99" s="198">
        <f t="shared" si="2"/>
        <v>0</v>
      </c>
      <c r="AS99" s="198">
        <f t="shared" si="3"/>
        <v>11.132</v>
      </c>
    </row>
    <row r="100" spans="2:45" ht="11.25" customHeight="1">
      <c r="B100" s="167" t="s">
        <v>90</v>
      </c>
      <c r="C100" s="190" t="s">
        <v>869</v>
      </c>
      <c r="D100" s="167" t="s">
        <v>79</v>
      </c>
      <c r="E100" s="170" t="s">
        <v>84</v>
      </c>
      <c r="F100" s="171" t="s">
        <v>257</v>
      </c>
      <c r="G100" s="73"/>
      <c r="H100" s="76"/>
      <c r="I100" s="73"/>
      <c r="J100" s="76"/>
      <c r="K100" s="76"/>
      <c r="L100" s="76"/>
      <c r="M100" s="76"/>
      <c r="N100" s="76"/>
      <c r="O100" s="76"/>
      <c r="P100" s="76"/>
      <c r="Q100" s="76"/>
      <c r="R100" s="198">
        <f t="shared" si="0"/>
        <v>0</v>
      </c>
      <c r="S100" s="76"/>
      <c r="T100" s="76"/>
      <c r="U100" s="76"/>
      <c r="V100" s="76"/>
      <c r="W100" s="76">
        <v>45</v>
      </c>
      <c r="X100" s="76"/>
      <c r="Y100" s="76"/>
      <c r="Z100" s="76"/>
      <c r="AA100" s="76"/>
      <c r="AB100" s="76"/>
      <c r="AC100" s="76"/>
      <c r="AD100" s="76"/>
      <c r="AE100" s="198">
        <f t="shared" si="4"/>
        <v>45</v>
      </c>
      <c r="AF100" s="73"/>
      <c r="AG100" s="73"/>
      <c r="AH100" s="73"/>
      <c r="AI100" s="73"/>
      <c r="AJ100" s="73"/>
      <c r="AK100" s="73"/>
      <c r="AL100" s="73"/>
      <c r="AM100" s="73"/>
      <c r="AN100" s="73"/>
      <c r="AO100" s="73"/>
      <c r="AP100" s="73"/>
      <c r="AQ100" s="73"/>
      <c r="AR100" s="198">
        <f t="shared" si="2"/>
        <v>0</v>
      </c>
      <c r="AS100" s="198">
        <f t="shared" si="3"/>
        <v>45</v>
      </c>
    </row>
    <row r="101" spans="2:45" ht="11.25" customHeight="1">
      <c r="B101" s="167" t="s">
        <v>90</v>
      </c>
      <c r="C101" s="190" t="s">
        <v>870</v>
      </c>
      <c r="D101" s="167" t="s">
        <v>79</v>
      </c>
      <c r="E101" s="170" t="s">
        <v>84</v>
      </c>
      <c r="F101" s="171" t="s">
        <v>257</v>
      </c>
      <c r="G101" s="73"/>
      <c r="H101" s="76"/>
      <c r="I101" s="73"/>
      <c r="J101" s="76"/>
      <c r="K101" s="76"/>
      <c r="L101" s="76"/>
      <c r="M101" s="76"/>
      <c r="N101" s="76"/>
      <c r="O101" s="76"/>
      <c r="P101" s="76"/>
      <c r="Q101" s="76"/>
      <c r="R101" s="198">
        <f t="shared" si="0"/>
        <v>0</v>
      </c>
      <c r="S101" s="76"/>
      <c r="T101" s="76"/>
      <c r="U101" s="76"/>
      <c r="V101" s="76"/>
      <c r="W101" s="76">
        <v>47</v>
      </c>
      <c r="X101" s="76"/>
      <c r="Y101" s="76"/>
      <c r="Z101" s="76"/>
      <c r="AA101" s="76"/>
      <c r="AB101" s="76"/>
      <c r="AC101" s="76"/>
      <c r="AD101" s="76"/>
      <c r="AE101" s="198">
        <f t="shared" si="4"/>
        <v>47</v>
      </c>
      <c r="AF101" s="73"/>
      <c r="AG101" s="73"/>
      <c r="AH101" s="73"/>
      <c r="AI101" s="73"/>
      <c r="AJ101" s="73"/>
      <c r="AK101" s="73"/>
      <c r="AL101" s="73"/>
      <c r="AM101" s="73"/>
      <c r="AN101" s="73"/>
      <c r="AO101" s="73"/>
      <c r="AP101" s="73"/>
      <c r="AQ101" s="73"/>
      <c r="AR101" s="198">
        <f t="shared" si="2"/>
        <v>0</v>
      </c>
      <c r="AS101" s="198">
        <f t="shared" si="3"/>
        <v>47</v>
      </c>
    </row>
    <row r="102" spans="2:45" ht="11.25" customHeight="1">
      <c r="B102" s="167" t="s">
        <v>90</v>
      </c>
      <c r="C102" s="190" t="s">
        <v>871</v>
      </c>
      <c r="D102" s="167" t="s">
        <v>79</v>
      </c>
      <c r="E102" s="170" t="s">
        <v>84</v>
      </c>
      <c r="F102" s="171" t="s">
        <v>257</v>
      </c>
      <c r="G102" s="73"/>
      <c r="H102" s="76"/>
      <c r="I102" s="73"/>
      <c r="J102" s="76"/>
      <c r="K102" s="76"/>
      <c r="L102" s="76"/>
      <c r="M102" s="76"/>
      <c r="N102" s="76"/>
      <c r="O102" s="76"/>
      <c r="P102" s="76"/>
      <c r="Q102" s="76"/>
      <c r="R102" s="198">
        <f t="shared" si="0"/>
        <v>0</v>
      </c>
      <c r="S102" s="76"/>
      <c r="T102" s="76"/>
      <c r="U102" s="76"/>
      <c r="V102" s="76"/>
      <c r="W102" s="76">
        <v>15</v>
      </c>
      <c r="X102" s="76"/>
      <c r="Y102" s="76"/>
      <c r="Z102" s="76"/>
      <c r="AA102" s="76"/>
      <c r="AB102" s="76"/>
      <c r="AC102" s="76"/>
      <c r="AD102" s="76"/>
      <c r="AE102" s="198">
        <f t="shared" si="4"/>
        <v>15</v>
      </c>
      <c r="AF102" s="73"/>
      <c r="AG102" s="73"/>
      <c r="AH102" s="73"/>
      <c r="AI102" s="73"/>
      <c r="AJ102" s="73"/>
      <c r="AK102" s="73"/>
      <c r="AL102" s="73"/>
      <c r="AM102" s="73"/>
      <c r="AN102" s="73"/>
      <c r="AO102" s="73"/>
      <c r="AP102" s="73"/>
      <c r="AQ102" s="73"/>
      <c r="AR102" s="198">
        <f t="shared" si="2"/>
        <v>0</v>
      </c>
      <c r="AS102" s="198">
        <f t="shared" si="3"/>
        <v>15</v>
      </c>
    </row>
    <row r="103" spans="2:45" ht="11.25" customHeight="1">
      <c r="B103" s="167" t="s">
        <v>90</v>
      </c>
      <c r="C103" s="190" t="s">
        <v>872</v>
      </c>
      <c r="D103" s="167" t="s">
        <v>79</v>
      </c>
      <c r="E103" s="170" t="s">
        <v>84</v>
      </c>
      <c r="F103" s="171" t="s">
        <v>257</v>
      </c>
      <c r="G103" s="73"/>
      <c r="H103" s="76"/>
      <c r="I103" s="73"/>
      <c r="J103" s="76"/>
      <c r="K103" s="76"/>
      <c r="L103" s="76"/>
      <c r="M103" s="76"/>
      <c r="N103" s="76"/>
      <c r="O103" s="76"/>
      <c r="P103" s="76"/>
      <c r="Q103" s="76"/>
      <c r="R103" s="198">
        <f t="shared" si="0"/>
        <v>0</v>
      </c>
      <c r="S103" s="76"/>
      <c r="T103" s="76"/>
      <c r="U103" s="76"/>
      <c r="V103" s="76"/>
      <c r="W103" s="76">
        <v>20</v>
      </c>
      <c r="X103" s="76"/>
      <c r="Y103" s="76"/>
      <c r="Z103" s="76"/>
      <c r="AA103" s="76"/>
      <c r="AB103" s="76"/>
      <c r="AC103" s="76"/>
      <c r="AD103" s="76"/>
      <c r="AE103" s="198">
        <f t="shared" si="4"/>
        <v>20</v>
      </c>
      <c r="AF103" s="73"/>
      <c r="AG103" s="73"/>
      <c r="AH103" s="73"/>
      <c r="AI103" s="73"/>
      <c r="AJ103" s="73"/>
      <c r="AK103" s="73"/>
      <c r="AL103" s="73"/>
      <c r="AM103" s="73"/>
      <c r="AN103" s="73"/>
      <c r="AO103" s="73"/>
      <c r="AP103" s="73"/>
      <c r="AQ103" s="73"/>
      <c r="AR103" s="198">
        <f t="shared" si="2"/>
        <v>0</v>
      </c>
      <c r="AS103" s="198">
        <f t="shared" si="3"/>
        <v>20</v>
      </c>
    </row>
    <row r="104" spans="2:45" ht="11.25" customHeight="1">
      <c r="B104" s="167" t="s">
        <v>90</v>
      </c>
      <c r="C104" s="190" t="s">
        <v>873</v>
      </c>
      <c r="D104" s="167" t="s">
        <v>79</v>
      </c>
      <c r="E104" s="170" t="s">
        <v>84</v>
      </c>
      <c r="F104" s="171" t="s">
        <v>257</v>
      </c>
      <c r="G104" s="73"/>
      <c r="H104" s="76"/>
      <c r="I104" s="73"/>
      <c r="J104" s="76"/>
      <c r="K104" s="76"/>
      <c r="L104" s="76"/>
      <c r="M104" s="76"/>
      <c r="N104" s="76"/>
      <c r="O104" s="76"/>
      <c r="P104" s="76"/>
      <c r="Q104" s="76"/>
      <c r="R104" s="198">
        <f t="shared" si="0"/>
        <v>0</v>
      </c>
      <c r="S104" s="76"/>
      <c r="T104" s="76"/>
      <c r="U104" s="76"/>
      <c r="V104" s="76"/>
      <c r="W104" s="76">
        <v>40</v>
      </c>
      <c r="X104" s="76"/>
      <c r="Y104" s="76"/>
      <c r="Z104" s="76"/>
      <c r="AA104" s="76"/>
      <c r="AB104" s="76"/>
      <c r="AC104" s="76"/>
      <c r="AD104" s="76"/>
      <c r="AE104" s="198">
        <f t="shared" si="4"/>
        <v>40</v>
      </c>
      <c r="AF104" s="73"/>
      <c r="AG104" s="73"/>
      <c r="AH104" s="73"/>
      <c r="AI104" s="73"/>
      <c r="AJ104" s="73"/>
      <c r="AK104" s="73"/>
      <c r="AL104" s="73"/>
      <c r="AM104" s="73"/>
      <c r="AN104" s="73"/>
      <c r="AO104" s="73"/>
      <c r="AP104" s="73"/>
      <c r="AQ104" s="73"/>
      <c r="AR104" s="198">
        <f t="shared" si="2"/>
        <v>0</v>
      </c>
      <c r="AS104" s="198">
        <f t="shared" si="3"/>
        <v>40</v>
      </c>
    </row>
    <row r="105" spans="2:45" ht="11.25" customHeight="1">
      <c r="B105" s="167" t="s">
        <v>90</v>
      </c>
      <c r="C105" s="190" t="s">
        <v>874</v>
      </c>
      <c r="D105" s="167" t="s">
        <v>79</v>
      </c>
      <c r="E105" s="170" t="s">
        <v>84</v>
      </c>
      <c r="F105" s="171" t="s">
        <v>257</v>
      </c>
      <c r="G105" s="73"/>
      <c r="H105" s="76"/>
      <c r="I105" s="73"/>
      <c r="J105" s="76"/>
      <c r="K105" s="76"/>
      <c r="L105" s="76"/>
      <c r="M105" s="76"/>
      <c r="N105" s="76"/>
      <c r="O105" s="76"/>
      <c r="P105" s="76"/>
      <c r="Q105" s="76"/>
      <c r="R105" s="198">
        <f t="shared" si="0"/>
        <v>0</v>
      </c>
      <c r="S105" s="76"/>
      <c r="T105" s="76"/>
      <c r="U105" s="76"/>
      <c r="V105" s="76"/>
      <c r="W105" s="76">
        <v>33</v>
      </c>
      <c r="X105" s="76"/>
      <c r="Y105" s="76"/>
      <c r="Z105" s="76"/>
      <c r="AA105" s="76"/>
      <c r="AB105" s="76"/>
      <c r="AC105" s="76"/>
      <c r="AD105" s="76"/>
      <c r="AE105" s="198">
        <f t="shared" si="4"/>
        <v>33</v>
      </c>
      <c r="AF105" s="73"/>
      <c r="AG105" s="73"/>
      <c r="AH105" s="73"/>
      <c r="AI105" s="73"/>
      <c r="AJ105" s="73"/>
      <c r="AK105" s="73"/>
      <c r="AL105" s="73"/>
      <c r="AM105" s="73"/>
      <c r="AN105" s="73"/>
      <c r="AO105" s="73"/>
      <c r="AP105" s="73"/>
      <c r="AQ105" s="73"/>
      <c r="AR105" s="198">
        <f t="shared" si="2"/>
        <v>0</v>
      </c>
      <c r="AS105" s="198">
        <f t="shared" si="3"/>
        <v>33</v>
      </c>
    </row>
    <row r="106" spans="2:45" ht="11.25" customHeight="1">
      <c r="B106" s="167" t="s">
        <v>90</v>
      </c>
      <c r="C106" s="190" t="s">
        <v>875</v>
      </c>
      <c r="D106" s="167" t="s">
        <v>79</v>
      </c>
      <c r="E106" s="170" t="s">
        <v>84</v>
      </c>
      <c r="F106" s="171" t="s">
        <v>257</v>
      </c>
      <c r="G106" s="73"/>
      <c r="H106" s="76"/>
      <c r="I106" s="73"/>
      <c r="J106" s="76"/>
      <c r="K106" s="76"/>
      <c r="L106" s="76"/>
      <c r="M106" s="76"/>
      <c r="N106" s="76"/>
      <c r="O106" s="76"/>
      <c r="P106" s="76"/>
      <c r="Q106" s="76"/>
      <c r="R106" s="198">
        <f t="shared" si="0"/>
        <v>0</v>
      </c>
      <c r="S106" s="76"/>
      <c r="T106" s="76"/>
      <c r="U106" s="76"/>
      <c r="V106" s="76"/>
      <c r="W106" s="76">
        <v>20</v>
      </c>
      <c r="X106" s="76"/>
      <c r="Y106" s="76"/>
      <c r="Z106" s="76"/>
      <c r="AA106" s="76"/>
      <c r="AB106" s="76"/>
      <c r="AC106" s="76"/>
      <c r="AD106" s="76"/>
      <c r="AE106" s="198">
        <f t="shared" si="4"/>
        <v>20</v>
      </c>
      <c r="AF106" s="73"/>
      <c r="AG106" s="73"/>
      <c r="AH106" s="73"/>
      <c r="AI106" s="73"/>
      <c r="AJ106" s="73"/>
      <c r="AK106" s="73"/>
      <c r="AL106" s="73"/>
      <c r="AM106" s="73"/>
      <c r="AN106" s="73"/>
      <c r="AO106" s="73"/>
      <c r="AP106" s="73"/>
      <c r="AQ106" s="73"/>
      <c r="AR106" s="198">
        <f t="shared" si="2"/>
        <v>0</v>
      </c>
      <c r="AS106" s="198">
        <f t="shared" si="3"/>
        <v>20</v>
      </c>
    </row>
    <row r="107" spans="2:45" ht="11.25" customHeight="1">
      <c r="B107" s="167" t="s">
        <v>90</v>
      </c>
      <c r="C107" s="190" t="s">
        <v>876</v>
      </c>
      <c r="D107" s="167" t="s">
        <v>79</v>
      </c>
      <c r="E107" s="170" t="s">
        <v>84</v>
      </c>
      <c r="F107" s="171" t="s">
        <v>257</v>
      </c>
      <c r="G107" s="73"/>
      <c r="H107" s="76"/>
      <c r="I107" s="73"/>
      <c r="J107" s="76"/>
      <c r="K107" s="76"/>
      <c r="L107" s="76"/>
      <c r="M107" s="76"/>
      <c r="N107" s="76"/>
      <c r="O107" s="76"/>
      <c r="P107" s="76"/>
      <c r="Q107" s="76"/>
      <c r="R107" s="198">
        <f t="shared" si="0"/>
        <v>0</v>
      </c>
      <c r="S107" s="76"/>
      <c r="T107" s="76"/>
      <c r="U107" s="76"/>
      <c r="V107" s="76"/>
      <c r="W107" s="76">
        <v>66.867459999999994</v>
      </c>
      <c r="X107" s="76"/>
      <c r="Y107" s="76"/>
      <c r="Z107" s="76"/>
      <c r="AA107" s="76"/>
      <c r="AB107" s="76"/>
      <c r="AC107" s="76"/>
      <c r="AD107" s="76"/>
      <c r="AE107" s="198">
        <f t="shared" si="4"/>
        <v>66.867459999999994</v>
      </c>
      <c r="AF107" s="73"/>
      <c r="AG107" s="73"/>
      <c r="AH107" s="73"/>
      <c r="AI107" s="73"/>
      <c r="AJ107" s="73"/>
      <c r="AK107" s="73"/>
      <c r="AL107" s="73"/>
      <c r="AM107" s="73"/>
      <c r="AN107" s="73"/>
      <c r="AO107" s="73"/>
      <c r="AP107" s="73"/>
      <c r="AQ107" s="73"/>
      <c r="AR107" s="198">
        <f t="shared" si="2"/>
        <v>0</v>
      </c>
      <c r="AS107" s="198">
        <f t="shared" si="3"/>
        <v>66.867459999999994</v>
      </c>
    </row>
    <row r="108" spans="2:45" ht="11.25" customHeight="1">
      <c r="B108" s="167" t="s">
        <v>90</v>
      </c>
      <c r="C108" s="190" t="s">
        <v>877</v>
      </c>
      <c r="D108" s="167" t="s">
        <v>79</v>
      </c>
      <c r="E108" s="170" t="s">
        <v>84</v>
      </c>
      <c r="F108" s="171" t="s">
        <v>257</v>
      </c>
      <c r="G108" s="73"/>
      <c r="H108" s="76"/>
      <c r="I108" s="73"/>
      <c r="J108" s="76"/>
      <c r="K108" s="76"/>
      <c r="L108" s="76"/>
      <c r="M108" s="76"/>
      <c r="N108" s="76"/>
      <c r="O108" s="76"/>
      <c r="P108" s="76"/>
      <c r="Q108" s="76"/>
      <c r="R108" s="198">
        <f t="shared" si="0"/>
        <v>0</v>
      </c>
      <c r="S108" s="76"/>
      <c r="T108" s="76"/>
      <c r="U108" s="76"/>
      <c r="V108" s="76"/>
      <c r="W108" s="76">
        <v>84.835509999999999</v>
      </c>
      <c r="X108" s="76"/>
      <c r="Y108" s="76"/>
      <c r="Z108" s="76"/>
      <c r="AA108" s="76"/>
      <c r="AB108" s="76"/>
      <c r="AC108" s="76"/>
      <c r="AD108" s="76"/>
      <c r="AE108" s="198">
        <f t="shared" si="4"/>
        <v>84.835509999999999</v>
      </c>
      <c r="AF108" s="73"/>
      <c r="AG108" s="73"/>
      <c r="AH108" s="73"/>
      <c r="AI108" s="73"/>
      <c r="AJ108" s="73"/>
      <c r="AK108" s="73"/>
      <c r="AL108" s="73"/>
      <c r="AM108" s="73"/>
      <c r="AN108" s="73"/>
      <c r="AO108" s="73"/>
      <c r="AP108" s="73"/>
      <c r="AQ108" s="73"/>
      <c r="AR108" s="198">
        <f t="shared" si="2"/>
        <v>0</v>
      </c>
      <c r="AS108" s="198">
        <f t="shared" si="3"/>
        <v>84.835509999999999</v>
      </c>
    </row>
    <row r="109" spans="2:45" ht="11.25" customHeight="1">
      <c r="B109" s="167" t="s">
        <v>90</v>
      </c>
      <c r="C109" s="190" t="s">
        <v>1025</v>
      </c>
      <c r="D109" s="167" t="s">
        <v>79</v>
      </c>
      <c r="E109" s="170" t="s">
        <v>84</v>
      </c>
      <c r="F109" s="171" t="s">
        <v>257</v>
      </c>
      <c r="G109" s="73"/>
      <c r="H109" s="76"/>
      <c r="I109" s="73"/>
      <c r="J109" s="76"/>
      <c r="K109" s="76"/>
      <c r="L109" s="76"/>
      <c r="M109" s="76"/>
      <c r="N109" s="76"/>
      <c r="O109" s="76"/>
      <c r="P109" s="76"/>
      <c r="Q109" s="76"/>
      <c r="R109" s="198">
        <f t="shared" si="0"/>
        <v>0</v>
      </c>
      <c r="S109" s="76"/>
      <c r="T109" s="76"/>
      <c r="U109" s="76"/>
      <c r="V109" s="76"/>
      <c r="W109" s="76">
        <v>27.405650000000001</v>
      </c>
      <c r="X109" s="76"/>
      <c r="Y109" s="76"/>
      <c r="Z109" s="76"/>
      <c r="AA109" s="76"/>
      <c r="AB109" s="76"/>
      <c r="AC109" s="76"/>
      <c r="AD109" s="76"/>
      <c r="AE109" s="198">
        <f t="shared" si="4"/>
        <v>27.405650000000001</v>
      </c>
      <c r="AF109" s="73"/>
      <c r="AG109" s="73"/>
      <c r="AH109" s="73"/>
      <c r="AI109" s="73"/>
      <c r="AJ109" s="73"/>
      <c r="AK109" s="73"/>
      <c r="AL109" s="73"/>
      <c r="AM109" s="73"/>
      <c r="AN109" s="73"/>
      <c r="AO109" s="73"/>
      <c r="AP109" s="73"/>
      <c r="AQ109" s="73"/>
      <c r="AR109" s="198">
        <f t="shared" si="2"/>
        <v>0</v>
      </c>
      <c r="AS109" s="198">
        <f t="shared" si="3"/>
        <v>27.405650000000001</v>
      </c>
    </row>
    <row r="110" spans="2:45" ht="11.25" customHeight="1">
      <c r="B110" s="167" t="s">
        <v>90</v>
      </c>
      <c r="C110" s="190" t="s">
        <v>810</v>
      </c>
      <c r="D110" s="167" t="s">
        <v>79</v>
      </c>
      <c r="E110" s="170" t="s">
        <v>84</v>
      </c>
      <c r="F110" s="171" t="s">
        <v>257</v>
      </c>
      <c r="G110" s="73"/>
      <c r="H110" s="76"/>
      <c r="I110" s="73"/>
      <c r="J110" s="76"/>
      <c r="K110" s="76"/>
      <c r="L110" s="76"/>
      <c r="M110" s="76"/>
      <c r="N110" s="76"/>
      <c r="O110" s="76"/>
      <c r="P110" s="76"/>
      <c r="Q110" s="76"/>
      <c r="R110" s="198">
        <f t="shared" si="0"/>
        <v>0</v>
      </c>
      <c r="S110" s="76"/>
      <c r="T110" s="76"/>
      <c r="U110" s="76"/>
      <c r="V110" s="76"/>
      <c r="W110" s="76"/>
      <c r="X110" s="76">
        <v>5000</v>
      </c>
      <c r="Y110" s="76"/>
      <c r="Z110" s="76"/>
      <c r="AA110" s="76"/>
      <c r="AB110" s="76"/>
      <c r="AC110" s="76"/>
      <c r="AD110" s="76"/>
      <c r="AE110" s="198">
        <f t="shared" si="4"/>
        <v>5000</v>
      </c>
      <c r="AF110" s="73"/>
      <c r="AG110" s="73"/>
      <c r="AH110" s="73"/>
      <c r="AI110" s="73"/>
      <c r="AJ110" s="73"/>
      <c r="AK110" s="73"/>
      <c r="AL110" s="73"/>
      <c r="AM110" s="73"/>
      <c r="AN110" s="73"/>
      <c r="AO110" s="73"/>
      <c r="AP110" s="73"/>
      <c r="AQ110" s="73"/>
      <c r="AR110" s="198">
        <f t="shared" si="2"/>
        <v>0</v>
      </c>
      <c r="AS110" s="198">
        <f t="shared" si="3"/>
        <v>5000</v>
      </c>
    </row>
    <row r="111" spans="2:45" ht="11.25" customHeight="1">
      <c r="B111" s="167" t="s">
        <v>90</v>
      </c>
      <c r="C111" s="190" t="s">
        <v>811</v>
      </c>
      <c r="D111" s="167" t="s">
        <v>79</v>
      </c>
      <c r="E111" s="170" t="s">
        <v>84</v>
      </c>
      <c r="F111" s="171" t="s">
        <v>257</v>
      </c>
      <c r="G111" s="73"/>
      <c r="H111" s="76"/>
      <c r="I111" s="73"/>
      <c r="J111" s="76"/>
      <c r="K111" s="76"/>
      <c r="L111" s="76"/>
      <c r="M111" s="76"/>
      <c r="N111" s="76"/>
      <c r="O111" s="76"/>
      <c r="P111" s="76"/>
      <c r="Q111" s="76"/>
      <c r="R111" s="198">
        <f t="shared" si="0"/>
        <v>0</v>
      </c>
      <c r="S111" s="76"/>
      <c r="T111" s="76"/>
      <c r="U111" s="76"/>
      <c r="V111" s="76"/>
      <c r="W111" s="76"/>
      <c r="X111" s="76">
        <v>1666.124</v>
      </c>
      <c r="Y111" s="76"/>
      <c r="Z111" s="76"/>
      <c r="AA111" s="76"/>
      <c r="AB111" s="76"/>
      <c r="AC111" s="76"/>
      <c r="AD111" s="76"/>
      <c r="AE111" s="198">
        <f t="shared" si="4"/>
        <v>1666.124</v>
      </c>
      <c r="AF111" s="73"/>
      <c r="AG111" s="73"/>
      <c r="AH111" s="73"/>
      <c r="AI111" s="73"/>
      <c r="AJ111" s="73"/>
      <c r="AK111" s="73"/>
      <c r="AL111" s="73"/>
      <c r="AM111" s="73"/>
      <c r="AN111" s="73"/>
      <c r="AO111" s="73"/>
      <c r="AP111" s="73"/>
      <c r="AQ111" s="73"/>
      <c r="AR111" s="198">
        <f t="shared" si="2"/>
        <v>0</v>
      </c>
      <c r="AS111" s="198">
        <f t="shared" si="3"/>
        <v>1666.124</v>
      </c>
    </row>
    <row r="112" spans="2:45" ht="11.25" customHeight="1">
      <c r="B112" s="167" t="s">
        <v>90</v>
      </c>
      <c r="C112" s="190" t="s">
        <v>812</v>
      </c>
      <c r="D112" s="167" t="s">
        <v>79</v>
      </c>
      <c r="E112" s="170" t="s">
        <v>84</v>
      </c>
      <c r="F112" s="171" t="s">
        <v>257</v>
      </c>
      <c r="G112" s="73"/>
      <c r="H112" s="76"/>
      <c r="I112" s="73"/>
      <c r="J112" s="76"/>
      <c r="K112" s="76"/>
      <c r="L112" s="76"/>
      <c r="M112" s="76"/>
      <c r="N112" s="76"/>
      <c r="O112" s="76"/>
      <c r="P112" s="76"/>
      <c r="Q112" s="76"/>
      <c r="R112" s="198">
        <f t="shared" si="0"/>
        <v>0</v>
      </c>
      <c r="S112" s="76"/>
      <c r="T112" s="76"/>
      <c r="U112" s="76"/>
      <c r="V112" s="76"/>
      <c r="W112" s="76"/>
      <c r="X112" s="76">
        <v>516.59</v>
      </c>
      <c r="Y112" s="76"/>
      <c r="Z112" s="76"/>
      <c r="AA112" s="76"/>
      <c r="AB112" s="76"/>
      <c r="AC112" s="76"/>
      <c r="AD112" s="76"/>
      <c r="AE112" s="198">
        <f t="shared" si="4"/>
        <v>516.59</v>
      </c>
      <c r="AF112" s="73"/>
      <c r="AG112" s="73"/>
      <c r="AH112" s="73"/>
      <c r="AI112" s="73"/>
      <c r="AJ112" s="73"/>
      <c r="AK112" s="73"/>
      <c r="AL112" s="73"/>
      <c r="AM112" s="73"/>
      <c r="AN112" s="73"/>
      <c r="AO112" s="73"/>
      <c r="AP112" s="73"/>
      <c r="AQ112" s="73"/>
      <c r="AR112" s="198">
        <f t="shared" si="2"/>
        <v>0</v>
      </c>
      <c r="AS112" s="198">
        <f t="shared" si="3"/>
        <v>516.59</v>
      </c>
    </row>
    <row r="113" spans="2:45" ht="11.25" customHeight="1">
      <c r="B113" s="167" t="s">
        <v>90</v>
      </c>
      <c r="C113" s="190" t="s">
        <v>813</v>
      </c>
      <c r="D113" s="167" t="s">
        <v>79</v>
      </c>
      <c r="E113" s="170" t="s">
        <v>84</v>
      </c>
      <c r="F113" s="171" t="s">
        <v>257</v>
      </c>
      <c r="G113" s="73"/>
      <c r="H113" s="76"/>
      <c r="I113" s="73"/>
      <c r="J113" s="76"/>
      <c r="K113" s="76"/>
      <c r="L113" s="76"/>
      <c r="M113" s="76"/>
      <c r="N113" s="76"/>
      <c r="O113" s="76"/>
      <c r="P113" s="76"/>
      <c r="Q113" s="76"/>
      <c r="R113" s="198">
        <f t="shared" si="0"/>
        <v>0</v>
      </c>
      <c r="S113" s="76"/>
      <c r="T113" s="76"/>
      <c r="U113" s="76"/>
      <c r="V113" s="76"/>
      <c r="W113" s="76"/>
      <c r="X113" s="76">
        <v>761.81200000000001</v>
      </c>
      <c r="Y113" s="76"/>
      <c r="Z113" s="76"/>
      <c r="AA113" s="76"/>
      <c r="AB113" s="76"/>
      <c r="AC113" s="76"/>
      <c r="AD113" s="76"/>
      <c r="AE113" s="198">
        <f t="shared" si="4"/>
        <v>761.81200000000001</v>
      </c>
      <c r="AF113" s="73"/>
      <c r="AG113" s="73"/>
      <c r="AH113" s="73"/>
      <c r="AI113" s="73"/>
      <c r="AJ113" s="73"/>
      <c r="AK113" s="73"/>
      <c r="AL113" s="73"/>
      <c r="AM113" s="73"/>
      <c r="AN113" s="73"/>
      <c r="AO113" s="73"/>
      <c r="AP113" s="73"/>
      <c r="AQ113" s="73"/>
      <c r="AR113" s="198">
        <f t="shared" si="2"/>
        <v>0</v>
      </c>
      <c r="AS113" s="198">
        <f t="shared" si="3"/>
        <v>761.81200000000001</v>
      </c>
    </row>
    <row r="114" spans="2:45" ht="11.25" customHeight="1">
      <c r="B114" s="167" t="s">
        <v>90</v>
      </c>
      <c r="C114" s="190" t="s">
        <v>814</v>
      </c>
      <c r="D114" s="167" t="s">
        <v>79</v>
      </c>
      <c r="E114" s="170" t="s">
        <v>84</v>
      </c>
      <c r="F114" s="171" t="s">
        <v>257</v>
      </c>
      <c r="G114" s="73"/>
      <c r="H114" s="76"/>
      <c r="I114" s="73"/>
      <c r="J114" s="76"/>
      <c r="K114" s="76"/>
      <c r="L114" s="76"/>
      <c r="M114" s="76"/>
      <c r="N114" s="76"/>
      <c r="O114" s="76"/>
      <c r="P114" s="76"/>
      <c r="Q114" s="76"/>
      <c r="R114" s="198">
        <f t="shared" si="0"/>
        <v>0</v>
      </c>
      <c r="S114" s="76"/>
      <c r="T114" s="76"/>
      <c r="U114" s="76"/>
      <c r="V114" s="76"/>
      <c r="W114" s="76"/>
      <c r="X114" s="76">
        <v>2281</v>
      </c>
      <c r="Y114" s="76"/>
      <c r="Z114" s="76"/>
      <c r="AA114" s="76"/>
      <c r="AB114" s="76"/>
      <c r="AC114" s="76"/>
      <c r="AD114" s="76"/>
      <c r="AE114" s="198">
        <f t="shared" si="4"/>
        <v>2281</v>
      </c>
      <c r="AF114" s="73"/>
      <c r="AG114" s="73"/>
      <c r="AH114" s="73"/>
      <c r="AI114" s="73"/>
      <c r="AJ114" s="73"/>
      <c r="AK114" s="73"/>
      <c r="AL114" s="73"/>
      <c r="AM114" s="73"/>
      <c r="AN114" s="73"/>
      <c r="AO114" s="73"/>
      <c r="AP114" s="73"/>
      <c r="AQ114" s="73"/>
      <c r="AR114" s="198">
        <f t="shared" si="2"/>
        <v>0</v>
      </c>
      <c r="AS114" s="198">
        <f t="shared" si="3"/>
        <v>2281</v>
      </c>
    </row>
    <row r="115" spans="2:45" ht="11.25" customHeight="1">
      <c r="B115" s="167" t="s">
        <v>90</v>
      </c>
      <c r="C115" s="190" t="s">
        <v>815</v>
      </c>
      <c r="D115" s="167" t="s">
        <v>79</v>
      </c>
      <c r="E115" s="170" t="s">
        <v>84</v>
      </c>
      <c r="F115" s="171" t="s">
        <v>257</v>
      </c>
      <c r="G115" s="73"/>
      <c r="H115" s="76"/>
      <c r="I115" s="73"/>
      <c r="J115" s="76"/>
      <c r="K115" s="76"/>
      <c r="L115" s="76"/>
      <c r="M115" s="76"/>
      <c r="N115" s="76"/>
      <c r="O115" s="76"/>
      <c r="P115" s="76"/>
      <c r="Q115" s="76"/>
      <c r="R115" s="198">
        <f t="shared" si="0"/>
        <v>0</v>
      </c>
      <c r="S115" s="76"/>
      <c r="T115" s="76"/>
      <c r="U115" s="76"/>
      <c r="V115" s="76"/>
      <c r="W115" s="76"/>
      <c r="X115" s="76">
        <v>1000</v>
      </c>
      <c r="Y115" s="76"/>
      <c r="Z115" s="76"/>
      <c r="AA115" s="76"/>
      <c r="AB115" s="76"/>
      <c r="AC115" s="76"/>
      <c r="AD115" s="76"/>
      <c r="AE115" s="198">
        <f t="shared" si="4"/>
        <v>1000</v>
      </c>
      <c r="AF115" s="73"/>
      <c r="AG115" s="73"/>
      <c r="AH115" s="73"/>
      <c r="AI115" s="73"/>
      <c r="AJ115" s="73"/>
      <c r="AK115" s="73"/>
      <c r="AL115" s="73"/>
      <c r="AM115" s="73"/>
      <c r="AN115" s="73"/>
      <c r="AO115" s="73"/>
      <c r="AP115" s="73"/>
      <c r="AQ115" s="73"/>
      <c r="AR115" s="198">
        <f t="shared" si="2"/>
        <v>0</v>
      </c>
      <c r="AS115" s="198">
        <f t="shared" si="3"/>
        <v>1000</v>
      </c>
    </row>
    <row r="116" spans="2:45" ht="11.25" customHeight="1">
      <c r="B116" s="167" t="s">
        <v>90</v>
      </c>
      <c r="C116" s="190" t="s">
        <v>781</v>
      </c>
      <c r="D116" s="167" t="s">
        <v>79</v>
      </c>
      <c r="E116" s="170" t="s">
        <v>84</v>
      </c>
      <c r="F116" s="171" t="s">
        <v>257</v>
      </c>
      <c r="G116" s="73"/>
      <c r="H116" s="76"/>
      <c r="I116" s="73"/>
      <c r="J116" s="76"/>
      <c r="K116" s="76"/>
      <c r="L116" s="76"/>
      <c r="M116" s="76"/>
      <c r="N116" s="76"/>
      <c r="O116" s="76"/>
      <c r="P116" s="76"/>
      <c r="Q116" s="76"/>
      <c r="R116" s="198">
        <f t="shared" si="0"/>
        <v>0</v>
      </c>
      <c r="S116" s="76"/>
      <c r="T116" s="76"/>
      <c r="U116" s="76"/>
      <c r="V116" s="76"/>
      <c r="W116" s="76"/>
      <c r="X116" s="76">
        <v>4943</v>
      </c>
      <c r="Y116" s="76"/>
      <c r="Z116" s="76"/>
      <c r="AA116" s="76"/>
      <c r="AB116" s="76"/>
      <c r="AC116" s="76"/>
      <c r="AD116" s="76"/>
      <c r="AE116" s="198">
        <f t="shared" si="4"/>
        <v>4943</v>
      </c>
      <c r="AF116" s="73"/>
      <c r="AG116" s="73"/>
      <c r="AH116" s="73"/>
      <c r="AI116" s="73"/>
      <c r="AJ116" s="73"/>
      <c r="AK116" s="73"/>
      <c r="AL116" s="73"/>
      <c r="AM116" s="73"/>
      <c r="AN116" s="73"/>
      <c r="AO116" s="73"/>
      <c r="AP116" s="73"/>
      <c r="AQ116" s="73"/>
      <c r="AR116" s="198">
        <f t="shared" si="2"/>
        <v>0</v>
      </c>
      <c r="AS116" s="198">
        <f t="shared" si="3"/>
        <v>4943</v>
      </c>
    </row>
    <row r="117" spans="2:45" ht="11.25" customHeight="1">
      <c r="B117" s="167" t="s">
        <v>90</v>
      </c>
      <c r="C117" s="190" t="s">
        <v>878</v>
      </c>
      <c r="D117" s="167" t="s">
        <v>79</v>
      </c>
      <c r="E117" s="170" t="s">
        <v>84</v>
      </c>
      <c r="F117" s="171" t="s">
        <v>257</v>
      </c>
      <c r="G117" s="73"/>
      <c r="H117" s="76"/>
      <c r="I117" s="73"/>
      <c r="J117" s="76"/>
      <c r="K117" s="76"/>
      <c r="L117" s="76"/>
      <c r="M117" s="76"/>
      <c r="N117" s="76"/>
      <c r="O117" s="76"/>
      <c r="P117" s="76"/>
      <c r="Q117" s="76"/>
      <c r="R117" s="198">
        <f t="shared" si="0"/>
        <v>0</v>
      </c>
      <c r="S117" s="76"/>
      <c r="T117" s="76"/>
      <c r="U117" s="76"/>
      <c r="V117" s="76"/>
      <c r="W117" s="76"/>
      <c r="X117" s="76">
        <v>10000</v>
      </c>
      <c r="Y117" s="76"/>
      <c r="Z117" s="76"/>
      <c r="AA117" s="76"/>
      <c r="AB117" s="76"/>
      <c r="AC117" s="76"/>
      <c r="AD117" s="76"/>
      <c r="AE117" s="198">
        <f t="shared" si="4"/>
        <v>10000</v>
      </c>
      <c r="AF117" s="73"/>
      <c r="AG117" s="73"/>
      <c r="AH117" s="73"/>
      <c r="AI117" s="73"/>
      <c r="AJ117" s="73"/>
      <c r="AK117" s="73"/>
      <c r="AL117" s="73"/>
      <c r="AM117" s="73"/>
      <c r="AN117" s="73"/>
      <c r="AO117" s="73"/>
      <c r="AP117" s="73"/>
      <c r="AQ117" s="73"/>
      <c r="AR117" s="198">
        <f t="shared" si="2"/>
        <v>0</v>
      </c>
      <c r="AS117" s="198">
        <f t="shared" si="3"/>
        <v>10000</v>
      </c>
    </row>
    <row r="118" spans="2:45" ht="11.25" customHeight="1">
      <c r="B118" s="167" t="s">
        <v>90</v>
      </c>
      <c r="C118" s="190" t="s">
        <v>879</v>
      </c>
      <c r="D118" s="167" t="s">
        <v>79</v>
      </c>
      <c r="E118" s="170" t="s">
        <v>84</v>
      </c>
      <c r="F118" s="171" t="s">
        <v>257</v>
      </c>
      <c r="G118" s="73"/>
      <c r="H118" s="76"/>
      <c r="I118" s="73"/>
      <c r="J118" s="76"/>
      <c r="K118" s="76"/>
      <c r="L118" s="76"/>
      <c r="M118" s="76"/>
      <c r="N118" s="76"/>
      <c r="O118" s="76"/>
      <c r="P118" s="76"/>
      <c r="Q118" s="76"/>
      <c r="R118" s="198">
        <f t="shared" si="0"/>
        <v>0</v>
      </c>
      <c r="S118" s="76"/>
      <c r="T118" s="76"/>
      <c r="U118" s="76"/>
      <c r="V118" s="76"/>
      <c r="W118" s="76"/>
      <c r="X118" s="76">
        <v>61.104120000000002</v>
      </c>
      <c r="Y118" s="76"/>
      <c r="Z118" s="76"/>
      <c r="AA118" s="76"/>
      <c r="AB118" s="76"/>
      <c r="AC118" s="76"/>
      <c r="AD118" s="76"/>
      <c r="AE118" s="198">
        <f t="shared" si="4"/>
        <v>61.104120000000002</v>
      </c>
      <c r="AF118" s="73"/>
      <c r="AG118" s="73"/>
      <c r="AH118" s="73"/>
      <c r="AI118" s="73"/>
      <c r="AJ118" s="73"/>
      <c r="AK118" s="73"/>
      <c r="AL118" s="73"/>
      <c r="AM118" s="73"/>
      <c r="AN118" s="73"/>
      <c r="AO118" s="73"/>
      <c r="AP118" s="73"/>
      <c r="AQ118" s="73"/>
      <c r="AR118" s="198">
        <f t="shared" si="2"/>
        <v>0</v>
      </c>
      <c r="AS118" s="198">
        <f t="shared" si="3"/>
        <v>61.104120000000002</v>
      </c>
    </row>
    <row r="119" spans="2:45" ht="11.25" customHeight="1">
      <c r="B119" s="167" t="s">
        <v>90</v>
      </c>
      <c r="C119" s="190" t="s">
        <v>816</v>
      </c>
      <c r="D119" s="167" t="s">
        <v>79</v>
      </c>
      <c r="E119" s="170" t="s">
        <v>84</v>
      </c>
      <c r="F119" s="171" t="s">
        <v>257</v>
      </c>
      <c r="G119" s="73"/>
      <c r="H119" s="76"/>
      <c r="I119" s="73"/>
      <c r="J119" s="76"/>
      <c r="K119" s="76"/>
      <c r="L119" s="76"/>
      <c r="M119" s="76"/>
      <c r="N119" s="76"/>
      <c r="O119" s="76"/>
      <c r="P119" s="76"/>
      <c r="Q119" s="76"/>
      <c r="R119" s="198">
        <f t="shared" si="0"/>
        <v>0</v>
      </c>
      <c r="S119" s="76"/>
      <c r="T119" s="76"/>
      <c r="U119" s="76"/>
      <c r="V119" s="76"/>
      <c r="W119" s="76"/>
      <c r="X119" s="76">
        <v>1983.636</v>
      </c>
      <c r="Y119" s="76"/>
      <c r="Z119" s="76"/>
      <c r="AA119" s="76"/>
      <c r="AB119" s="76"/>
      <c r="AC119" s="76"/>
      <c r="AD119" s="76"/>
      <c r="AE119" s="198">
        <f t="shared" si="4"/>
        <v>1983.636</v>
      </c>
      <c r="AF119" s="73"/>
      <c r="AG119" s="73"/>
      <c r="AH119" s="73"/>
      <c r="AI119" s="73"/>
      <c r="AJ119" s="73"/>
      <c r="AK119" s="73"/>
      <c r="AL119" s="73"/>
      <c r="AM119" s="73"/>
      <c r="AN119" s="73"/>
      <c r="AO119" s="73"/>
      <c r="AP119" s="73"/>
      <c r="AQ119" s="73"/>
      <c r="AR119" s="198">
        <f t="shared" si="2"/>
        <v>0</v>
      </c>
      <c r="AS119" s="198">
        <f t="shared" si="3"/>
        <v>1983.636</v>
      </c>
    </row>
    <row r="120" spans="2:45" ht="11.25" customHeight="1">
      <c r="B120" s="167" t="s">
        <v>90</v>
      </c>
      <c r="C120" s="190" t="s">
        <v>817</v>
      </c>
      <c r="D120" s="167" t="s">
        <v>79</v>
      </c>
      <c r="E120" s="170" t="s">
        <v>84</v>
      </c>
      <c r="F120" s="171" t="s">
        <v>257</v>
      </c>
      <c r="G120" s="73"/>
      <c r="H120" s="76"/>
      <c r="I120" s="73"/>
      <c r="J120" s="76"/>
      <c r="K120" s="76"/>
      <c r="L120" s="76"/>
      <c r="M120" s="76"/>
      <c r="N120" s="76"/>
      <c r="O120" s="76"/>
      <c r="P120" s="76"/>
      <c r="Q120" s="76"/>
      <c r="R120" s="198">
        <f t="shared" si="0"/>
        <v>0</v>
      </c>
      <c r="S120" s="76"/>
      <c r="T120" s="76"/>
      <c r="U120" s="76"/>
      <c r="V120" s="76"/>
      <c r="W120" s="76"/>
      <c r="X120" s="76">
        <v>1467.10</v>
      </c>
      <c r="Y120" s="76"/>
      <c r="Z120" s="76"/>
      <c r="AA120" s="76"/>
      <c r="AB120" s="76"/>
      <c r="AC120" s="76"/>
      <c r="AD120" s="76"/>
      <c r="AE120" s="198">
        <f t="shared" si="4"/>
        <v>1467.10</v>
      </c>
      <c r="AF120" s="73"/>
      <c r="AG120" s="73"/>
      <c r="AH120" s="73"/>
      <c r="AI120" s="73"/>
      <c r="AJ120" s="73"/>
      <c r="AK120" s="73"/>
      <c r="AL120" s="73"/>
      <c r="AM120" s="73"/>
      <c r="AN120" s="73"/>
      <c r="AO120" s="73"/>
      <c r="AP120" s="73"/>
      <c r="AQ120" s="73"/>
      <c r="AR120" s="198">
        <f t="shared" si="2"/>
        <v>0</v>
      </c>
      <c r="AS120" s="198">
        <f t="shared" si="3"/>
        <v>1467.10</v>
      </c>
    </row>
    <row r="121" spans="2:45" ht="11.25" customHeight="1">
      <c r="B121" s="167" t="s">
        <v>90</v>
      </c>
      <c r="C121" s="190" t="s">
        <v>818</v>
      </c>
      <c r="D121" s="167" t="s">
        <v>79</v>
      </c>
      <c r="E121" s="170" t="s">
        <v>84</v>
      </c>
      <c r="F121" s="171" t="s">
        <v>257</v>
      </c>
      <c r="G121" s="73"/>
      <c r="H121" s="76"/>
      <c r="I121" s="73"/>
      <c r="J121" s="76"/>
      <c r="K121" s="76"/>
      <c r="L121" s="76"/>
      <c r="M121" s="76"/>
      <c r="N121" s="76"/>
      <c r="O121" s="76"/>
      <c r="P121" s="76"/>
      <c r="Q121" s="76"/>
      <c r="R121" s="198">
        <f t="shared" si="0"/>
        <v>0</v>
      </c>
      <c r="S121" s="76"/>
      <c r="T121" s="76"/>
      <c r="U121" s="76"/>
      <c r="V121" s="76"/>
      <c r="W121" s="76"/>
      <c r="X121" s="76">
        <v>870</v>
      </c>
      <c r="Y121" s="76"/>
      <c r="Z121" s="76"/>
      <c r="AA121" s="76"/>
      <c r="AB121" s="76"/>
      <c r="AC121" s="76"/>
      <c r="AD121" s="76"/>
      <c r="AE121" s="198">
        <f t="shared" si="4"/>
        <v>870</v>
      </c>
      <c r="AF121" s="73"/>
      <c r="AG121" s="73"/>
      <c r="AH121" s="73"/>
      <c r="AI121" s="73"/>
      <c r="AJ121" s="73"/>
      <c r="AK121" s="73"/>
      <c r="AL121" s="73"/>
      <c r="AM121" s="73"/>
      <c r="AN121" s="73"/>
      <c r="AO121" s="73"/>
      <c r="AP121" s="73"/>
      <c r="AQ121" s="73"/>
      <c r="AR121" s="198">
        <f t="shared" si="2"/>
        <v>0</v>
      </c>
      <c r="AS121" s="198">
        <f t="shared" si="3"/>
        <v>870</v>
      </c>
    </row>
    <row r="122" spans="2:45" ht="11.25" customHeight="1">
      <c r="B122" s="167" t="s">
        <v>90</v>
      </c>
      <c r="C122" s="190" t="s">
        <v>819</v>
      </c>
      <c r="D122" s="167" t="s">
        <v>79</v>
      </c>
      <c r="E122" s="170" t="s">
        <v>84</v>
      </c>
      <c r="F122" s="171" t="s">
        <v>257</v>
      </c>
      <c r="G122" s="73"/>
      <c r="H122" s="76"/>
      <c r="I122" s="73"/>
      <c r="J122" s="76"/>
      <c r="K122" s="76"/>
      <c r="L122" s="76"/>
      <c r="M122" s="76"/>
      <c r="N122" s="76"/>
      <c r="O122" s="76"/>
      <c r="P122" s="76"/>
      <c r="Q122" s="76"/>
      <c r="R122" s="198">
        <f t="shared" si="0"/>
        <v>0</v>
      </c>
      <c r="S122" s="76"/>
      <c r="T122" s="76"/>
      <c r="U122" s="76"/>
      <c r="V122" s="76"/>
      <c r="W122" s="76"/>
      <c r="X122" s="76">
        <v>260.47000000000003</v>
      </c>
      <c r="Y122" s="76"/>
      <c r="Z122" s="76"/>
      <c r="AA122" s="76"/>
      <c r="AB122" s="76"/>
      <c r="AC122" s="76"/>
      <c r="AD122" s="76"/>
      <c r="AE122" s="198">
        <f t="shared" si="4"/>
        <v>260.47000000000003</v>
      </c>
      <c r="AF122" s="73"/>
      <c r="AG122" s="73"/>
      <c r="AH122" s="73"/>
      <c r="AI122" s="73"/>
      <c r="AJ122" s="73"/>
      <c r="AK122" s="73"/>
      <c r="AL122" s="73"/>
      <c r="AM122" s="73"/>
      <c r="AN122" s="73"/>
      <c r="AO122" s="73"/>
      <c r="AP122" s="73"/>
      <c r="AQ122" s="73"/>
      <c r="AR122" s="198">
        <f t="shared" si="2"/>
        <v>0</v>
      </c>
      <c r="AS122" s="198">
        <f t="shared" si="3"/>
        <v>260.47000000000003</v>
      </c>
    </row>
    <row r="123" spans="2:45" ht="11.25" customHeight="1">
      <c r="B123" s="167" t="s">
        <v>90</v>
      </c>
      <c r="C123" s="190" t="s">
        <v>820</v>
      </c>
      <c r="D123" s="167" t="s">
        <v>79</v>
      </c>
      <c r="E123" s="170" t="s">
        <v>84</v>
      </c>
      <c r="F123" s="171" t="s">
        <v>257</v>
      </c>
      <c r="G123" s="73"/>
      <c r="H123" s="76"/>
      <c r="I123" s="73"/>
      <c r="J123" s="76"/>
      <c r="K123" s="76"/>
      <c r="L123" s="76"/>
      <c r="M123" s="76"/>
      <c r="N123" s="76"/>
      <c r="O123" s="76"/>
      <c r="P123" s="76"/>
      <c r="Q123" s="76"/>
      <c r="R123" s="198">
        <f t="shared" si="0"/>
        <v>0</v>
      </c>
      <c r="S123" s="76"/>
      <c r="T123" s="76"/>
      <c r="U123" s="76"/>
      <c r="V123" s="76"/>
      <c r="W123" s="76"/>
      <c r="X123" s="76">
        <v>1500</v>
      </c>
      <c r="Y123" s="76"/>
      <c r="Z123" s="76"/>
      <c r="AA123" s="76"/>
      <c r="AB123" s="76"/>
      <c r="AC123" s="76"/>
      <c r="AD123" s="76"/>
      <c r="AE123" s="198">
        <f t="shared" si="4"/>
        <v>1500</v>
      </c>
      <c r="AF123" s="73"/>
      <c r="AG123" s="73"/>
      <c r="AH123" s="73"/>
      <c r="AI123" s="73"/>
      <c r="AJ123" s="73"/>
      <c r="AK123" s="73"/>
      <c r="AL123" s="73"/>
      <c r="AM123" s="73"/>
      <c r="AN123" s="73"/>
      <c r="AO123" s="73"/>
      <c r="AP123" s="73"/>
      <c r="AQ123" s="73"/>
      <c r="AR123" s="198">
        <f t="shared" si="2"/>
        <v>0</v>
      </c>
      <c r="AS123" s="198">
        <f t="shared" si="3"/>
        <v>1500</v>
      </c>
    </row>
    <row r="124" spans="2:45" ht="11.25" customHeight="1">
      <c r="B124" s="167" t="s">
        <v>90</v>
      </c>
      <c r="C124" s="190" t="s">
        <v>821</v>
      </c>
      <c r="D124" s="167" t="s">
        <v>79</v>
      </c>
      <c r="E124" s="170" t="s">
        <v>84</v>
      </c>
      <c r="F124" s="171" t="s">
        <v>257</v>
      </c>
      <c r="G124" s="73"/>
      <c r="H124" s="76"/>
      <c r="I124" s="73"/>
      <c r="J124" s="76"/>
      <c r="K124" s="76"/>
      <c r="L124" s="76"/>
      <c r="M124" s="76"/>
      <c r="N124" s="76"/>
      <c r="O124" s="76"/>
      <c r="P124" s="76"/>
      <c r="Q124" s="76"/>
      <c r="R124" s="198">
        <f t="shared" si="0"/>
        <v>0</v>
      </c>
      <c r="S124" s="76"/>
      <c r="T124" s="76"/>
      <c r="U124" s="76"/>
      <c r="V124" s="76"/>
      <c r="W124" s="76"/>
      <c r="X124" s="76">
        <v>1013.364</v>
      </c>
      <c r="Y124" s="76"/>
      <c r="Z124" s="76"/>
      <c r="AA124" s="76"/>
      <c r="AB124" s="76"/>
      <c r="AC124" s="76"/>
      <c r="AD124" s="76"/>
      <c r="AE124" s="198">
        <f t="shared" si="4"/>
        <v>1013.364</v>
      </c>
      <c r="AF124" s="73"/>
      <c r="AG124" s="73"/>
      <c r="AH124" s="73"/>
      <c r="AI124" s="73"/>
      <c r="AJ124" s="73"/>
      <c r="AK124" s="73"/>
      <c r="AL124" s="73"/>
      <c r="AM124" s="73"/>
      <c r="AN124" s="73"/>
      <c r="AO124" s="73"/>
      <c r="AP124" s="73"/>
      <c r="AQ124" s="73"/>
      <c r="AR124" s="198">
        <f t="shared" si="2"/>
        <v>0</v>
      </c>
      <c r="AS124" s="198">
        <f t="shared" si="3"/>
        <v>1013.364</v>
      </c>
    </row>
    <row r="125" spans="2:45" ht="11.25" customHeight="1">
      <c r="B125" s="167" t="s">
        <v>90</v>
      </c>
      <c r="C125" s="190" t="s">
        <v>822</v>
      </c>
      <c r="D125" s="167" t="s">
        <v>79</v>
      </c>
      <c r="E125" s="170" t="s">
        <v>84</v>
      </c>
      <c r="F125" s="171" t="s">
        <v>257</v>
      </c>
      <c r="G125" s="73"/>
      <c r="H125" s="76"/>
      <c r="I125" s="73"/>
      <c r="J125" s="76"/>
      <c r="K125" s="76"/>
      <c r="L125" s="76"/>
      <c r="M125" s="76"/>
      <c r="N125" s="76"/>
      <c r="O125" s="76"/>
      <c r="P125" s="76"/>
      <c r="Q125" s="76"/>
      <c r="R125" s="198">
        <f t="shared" si="0"/>
        <v>0</v>
      </c>
      <c r="S125" s="76"/>
      <c r="T125" s="76"/>
      <c r="U125" s="76"/>
      <c r="V125" s="76"/>
      <c r="W125" s="76"/>
      <c r="X125" s="76">
        <v>538.25</v>
      </c>
      <c r="Y125" s="76"/>
      <c r="Z125" s="76"/>
      <c r="AA125" s="76"/>
      <c r="AB125" s="76"/>
      <c r="AC125" s="76"/>
      <c r="AD125" s="76"/>
      <c r="AE125" s="198">
        <f t="shared" si="4"/>
        <v>538.25</v>
      </c>
      <c r="AF125" s="73"/>
      <c r="AG125" s="73"/>
      <c r="AH125" s="73"/>
      <c r="AI125" s="73"/>
      <c r="AJ125" s="73"/>
      <c r="AK125" s="73"/>
      <c r="AL125" s="73"/>
      <c r="AM125" s="73"/>
      <c r="AN125" s="73"/>
      <c r="AO125" s="73"/>
      <c r="AP125" s="73"/>
      <c r="AQ125" s="73"/>
      <c r="AR125" s="198">
        <f t="shared" si="2"/>
        <v>0</v>
      </c>
      <c r="AS125" s="198">
        <f t="shared" si="3"/>
        <v>538.25</v>
      </c>
    </row>
    <row r="126" spans="2:45" ht="11.25" customHeight="1">
      <c r="B126" s="167" t="s">
        <v>90</v>
      </c>
      <c r="C126" s="190" t="s">
        <v>823</v>
      </c>
      <c r="D126" s="167" t="s">
        <v>79</v>
      </c>
      <c r="E126" s="170" t="s">
        <v>84</v>
      </c>
      <c r="F126" s="171" t="s">
        <v>257</v>
      </c>
      <c r="G126" s="73"/>
      <c r="H126" s="76"/>
      <c r="I126" s="73"/>
      <c r="J126" s="76"/>
      <c r="K126" s="76"/>
      <c r="L126" s="76"/>
      <c r="M126" s="76"/>
      <c r="N126" s="76"/>
      <c r="O126" s="76"/>
      <c r="P126" s="76"/>
      <c r="Q126" s="76"/>
      <c r="R126" s="198">
        <f t="shared" si="0"/>
        <v>0</v>
      </c>
      <c r="S126" s="76"/>
      <c r="T126" s="76"/>
      <c r="U126" s="76"/>
      <c r="V126" s="76"/>
      <c r="W126" s="76"/>
      <c r="X126" s="76">
        <v>870.70</v>
      </c>
      <c r="Y126" s="76"/>
      <c r="Z126" s="76"/>
      <c r="AA126" s="76"/>
      <c r="AB126" s="76"/>
      <c r="AC126" s="76"/>
      <c r="AD126" s="76"/>
      <c r="AE126" s="198">
        <f t="shared" si="4"/>
        <v>870.70</v>
      </c>
      <c r="AF126" s="73"/>
      <c r="AG126" s="73"/>
      <c r="AH126" s="73"/>
      <c r="AI126" s="73"/>
      <c r="AJ126" s="73"/>
      <c r="AK126" s="73"/>
      <c r="AL126" s="73"/>
      <c r="AM126" s="73"/>
      <c r="AN126" s="73"/>
      <c r="AO126" s="73"/>
      <c r="AP126" s="73"/>
      <c r="AQ126" s="73"/>
      <c r="AR126" s="198">
        <f t="shared" si="2"/>
        <v>0</v>
      </c>
      <c r="AS126" s="198">
        <f t="shared" si="3"/>
        <v>870.70</v>
      </c>
    </row>
    <row r="127" spans="2:45" ht="11.25" customHeight="1">
      <c r="B127" s="167" t="s">
        <v>90</v>
      </c>
      <c r="C127" s="190" t="s">
        <v>824</v>
      </c>
      <c r="D127" s="167" t="s">
        <v>79</v>
      </c>
      <c r="E127" s="170" t="s">
        <v>84</v>
      </c>
      <c r="F127" s="171" t="s">
        <v>257</v>
      </c>
      <c r="G127" s="73"/>
      <c r="H127" s="76"/>
      <c r="I127" s="73"/>
      <c r="J127" s="76"/>
      <c r="K127" s="76"/>
      <c r="L127" s="76"/>
      <c r="M127" s="76"/>
      <c r="N127" s="76"/>
      <c r="O127" s="76"/>
      <c r="P127" s="76"/>
      <c r="Q127" s="76"/>
      <c r="R127" s="198">
        <f t="shared" si="0"/>
        <v>0</v>
      </c>
      <c r="S127" s="76"/>
      <c r="T127" s="76"/>
      <c r="U127" s="76"/>
      <c r="V127" s="76"/>
      <c r="W127" s="76"/>
      <c r="X127" s="76">
        <v>962.03700000000003</v>
      </c>
      <c r="Y127" s="76"/>
      <c r="Z127" s="76"/>
      <c r="AA127" s="76"/>
      <c r="AB127" s="76"/>
      <c r="AC127" s="76"/>
      <c r="AD127" s="76"/>
      <c r="AE127" s="198">
        <f t="shared" si="4"/>
        <v>962.03700000000003</v>
      </c>
      <c r="AF127" s="73"/>
      <c r="AG127" s="73"/>
      <c r="AH127" s="73"/>
      <c r="AI127" s="73"/>
      <c r="AJ127" s="73"/>
      <c r="AK127" s="73"/>
      <c r="AL127" s="73"/>
      <c r="AM127" s="73"/>
      <c r="AN127" s="73"/>
      <c r="AO127" s="73"/>
      <c r="AP127" s="73"/>
      <c r="AQ127" s="73"/>
      <c r="AR127" s="198">
        <f t="shared" si="2"/>
        <v>0</v>
      </c>
      <c r="AS127" s="198">
        <f t="shared" si="3"/>
        <v>962.03700000000003</v>
      </c>
    </row>
    <row r="128" spans="2:45" ht="11.25" customHeight="1">
      <c r="B128" s="167" t="s">
        <v>90</v>
      </c>
      <c r="C128" s="190" t="s">
        <v>880</v>
      </c>
      <c r="D128" s="167" t="s">
        <v>79</v>
      </c>
      <c r="E128" s="170" t="s">
        <v>84</v>
      </c>
      <c r="F128" s="171" t="s">
        <v>257</v>
      </c>
      <c r="G128" s="73"/>
      <c r="H128" s="76"/>
      <c r="I128" s="73"/>
      <c r="J128" s="76"/>
      <c r="K128" s="76"/>
      <c r="L128" s="76"/>
      <c r="M128" s="76"/>
      <c r="N128" s="76"/>
      <c r="O128" s="76"/>
      <c r="P128" s="76"/>
      <c r="Q128" s="76"/>
      <c r="R128" s="198">
        <f t="shared" si="0"/>
        <v>0</v>
      </c>
      <c r="S128" s="76"/>
      <c r="T128" s="76"/>
      <c r="U128" s="76"/>
      <c r="V128" s="76"/>
      <c r="W128" s="76"/>
      <c r="X128" s="76">
        <v>2500</v>
      </c>
      <c r="Y128" s="76"/>
      <c r="Z128" s="76"/>
      <c r="AA128" s="76"/>
      <c r="AB128" s="76"/>
      <c r="AC128" s="76"/>
      <c r="AD128" s="76"/>
      <c r="AE128" s="198">
        <f t="shared" si="4"/>
        <v>2500</v>
      </c>
      <c r="AF128" s="73"/>
      <c r="AG128" s="73"/>
      <c r="AH128" s="73"/>
      <c r="AI128" s="73"/>
      <c r="AJ128" s="73"/>
      <c r="AK128" s="73"/>
      <c r="AL128" s="73"/>
      <c r="AM128" s="73"/>
      <c r="AN128" s="73"/>
      <c r="AO128" s="73"/>
      <c r="AP128" s="73"/>
      <c r="AQ128" s="73"/>
      <c r="AR128" s="198">
        <f t="shared" si="2"/>
        <v>0</v>
      </c>
      <c r="AS128" s="198">
        <f t="shared" si="3"/>
        <v>2500</v>
      </c>
    </row>
    <row r="129" spans="2:45" ht="11.25" customHeight="1">
      <c r="B129" s="167" t="s">
        <v>90</v>
      </c>
      <c r="C129" s="190" t="s">
        <v>881</v>
      </c>
      <c r="D129" s="167" t="s">
        <v>79</v>
      </c>
      <c r="E129" s="170" t="s">
        <v>84</v>
      </c>
      <c r="F129" s="171" t="s">
        <v>257</v>
      </c>
      <c r="G129" s="73"/>
      <c r="H129" s="76"/>
      <c r="I129" s="73"/>
      <c r="J129" s="76"/>
      <c r="K129" s="76"/>
      <c r="L129" s="76"/>
      <c r="M129" s="76"/>
      <c r="N129" s="76"/>
      <c r="O129" s="76"/>
      <c r="P129" s="76"/>
      <c r="Q129" s="76"/>
      <c r="R129" s="198">
        <f t="shared" si="0"/>
        <v>0</v>
      </c>
      <c r="S129" s="76"/>
      <c r="T129" s="76"/>
      <c r="U129" s="76"/>
      <c r="V129" s="76"/>
      <c r="W129" s="76"/>
      <c r="X129" s="76">
        <v>1314.1919300000002</v>
      </c>
      <c r="Y129" s="76"/>
      <c r="Z129" s="76"/>
      <c r="AA129" s="76"/>
      <c r="AB129" s="76"/>
      <c r="AC129" s="76"/>
      <c r="AD129" s="76"/>
      <c r="AE129" s="198">
        <f t="shared" si="4"/>
        <v>1314.1919300000002</v>
      </c>
      <c r="AF129" s="73"/>
      <c r="AG129" s="73"/>
      <c r="AH129" s="73"/>
      <c r="AI129" s="73"/>
      <c r="AJ129" s="73"/>
      <c r="AK129" s="73"/>
      <c r="AL129" s="73"/>
      <c r="AM129" s="73"/>
      <c r="AN129" s="73"/>
      <c r="AO129" s="73"/>
      <c r="AP129" s="73"/>
      <c r="AQ129" s="73"/>
      <c r="AR129" s="198">
        <f t="shared" si="2"/>
        <v>0</v>
      </c>
      <c r="AS129" s="198">
        <f t="shared" si="3"/>
        <v>1314.1919300000002</v>
      </c>
    </row>
    <row r="130" spans="2:45" ht="11.25" customHeight="1">
      <c r="B130" s="167" t="s">
        <v>90</v>
      </c>
      <c r="C130" s="190" t="s">
        <v>882</v>
      </c>
      <c r="D130" s="167" t="s">
        <v>79</v>
      </c>
      <c r="E130" s="170" t="s">
        <v>84</v>
      </c>
      <c r="F130" s="171" t="s">
        <v>257</v>
      </c>
      <c r="G130" s="73"/>
      <c r="H130" s="76"/>
      <c r="I130" s="73"/>
      <c r="J130" s="76"/>
      <c r="K130" s="76"/>
      <c r="L130" s="76"/>
      <c r="M130" s="76"/>
      <c r="N130" s="76"/>
      <c r="O130" s="76"/>
      <c r="P130" s="76"/>
      <c r="Q130" s="76"/>
      <c r="R130" s="198">
        <f t="shared" si="6" ref="R130:R257">SUM(G130:Q130)</f>
        <v>0</v>
      </c>
      <c r="S130" s="76"/>
      <c r="T130" s="76"/>
      <c r="U130" s="76"/>
      <c r="V130" s="76"/>
      <c r="W130" s="76"/>
      <c r="X130" s="76">
        <v>6000</v>
      </c>
      <c r="Y130" s="76"/>
      <c r="Z130" s="76"/>
      <c r="AA130" s="76"/>
      <c r="AB130" s="76"/>
      <c r="AC130" s="76"/>
      <c r="AD130" s="76"/>
      <c r="AE130" s="198">
        <f t="shared" si="4"/>
        <v>6000</v>
      </c>
      <c r="AF130" s="73"/>
      <c r="AG130" s="73"/>
      <c r="AH130" s="73"/>
      <c r="AI130" s="73"/>
      <c r="AJ130" s="73"/>
      <c r="AK130" s="73"/>
      <c r="AL130" s="73"/>
      <c r="AM130" s="73"/>
      <c r="AN130" s="73"/>
      <c r="AO130" s="73"/>
      <c r="AP130" s="73"/>
      <c r="AQ130" s="73"/>
      <c r="AR130" s="198">
        <f t="shared" si="2"/>
        <v>0</v>
      </c>
      <c r="AS130" s="198">
        <f t="shared" si="3"/>
        <v>6000</v>
      </c>
    </row>
    <row r="131" spans="2:45" ht="11.25" customHeight="1">
      <c r="B131" s="167" t="s">
        <v>90</v>
      </c>
      <c r="C131" s="190" t="s">
        <v>883</v>
      </c>
      <c r="D131" s="167" t="s">
        <v>79</v>
      </c>
      <c r="E131" s="170" t="s">
        <v>84</v>
      </c>
      <c r="F131" s="171" t="s">
        <v>257</v>
      </c>
      <c r="G131" s="73"/>
      <c r="H131" s="76"/>
      <c r="I131" s="73"/>
      <c r="J131" s="76"/>
      <c r="K131" s="76"/>
      <c r="L131" s="76"/>
      <c r="M131" s="76"/>
      <c r="N131" s="76"/>
      <c r="O131" s="76"/>
      <c r="P131" s="76"/>
      <c r="Q131" s="76"/>
      <c r="R131" s="198">
        <f t="shared" si="6"/>
        <v>0</v>
      </c>
      <c r="S131" s="76"/>
      <c r="T131" s="76"/>
      <c r="U131" s="76"/>
      <c r="V131" s="76"/>
      <c r="W131" s="76"/>
      <c r="X131" s="76">
        <v>700</v>
      </c>
      <c r="Y131" s="76"/>
      <c r="Z131" s="76"/>
      <c r="AA131" s="76"/>
      <c r="AB131" s="76"/>
      <c r="AC131" s="76"/>
      <c r="AD131" s="76"/>
      <c r="AE131" s="198">
        <f t="shared" si="4"/>
        <v>700</v>
      </c>
      <c r="AF131" s="73"/>
      <c r="AG131" s="73"/>
      <c r="AH131" s="73"/>
      <c r="AI131" s="73"/>
      <c r="AJ131" s="73"/>
      <c r="AK131" s="73"/>
      <c r="AL131" s="73"/>
      <c r="AM131" s="73"/>
      <c r="AN131" s="73"/>
      <c r="AO131" s="73"/>
      <c r="AP131" s="73"/>
      <c r="AQ131" s="73"/>
      <c r="AR131" s="198">
        <f t="shared" si="7" ref="AR131:AR194">SUM(AF131:AQ131)</f>
        <v>0</v>
      </c>
      <c r="AS131" s="198">
        <f t="shared" si="8" ref="AS131:AS194">R131+AE131+AR131</f>
        <v>700</v>
      </c>
    </row>
    <row r="132" spans="2:45" ht="11.25" customHeight="1">
      <c r="B132" s="167" t="s">
        <v>90</v>
      </c>
      <c r="C132" s="190" t="s">
        <v>884</v>
      </c>
      <c r="D132" s="167" t="s">
        <v>79</v>
      </c>
      <c r="E132" s="170" t="s">
        <v>84</v>
      </c>
      <c r="F132" s="171" t="s">
        <v>257</v>
      </c>
      <c r="G132" s="73"/>
      <c r="H132" s="76"/>
      <c r="I132" s="73"/>
      <c r="J132" s="76"/>
      <c r="K132" s="76"/>
      <c r="L132" s="76"/>
      <c r="M132" s="76"/>
      <c r="N132" s="76"/>
      <c r="O132" s="76"/>
      <c r="P132" s="76"/>
      <c r="Q132" s="76"/>
      <c r="R132" s="198">
        <f t="shared" si="6"/>
        <v>0</v>
      </c>
      <c r="S132" s="76"/>
      <c r="T132" s="76"/>
      <c r="U132" s="76"/>
      <c r="V132" s="76"/>
      <c r="W132" s="76"/>
      <c r="X132" s="76">
        <v>28.885810000000003</v>
      </c>
      <c r="Y132" s="76"/>
      <c r="Z132" s="76"/>
      <c r="AA132" s="76"/>
      <c r="AB132" s="76"/>
      <c r="AC132" s="76"/>
      <c r="AD132" s="76"/>
      <c r="AE132" s="198">
        <f t="shared" si="4"/>
        <v>28.885810000000003</v>
      </c>
      <c r="AF132" s="73"/>
      <c r="AG132" s="73"/>
      <c r="AH132" s="73"/>
      <c r="AI132" s="73"/>
      <c r="AJ132" s="73"/>
      <c r="AK132" s="73"/>
      <c r="AL132" s="73"/>
      <c r="AM132" s="73"/>
      <c r="AN132" s="73"/>
      <c r="AO132" s="73"/>
      <c r="AP132" s="73"/>
      <c r="AQ132" s="73"/>
      <c r="AR132" s="198">
        <f t="shared" si="7"/>
        <v>0</v>
      </c>
      <c r="AS132" s="198">
        <f t="shared" si="8"/>
        <v>28.885810000000003</v>
      </c>
    </row>
    <row r="133" spans="2:45" ht="11.25" customHeight="1">
      <c r="B133" s="167" t="s">
        <v>90</v>
      </c>
      <c r="C133" s="190" t="s">
        <v>885</v>
      </c>
      <c r="D133" s="167" t="s">
        <v>79</v>
      </c>
      <c r="E133" s="170" t="s">
        <v>84</v>
      </c>
      <c r="F133" s="171" t="s">
        <v>257</v>
      </c>
      <c r="G133" s="73"/>
      <c r="H133" s="76"/>
      <c r="I133" s="73"/>
      <c r="J133" s="76"/>
      <c r="K133" s="76"/>
      <c r="L133" s="76"/>
      <c r="M133" s="76"/>
      <c r="N133" s="76"/>
      <c r="O133" s="76"/>
      <c r="P133" s="76"/>
      <c r="Q133" s="76"/>
      <c r="R133" s="198">
        <f t="shared" si="6"/>
        <v>0</v>
      </c>
      <c r="S133" s="76"/>
      <c r="T133" s="76"/>
      <c r="U133" s="76"/>
      <c r="V133" s="76"/>
      <c r="W133" s="76"/>
      <c r="X133" s="76">
        <v>7.8942600000000001</v>
      </c>
      <c r="Y133" s="76"/>
      <c r="Z133" s="76"/>
      <c r="AA133" s="76"/>
      <c r="AB133" s="76"/>
      <c r="AC133" s="76"/>
      <c r="AD133" s="76"/>
      <c r="AE133" s="198">
        <f t="shared" si="4"/>
        <v>7.8942600000000001</v>
      </c>
      <c r="AF133" s="73"/>
      <c r="AG133" s="73"/>
      <c r="AH133" s="73"/>
      <c r="AI133" s="73"/>
      <c r="AJ133" s="73"/>
      <c r="AK133" s="73"/>
      <c r="AL133" s="73"/>
      <c r="AM133" s="73"/>
      <c r="AN133" s="73"/>
      <c r="AO133" s="73"/>
      <c r="AP133" s="73"/>
      <c r="AQ133" s="73"/>
      <c r="AR133" s="198">
        <f t="shared" si="7"/>
        <v>0</v>
      </c>
      <c r="AS133" s="198">
        <f t="shared" si="8"/>
        <v>7.8942600000000001</v>
      </c>
    </row>
    <row r="134" spans="2:45" ht="11.25" customHeight="1">
      <c r="B134" s="167" t="s">
        <v>90</v>
      </c>
      <c r="C134" s="190" t="s">
        <v>886</v>
      </c>
      <c r="D134" s="167" t="s">
        <v>79</v>
      </c>
      <c r="E134" s="170" t="s">
        <v>84</v>
      </c>
      <c r="F134" s="171" t="s">
        <v>257</v>
      </c>
      <c r="G134" s="73"/>
      <c r="H134" s="76"/>
      <c r="I134" s="73"/>
      <c r="J134" s="76"/>
      <c r="K134" s="76"/>
      <c r="L134" s="76"/>
      <c r="M134" s="76"/>
      <c r="N134" s="76"/>
      <c r="O134" s="76"/>
      <c r="P134" s="76"/>
      <c r="Q134" s="76"/>
      <c r="R134" s="198">
        <f t="shared" si="6"/>
        <v>0</v>
      </c>
      <c r="S134" s="76"/>
      <c r="T134" s="76"/>
      <c r="U134" s="76"/>
      <c r="V134" s="76"/>
      <c r="W134" s="76"/>
      <c r="X134" s="76">
        <v>6.4589400000000001</v>
      </c>
      <c r="Y134" s="76"/>
      <c r="Z134" s="76"/>
      <c r="AA134" s="76"/>
      <c r="AB134" s="76"/>
      <c r="AC134" s="76"/>
      <c r="AD134" s="76"/>
      <c r="AE134" s="198">
        <f t="shared" si="4"/>
        <v>6.4589400000000001</v>
      </c>
      <c r="AF134" s="73"/>
      <c r="AG134" s="73"/>
      <c r="AH134" s="73"/>
      <c r="AI134" s="73"/>
      <c r="AJ134" s="73"/>
      <c r="AK134" s="73"/>
      <c r="AL134" s="73"/>
      <c r="AM134" s="73"/>
      <c r="AN134" s="73"/>
      <c r="AO134" s="73"/>
      <c r="AP134" s="73"/>
      <c r="AQ134" s="73"/>
      <c r="AR134" s="198">
        <f t="shared" si="7"/>
        <v>0</v>
      </c>
      <c r="AS134" s="198">
        <f t="shared" si="8"/>
        <v>6.4589400000000001</v>
      </c>
    </row>
    <row r="135" spans="2:45" ht="11.25" customHeight="1">
      <c r="B135" s="167" t="s">
        <v>90</v>
      </c>
      <c r="C135" s="190" t="s">
        <v>887</v>
      </c>
      <c r="D135" s="167" t="s">
        <v>79</v>
      </c>
      <c r="E135" s="170" t="s">
        <v>84</v>
      </c>
      <c r="F135" s="171" t="s">
        <v>257</v>
      </c>
      <c r="G135" s="73"/>
      <c r="H135" s="76"/>
      <c r="I135" s="73"/>
      <c r="J135" s="76"/>
      <c r="K135" s="76"/>
      <c r="L135" s="76"/>
      <c r="M135" s="76"/>
      <c r="N135" s="76"/>
      <c r="O135" s="76"/>
      <c r="P135" s="76"/>
      <c r="Q135" s="76"/>
      <c r="R135" s="198">
        <f t="shared" si="6"/>
        <v>0</v>
      </c>
      <c r="S135" s="76"/>
      <c r="T135" s="76"/>
      <c r="U135" s="76"/>
      <c r="V135" s="76"/>
      <c r="W135" s="76"/>
      <c r="X135" s="76">
        <v>0.53825000000000001</v>
      </c>
      <c r="Y135" s="76"/>
      <c r="Z135" s="76"/>
      <c r="AA135" s="76"/>
      <c r="AB135" s="76"/>
      <c r="AC135" s="76"/>
      <c r="AD135" s="76"/>
      <c r="AE135" s="198">
        <f t="shared" si="4"/>
        <v>0.53825000000000001</v>
      </c>
      <c r="AF135" s="73"/>
      <c r="AG135" s="73"/>
      <c r="AH135" s="73"/>
      <c r="AI135" s="73"/>
      <c r="AJ135" s="73"/>
      <c r="AK135" s="73"/>
      <c r="AL135" s="73"/>
      <c r="AM135" s="73"/>
      <c r="AN135" s="73"/>
      <c r="AO135" s="73"/>
      <c r="AP135" s="73"/>
      <c r="AQ135" s="73"/>
      <c r="AR135" s="198">
        <f t="shared" si="7"/>
        <v>0</v>
      </c>
      <c r="AS135" s="198">
        <f t="shared" si="8"/>
        <v>0.53825000000000001</v>
      </c>
    </row>
    <row r="136" spans="2:45" ht="11.25" customHeight="1">
      <c r="B136" s="167" t="s">
        <v>90</v>
      </c>
      <c r="C136" s="190" t="s">
        <v>888</v>
      </c>
      <c r="D136" s="167" t="s">
        <v>79</v>
      </c>
      <c r="E136" s="170" t="s">
        <v>84</v>
      </c>
      <c r="F136" s="171" t="s">
        <v>257</v>
      </c>
      <c r="G136" s="73"/>
      <c r="H136" s="76"/>
      <c r="I136" s="73"/>
      <c r="J136" s="76"/>
      <c r="K136" s="76"/>
      <c r="L136" s="76"/>
      <c r="M136" s="76"/>
      <c r="N136" s="76"/>
      <c r="O136" s="76"/>
      <c r="P136" s="76"/>
      <c r="Q136" s="76"/>
      <c r="R136" s="198">
        <f t="shared" si="6"/>
        <v>0</v>
      </c>
      <c r="S136" s="76"/>
      <c r="T136" s="76"/>
      <c r="U136" s="76"/>
      <c r="V136" s="76"/>
      <c r="W136" s="76"/>
      <c r="X136" s="76">
        <v>17.57798</v>
      </c>
      <c r="Y136" s="76"/>
      <c r="Z136" s="76"/>
      <c r="AA136" s="76"/>
      <c r="AB136" s="76"/>
      <c r="AC136" s="76"/>
      <c r="AD136" s="76"/>
      <c r="AE136" s="198">
        <f t="shared" si="4"/>
        <v>17.57798</v>
      </c>
      <c r="AF136" s="73"/>
      <c r="AG136" s="73"/>
      <c r="AH136" s="73"/>
      <c r="AI136" s="73"/>
      <c r="AJ136" s="73"/>
      <c r="AK136" s="73"/>
      <c r="AL136" s="73"/>
      <c r="AM136" s="73"/>
      <c r="AN136" s="73"/>
      <c r="AO136" s="73"/>
      <c r="AP136" s="73"/>
      <c r="AQ136" s="73"/>
      <c r="AR136" s="198">
        <f t="shared" si="7"/>
        <v>0</v>
      </c>
      <c r="AS136" s="198">
        <f t="shared" si="8"/>
        <v>17.57798</v>
      </c>
    </row>
    <row r="137" spans="2:45" ht="11.25" customHeight="1">
      <c r="B137" s="167" t="s">
        <v>90</v>
      </c>
      <c r="C137" s="190" t="s">
        <v>889</v>
      </c>
      <c r="D137" s="167" t="s">
        <v>79</v>
      </c>
      <c r="E137" s="170" t="s">
        <v>84</v>
      </c>
      <c r="F137" s="171" t="s">
        <v>257</v>
      </c>
      <c r="G137" s="73"/>
      <c r="H137" s="76"/>
      <c r="I137" s="73"/>
      <c r="J137" s="76"/>
      <c r="K137" s="76"/>
      <c r="L137" s="76"/>
      <c r="M137" s="76"/>
      <c r="N137" s="76"/>
      <c r="O137" s="76"/>
      <c r="P137" s="76"/>
      <c r="Q137" s="76"/>
      <c r="R137" s="198">
        <f t="shared" si="6"/>
        <v>0</v>
      </c>
      <c r="S137" s="76"/>
      <c r="T137" s="76"/>
      <c r="U137" s="76"/>
      <c r="V137" s="76"/>
      <c r="W137" s="76"/>
      <c r="X137" s="76">
        <v>17.57798</v>
      </c>
      <c r="Y137" s="76"/>
      <c r="Z137" s="76"/>
      <c r="AA137" s="76"/>
      <c r="AB137" s="76"/>
      <c r="AC137" s="76"/>
      <c r="AD137" s="76"/>
      <c r="AE137" s="198">
        <f t="shared" si="4"/>
        <v>17.57798</v>
      </c>
      <c r="AF137" s="73"/>
      <c r="AG137" s="73"/>
      <c r="AH137" s="73"/>
      <c r="AI137" s="73"/>
      <c r="AJ137" s="73"/>
      <c r="AK137" s="73"/>
      <c r="AL137" s="73"/>
      <c r="AM137" s="73"/>
      <c r="AN137" s="73"/>
      <c r="AO137" s="73"/>
      <c r="AP137" s="73"/>
      <c r="AQ137" s="73"/>
      <c r="AR137" s="198">
        <f t="shared" si="7"/>
        <v>0</v>
      </c>
      <c r="AS137" s="198">
        <f t="shared" si="8"/>
        <v>17.57798</v>
      </c>
    </row>
    <row r="138" spans="2:45" ht="11.25" customHeight="1">
      <c r="B138" s="167" t="s">
        <v>90</v>
      </c>
      <c r="C138" s="190" t="s">
        <v>890</v>
      </c>
      <c r="D138" s="167" t="s">
        <v>79</v>
      </c>
      <c r="E138" s="170" t="s">
        <v>84</v>
      </c>
      <c r="F138" s="171" t="s">
        <v>257</v>
      </c>
      <c r="G138" s="73"/>
      <c r="H138" s="76"/>
      <c r="I138" s="73"/>
      <c r="J138" s="76"/>
      <c r="K138" s="76"/>
      <c r="L138" s="76"/>
      <c r="M138" s="76"/>
      <c r="N138" s="76"/>
      <c r="O138" s="76"/>
      <c r="P138" s="76"/>
      <c r="Q138" s="76"/>
      <c r="R138" s="198">
        <f t="shared" si="6"/>
        <v>0</v>
      </c>
      <c r="S138" s="76"/>
      <c r="T138" s="76"/>
      <c r="U138" s="76"/>
      <c r="V138" s="76"/>
      <c r="W138" s="76"/>
      <c r="X138" s="76">
        <v>18.92831</v>
      </c>
      <c r="Y138" s="76"/>
      <c r="Z138" s="76"/>
      <c r="AA138" s="76"/>
      <c r="AB138" s="76"/>
      <c r="AC138" s="76"/>
      <c r="AD138" s="76"/>
      <c r="AE138" s="198">
        <f t="shared" si="4"/>
        <v>18.92831</v>
      </c>
      <c r="AF138" s="73"/>
      <c r="AG138" s="73"/>
      <c r="AH138" s="73"/>
      <c r="AI138" s="73"/>
      <c r="AJ138" s="73"/>
      <c r="AK138" s="73"/>
      <c r="AL138" s="73"/>
      <c r="AM138" s="73"/>
      <c r="AN138" s="73"/>
      <c r="AO138" s="73"/>
      <c r="AP138" s="73"/>
      <c r="AQ138" s="73"/>
      <c r="AR138" s="198">
        <f t="shared" si="7"/>
        <v>0</v>
      </c>
      <c r="AS138" s="198">
        <f t="shared" si="8"/>
        <v>18.92831</v>
      </c>
    </row>
    <row r="139" spans="2:45" ht="11.25" customHeight="1">
      <c r="B139" s="167" t="s">
        <v>90</v>
      </c>
      <c r="C139" s="190" t="s">
        <v>1026</v>
      </c>
      <c r="D139" s="167" t="s">
        <v>79</v>
      </c>
      <c r="E139" s="170" t="s">
        <v>84</v>
      </c>
      <c r="F139" s="171" t="s">
        <v>257</v>
      </c>
      <c r="G139" s="73"/>
      <c r="H139" s="76"/>
      <c r="I139" s="73"/>
      <c r="J139" s="76"/>
      <c r="K139" s="76"/>
      <c r="L139" s="76"/>
      <c r="M139" s="76"/>
      <c r="N139" s="76"/>
      <c r="O139" s="76"/>
      <c r="P139" s="76"/>
      <c r="Q139" s="76"/>
      <c r="R139" s="198">
        <f t="shared" si="6"/>
        <v>0</v>
      </c>
      <c r="S139" s="76"/>
      <c r="T139" s="76"/>
      <c r="U139" s="76"/>
      <c r="V139" s="76"/>
      <c r="W139" s="76"/>
      <c r="X139" s="76">
        <v>43.99333</v>
      </c>
      <c r="Y139" s="76"/>
      <c r="Z139" s="76"/>
      <c r="AA139" s="76"/>
      <c r="AB139" s="76"/>
      <c r="AC139" s="76"/>
      <c r="AD139" s="76"/>
      <c r="AE139" s="198">
        <f t="shared" si="4"/>
        <v>43.99333</v>
      </c>
      <c r="AF139" s="73"/>
      <c r="AG139" s="73"/>
      <c r="AH139" s="73"/>
      <c r="AI139" s="73"/>
      <c r="AJ139" s="73"/>
      <c r="AK139" s="73"/>
      <c r="AL139" s="73"/>
      <c r="AM139" s="73"/>
      <c r="AN139" s="73"/>
      <c r="AO139" s="73"/>
      <c r="AP139" s="73"/>
      <c r="AQ139" s="73"/>
      <c r="AR139" s="198">
        <f t="shared" si="7"/>
        <v>0</v>
      </c>
      <c r="AS139" s="198">
        <f t="shared" si="8"/>
        <v>43.99333</v>
      </c>
    </row>
    <row r="140" spans="2:45" ht="11.25" customHeight="1">
      <c r="B140" s="167" t="s">
        <v>90</v>
      </c>
      <c r="C140" s="190" t="s">
        <v>1027</v>
      </c>
      <c r="D140" s="167" t="s">
        <v>79</v>
      </c>
      <c r="E140" s="170" t="s">
        <v>84</v>
      </c>
      <c r="F140" s="171" t="s">
        <v>257</v>
      </c>
      <c r="G140" s="73"/>
      <c r="H140" s="76"/>
      <c r="I140" s="73"/>
      <c r="J140" s="76"/>
      <c r="K140" s="76"/>
      <c r="L140" s="76"/>
      <c r="M140" s="76"/>
      <c r="N140" s="76"/>
      <c r="O140" s="76"/>
      <c r="P140" s="76"/>
      <c r="Q140" s="76"/>
      <c r="R140" s="198">
        <f t="shared" si="6"/>
        <v>0</v>
      </c>
      <c r="S140" s="76"/>
      <c r="T140" s="76"/>
      <c r="U140" s="76"/>
      <c r="V140" s="76"/>
      <c r="W140" s="76"/>
      <c r="X140" s="76">
        <v>78.250829999999993</v>
      </c>
      <c r="Y140" s="76"/>
      <c r="Z140" s="76"/>
      <c r="AA140" s="76"/>
      <c r="AB140" s="76"/>
      <c r="AC140" s="76"/>
      <c r="AD140" s="76"/>
      <c r="AE140" s="198">
        <f t="shared" si="4"/>
        <v>78.250829999999993</v>
      </c>
      <c r="AF140" s="73"/>
      <c r="AG140" s="73"/>
      <c r="AH140" s="73"/>
      <c r="AI140" s="73"/>
      <c r="AJ140" s="73"/>
      <c r="AK140" s="73"/>
      <c r="AL140" s="73"/>
      <c r="AM140" s="73"/>
      <c r="AN140" s="73"/>
      <c r="AO140" s="73"/>
      <c r="AP140" s="73"/>
      <c r="AQ140" s="73"/>
      <c r="AR140" s="198">
        <f t="shared" si="7"/>
        <v>0</v>
      </c>
      <c r="AS140" s="198">
        <f t="shared" si="8"/>
        <v>78.250829999999993</v>
      </c>
    </row>
    <row r="141" spans="2:45" ht="11.25" customHeight="1">
      <c r="B141" s="167" t="s">
        <v>90</v>
      </c>
      <c r="C141" s="190" t="s">
        <v>786</v>
      </c>
      <c r="D141" s="167" t="s">
        <v>79</v>
      </c>
      <c r="E141" s="170" t="s">
        <v>84</v>
      </c>
      <c r="F141" s="171" t="s">
        <v>257</v>
      </c>
      <c r="G141" s="73"/>
      <c r="H141" s="76"/>
      <c r="I141" s="73"/>
      <c r="J141" s="76"/>
      <c r="K141" s="76"/>
      <c r="L141" s="76"/>
      <c r="M141" s="76"/>
      <c r="N141" s="76"/>
      <c r="O141" s="76"/>
      <c r="P141" s="76"/>
      <c r="Q141" s="76"/>
      <c r="R141" s="198">
        <f t="shared" si="6"/>
        <v>0</v>
      </c>
      <c r="S141" s="76"/>
      <c r="T141" s="76"/>
      <c r="U141" s="76"/>
      <c r="V141" s="76"/>
      <c r="W141" s="76"/>
      <c r="X141" s="76"/>
      <c r="Y141" s="76">
        <v>4740</v>
      </c>
      <c r="Z141" s="76"/>
      <c r="AA141" s="76"/>
      <c r="AB141" s="76"/>
      <c r="AC141" s="76"/>
      <c r="AD141" s="76"/>
      <c r="AE141" s="198">
        <f t="shared" si="4"/>
        <v>4740</v>
      </c>
      <c r="AF141" s="73"/>
      <c r="AG141" s="73"/>
      <c r="AH141" s="73"/>
      <c r="AI141" s="73"/>
      <c r="AJ141" s="73"/>
      <c r="AK141" s="73"/>
      <c r="AL141" s="73"/>
      <c r="AM141" s="73"/>
      <c r="AN141" s="73"/>
      <c r="AO141" s="73"/>
      <c r="AP141" s="73"/>
      <c r="AQ141" s="73"/>
      <c r="AR141" s="198">
        <f t="shared" si="7"/>
        <v>0</v>
      </c>
      <c r="AS141" s="198">
        <f t="shared" si="8"/>
        <v>4740</v>
      </c>
    </row>
    <row r="142" spans="2:45" ht="11.25" customHeight="1">
      <c r="B142" s="167" t="s">
        <v>90</v>
      </c>
      <c r="C142" s="190" t="s">
        <v>785</v>
      </c>
      <c r="D142" s="167" t="s">
        <v>79</v>
      </c>
      <c r="E142" s="170" t="s">
        <v>84</v>
      </c>
      <c r="F142" s="171" t="s">
        <v>257</v>
      </c>
      <c r="G142" s="73"/>
      <c r="H142" s="76"/>
      <c r="I142" s="73"/>
      <c r="J142" s="76"/>
      <c r="K142" s="76"/>
      <c r="L142" s="76"/>
      <c r="M142" s="76"/>
      <c r="N142" s="76"/>
      <c r="O142" s="76"/>
      <c r="P142" s="76"/>
      <c r="Q142" s="76"/>
      <c r="R142" s="198">
        <f t="shared" si="6"/>
        <v>0</v>
      </c>
      <c r="S142" s="76"/>
      <c r="T142" s="76"/>
      <c r="U142" s="76"/>
      <c r="V142" s="76"/>
      <c r="W142" s="76"/>
      <c r="X142" s="76"/>
      <c r="Y142" s="76">
        <v>900</v>
      </c>
      <c r="Z142" s="76"/>
      <c r="AA142" s="76"/>
      <c r="AB142" s="76"/>
      <c r="AC142" s="76"/>
      <c r="AD142" s="76"/>
      <c r="AE142" s="198">
        <f t="shared" si="4"/>
        <v>900</v>
      </c>
      <c r="AF142" s="73"/>
      <c r="AG142" s="73"/>
      <c r="AH142" s="73"/>
      <c r="AI142" s="73"/>
      <c r="AJ142" s="73"/>
      <c r="AK142" s="73"/>
      <c r="AL142" s="73"/>
      <c r="AM142" s="73"/>
      <c r="AN142" s="73"/>
      <c r="AO142" s="73"/>
      <c r="AP142" s="73"/>
      <c r="AQ142" s="73"/>
      <c r="AR142" s="198">
        <f t="shared" si="7"/>
        <v>0</v>
      </c>
      <c r="AS142" s="198">
        <f t="shared" si="8"/>
        <v>900</v>
      </c>
    </row>
    <row r="143" spans="2:45" ht="11.25" customHeight="1">
      <c r="B143" s="167" t="s">
        <v>90</v>
      </c>
      <c r="C143" s="190" t="s">
        <v>892</v>
      </c>
      <c r="D143" s="167" t="s">
        <v>79</v>
      </c>
      <c r="E143" s="170" t="s">
        <v>84</v>
      </c>
      <c r="F143" s="171" t="s">
        <v>257</v>
      </c>
      <c r="G143" s="73"/>
      <c r="H143" s="76"/>
      <c r="I143" s="73"/>
      <c r="J143" s="76"/>
      <c r="K143" s="76"/>
      <c r="L143" s="76"/>
      <c r="M143" s="76"/>
      <c r="N143" s="76"/>
      <c r="O143" s="76"/>
      <c r="P143" s="76"/>
      <c r="Q143" s="76"/>
      <c r="R143" s="198">
        <f t="shared" si="6"/>
        <v>0</v>
      </c>
      <c r="S143" s="76"/>
      <c r="T143" s="76"/>
      <c r="U143" s="76"/>
      <c r="V143" s="76"/>
      <c r="W143" s="76"/>
      <c r="X143" s="76"/>
      <c r="Y143" s="76">
        <v>5300</v>
      </c>
      <c r="Z143" s="76"/>
      <c r="AA143" s="76"/>
      <c r="AB143" s="76"/>
      <c r="AC143" s="76"/>
      <c r="AD143" s="76"/>
      <c r="AE143" s="198">
        <f t="shared" si="4"/>
        <v>5300</v>
      </c>
      <c r="AF143" s="73"/>
      <c r="AG143" s="73"/>
      <c r="AH143" s="73"/>
      <c r="AI143" s="73"/>
      <c r="AJ143" s="73"/>
      <c r="AK143" s="73"/>
      <c r="AL143" s="73"/>
      <c r="AM143" s="73"/>
      <c r="AN143" s="73"/>
      <c r="AO143" s="73"/>
      <c r="AP143" s="73"/>
      <c r="AQ143" s="73"/>
      <c r="AR143" s="198">
        <f t="shared" si="7"/>
        <v>0</v>
      </c>
      <c r="AS143" s="198">
        <f t="shared" si="8"/>
        <v>5300</v>
      </c>
    </row>
    <row r="144" spans="2:45" ht="11.25" customHeight="1">
      <c r="B144" s="167" t="s">
        <v>90</v>
      </c>
      <c r="C144" s="190" t="s">
        <v>893</v>
      </c>
      <c r="D144" s="167" t="s">
        <v>79</v>
      </c>
      <c r="E144" s="170" t="s">
        <v>84</v>
      </c>
      <c r="F144" s="171" t="s">
        <v>257</v>
      </c>
      <c r="G144" s="73"/>
      <c r="H144" s="76"/>
      <c r="I144" s="73"/>
      <c r="J144" s="76"/>
      <c r="K144" s="76"/>
      <c r="L144" s="76"/>
      <c r="M144" s="76"/>
      <c r="N144" s="76"/>
      <c r="O144" s="76"/>
      <c r="P144" s="76"/>
      <c r="Q144" s="76"/>
      <c r="R144" s="198">
        <f t="shared" si="6"/>
        <v>0</v>
      </c>
      <c r="S144" s="76"/>
      <c r="T144" s="76"/>
      <c r="U144" s="76"/>
      <c r="V144" s="76"/>
      <c r="W144" s="76"/>
      <c r="X144" s="76"/>
      <c r="Y144" s="76">
        <v>17.757960000000001</v>
      </c>
      <c r="Z144" s="76"/>
      <c r="AA144" s="76"/>
      <c r="AB144" s="76"/>
      <c r="AC144" s="76"/>
      <c r="AD144" s="76"/>
      <c r="AE144" s="198">
        <f t="shared" si="4"/>
        <v>17.757960000000001</v>
      </c>
      <c r="AF144" s="73"/>
      <c r="AG144" s="73"/>
      <c r="AH144" s="73"/>
      <c r="AI144" s="73"/>
      <c r="AJ144" s="73"/>
      <c r="AK144" s="73"/>
      <c r="AL144" s="73"/>
      <c r="AM144" s="73"/>
      <c r="AN144" s="73"/>
      <c r="AO144" s="73"/>
      <c r="AP144" s="73"/>
      <c r="AQ144" s="73"/>
      <c r="AR144" s="198">
        <f t="shared" si="7"/>
        <v>0</v>
      </c>
      <c r="AS144" s="198">
        <f t="shared" si="8"/>
        <v>17.757960000000001</v>
      </c>
    </row>
    <row r="145" spans="2:45" ht="11.25" customHeight="1">
      <c r="B145" s="167" t="s">
        <v>90</v>
      </c>
      <c r="C145" s="190" t="s">
        <v>894</v>
      </c>
      <c r="D145" s="167" t="s">
        <v>79</v>
      </c>
      <c r="E145" s="170" t="s">
        <v>84</v>
      </c>
      <c r="F145" s="171" t="s">
        <v>257</v>
      </c>
      <c r="G145" s="73"/>
      <c r="H145" s="76"/>
      <c r="I145" s="73"/>
      <c r="J145" s="76"/>
      <c r="K145" s="76"/>
      <c r="L145" s="76"/>
      <c r="M145" s="76"/>
      <c r="N145" s="76"/>
      <c r="O145" s="76"/>
      <c r="P145" s="76"/>
      <c r="Q145" s="76"/>
      <c r="R145" s="198">
        <f t="shared" si="6"/>
        <v>0</v>
      </c>
      <c r="S145" s="76"/>
      <c r="T145" s="76"/>
      <c r="U145" s="76"/>
      <c r="V145" s="76"/>
      <c r="W145" s="76"/>
      <c r="X145" s="76"/>
      <c r="Y145" s="76">
        <v>21.915240000000001</v>
      </c>
      <c r="Z145" s="76"/>
      <c r="AA145" s="76"/>
      <c r="AB145" s="76"/>
      <c r="AC145" s="76"/>
      <c r="AD145" s="76"/>
      <c r="AE145" s="198">
        <f t="shared" si="4"/>
        <v>21.915240000000001</v>
      </c>
      <c r="AF145" s="73"/>
      <c r="AG145" s="73"/>
      <c r="AH145" s="73"/>
      <c r="AI145" s="73"/>
      <c r="AJ145" s="73"/>
      <c r="AK145" s="73"/>
      <c r="AL145" s="73"/>
      <c r="AM145" s="73"/>
      <c r="AN145" s="73"/>
      <c r="AO145" s="73"/>
      <c r="AP145" s="73"/>
      <c r="AQ145" s="73"/>
      <c r="AR145" s="198">
        <f t="shared" si="7"/>
        <v>0</v>
      </c>
      <c r="AS145" s="198">
        <f t="shared" si="8"/>
        <v>21.915240000000001</v>
      </c>
    </row>
    <row r="146" spans="2:45" ht="11.25" customHeight="1">
      <c r="B146" s="167" t="s">
        <v>90</v>
      </c>
      <c r="C146" s="190" t="s">
        <v>895</v>
      </c>
      <c r="D146" s="167" t="s">
        <v>79</v>
      </c>
      <c r="E146" s="170" t="s">
        <v>84</v>
      </c>
      <c r="F146" s="171" t="s">
        <v>257</v>
      </c>
      <c r="G146" s="73"/>
      <c r="H146" s="76"/>
      <c r="I146" s="73"/>
      <c r="J146" s="76"/>
      <c r="K146" s="76"/>
      <c r="L146" s="76"/>
      <c r="M146" s="76"/>
      <c r="N146" s="76"/>
      <c r="O146" s="76"/>
      <c r="P146" s="76"/>
      <c r="Q146" s="76"/>
      <c r="R146" s="198">
        <f t="shared" si="6"/>
        <v>0</v>
      </c>
      <c r="S146" s="76"/>
      <c r="T146" s="76"/>
      <c r="U146" s="76"/>
      <c r="V146" s="76"/>
      <c r="W146" s="76"/>
      <c r="X146" s="76"/>
      <c r="Y146" s="76">
        <v>18.944290000000002</v>
      </c>
      <c r="Z146" s="76"/>
      <c r="AA146" s="76"/>
      <c r="AB146" s="76"/>
      <c r="AC146" s="76"/>
      <c r="AD146" s="76"/>
      <c r="AE146" s="198">
        <f t="shared" si="4"/>
        <v>18.944290000000002</v>
      </c>
      <c r="AF146" s="73"/>
      <c r="AG146" s="73"/>
      <c r="AH146" s="73"/>
      <c r="AI146" s="73"/>
      <c r="AJ146" s="73"/>
      <c r="AK146" s="73"/>
      <c r="AL146" s="73"/>
      <c r="AM146" s="73"/>
      <c r="AN146" s="73"/>
      <c r="AO146" s="73"/>
      <c r="AP146" s="73"/>
      <c r="AQ146" s="73"/>
      <c r="AR146" s="198">
        <f t="shared" si="7"/>
        <v>0</v>
      </c>
      <c r="AS146" s="198">
        <f t="shared" si="8"/>
        <v>18.944290000000002</v>
      </c>
    </row>
    <row r="147" spans="2:45" ht="11.25" customHeight="1">
      <c r="B147" s="167" t="s">
        <v>90</v>
      </c>
      <c r="C147" s="190" t="s">
        <v>1028</v>
      </c>
      <c r="D147" s="167" t="s">
        <v>79</v>
      </c>
      <c r="E147" s="170" t="s">
        <v>84</v>
      </c>
      <c r="F147" s="171" t="s">
        <v>257</v>
      </c>
      <c r="G147" s="73"/>
      <c r="H147" s="76"/>
      <c r="I147" s="73"/>
      <c r="J147" s="76"/>
      <c r="K147" s="76"/>
      <c r="L147" s="76"/>
      <c r="M147" s="76"/>
      <c r="N147" s="76"/>
      <c r="O147" s="76"/>
      <c r="P147" s="76"/>
      <c r="Q147" s="76"/>
      <c r="R147" s="198">
        <f t="shared" si="6"/>
        <v>0</v>
      </c>
      <c r="S147" s="76"/>
      <c r="T147" s="76"/>
      <c r="U147" s="76"/>
      <c r="V147" s="76"/>
      <c r="W147" s="76"/>
      <c r="X147" s="76"/>
      <c r="Y147" s="76">
        <v>41.764000000000003</v>
      </c>
      <c r="Z147" s="76"/>
      <c r="AA147" s="76"/>
      <c r="AB147" s="76"/>
      <c r="AC147" s="76"/>
      <c r="AD147" s="76"/>
      <c r="AE147" s="198">
        <f t="shared" si="4"/>
        <v>41.764000000000003</v>
      </c>
      <c r="AF147" s="73"/>
      <c r="AG147" s="73"/>
      <c r="AH147" s="73"/>
      <c r="AI147" s="73"/>
      <c r="AJ147" s="73"/>
      <c r="AK147" s="73"/>
      <c r="AL147" s="73"/>
      <c r="AM147" s="73"/>
      <c r="AN147" s="73"/>
      <c r="AO147" s="73"/>
      <c r="AP147" s="73"/>
      <c r="AQ147" s="73"/>
      <c r="AR147" s="198">
        <f t="shared" si="7"/>
        <v>0</v>
      </c>
      <c r="AS147" s="198">
        <f t="shared" si="8"/>
        <v>41.764000000000003</v>
      </c>
    </row>
    <row r="148" spans="2:45" ht="11.25" customHeight="1">
      <c r="B148" s="167" t="s">
        <v>90</v>
      </c>
      <c r="C148" s="190" t="s">
        <v>896</v>
      </c>
      <c r="D148" s="167" t="s">
        <v>79</v>
      </c>
      <c r="E148" s="170" t="s">
        <v>84</v>
      </c>
      <c r="F148" s="171" t="s">
        <v>257</v>
      </c>
      <c r="G148" s="73"/>
      <c r="H148" s="76"/>
      <c r="I148" s="73"/>
      <c r="J148" s="76"/>
      <c r="K148" s="76"/>
      <c r="L148" s="76"/>
      <c r="M148" s="76"/>
      <c r="N148" s="76"/>
      <c r="O148" s="76"/>
      <c r="P148" s="76"/>
      <c r="Q148" s="76"/>
      <c r="R148" s="198">
        <f t="shared" si="6"/>
        <v>0</v>
      </c>
      <c r="S148" s="76"/>
      <c r="T148" s="76"/>
      <c r="U148" s="76"/>
      <c r="V148" s="76"/>
      <c r="W148" s="76"/>
      <c r="X148" s="76"/>
      <c r="Y148" s="76">
        <v>814.845</v>
      </c>
      <c r="Z148" s="76"/>
      <c r="AA148" s="76"/>
      <c r="AB148" s="76"/>
      <c r="AC148" s="76"/>
      <c r="AD148" s="76"/>
      <c r="AE148" s="198">
        <f t="shared" si="4"/>
        <v>814.845</v>
      </c>
      <c r="AF148" s="73"/>
      <c r="AG148" s="73"/>
      <c r="AH148" s="73"/>
      <c r="AI148" s="73"/>
      <c r="AJ148" s="73"/>
      <c r="AK148" s="73"/>
      <c r="AL148" s="73"/>
      <c r="AM148" s="73"/>
      <c r="AN148" s="73"/>
      <c r="AO148" s="73"/>
      <c r="AP148" s="73"/>
      <c r="AQ148" s="73"/>
      <c r="AR148" s="198">
        <f t="shared" si="7"/>
        <v>0</v>
      </c>
      <c r="AS148" s="198">
        <f t="shared" si="8"/>
        <v>814.845</v>
      </c>
    </row>
    <row r="149" spans="2:45" ht="11.25" customHeight="1">
      <c r="B149" s="167" t="s">
        <v>90</v>
      </c>
      <c r="C149" s="190" t="s">
        <v>897</v>
      </c>
      <c r="D149" s="167" t="s">
        <v>79</v>
      </c>
      <c r="E149" s="170" t="s">
        <v>84</v>
      </c>
      <c r="F149" s="171" t="s">
        <v>257</v>
      </c>
      <c r="G149" s="73"/>
      <c r="H149" s="76"/>
      <c r="I149" s="73"/>
      <c r="J149" s="76"/>
      <c r="K149" s="76"/>
      <c r="L149" s="76"/>
      <c r="M149" s="76"/>
      <c r="N149" s="76"/>
      <c r="O149" s="76"/>
      <c r="P149" s="76"/>
      <c r="Q149" s="76"/>
      <c r="R149" s="198">
        <f t="shared" si="6"/>
        <v>0</v>
      </c>
      <c r="S149" s="76"/>
      <c r="T149" s="76"/>
      <c r="U149" s="76"/>
      <c r="V149" s="76"/>
      <c r="W149" s="76"/>
      <c r="X149" s="76"/>
      <c r="Y149" s="76">
        <v>3697.703</v>
      </c>
      <c r="Z149" s="76"/>
      <c r="AA149" s="76"/>
      <c r="AB149" s="76"/>
      <c r="AC149" s="76"/>
      <c r="AD149" s="76"/>
      <c r="AE149" s="198">
        <f t="shared" si="4"/>
        <v>3697.703</v>
      </c>
      <c r="AF149" s="73"/>
      <c r="AG149" s="73"/>
      <c r="AH149" s="73"/>
      <c r="AI149" s="73"/>
      <c r="AJ149" s="73"/>
      <c r="AK149" s="73"/>
      <c r="AL149" s="73"/>
      <c r="AM149" s="73"/>
      <c r="AN149" s="73"/>
      <c r="AO149" s="73"/>
      <c r="AP149" s="73"/>
      <c r="AQ149" s="73"/>
      <c r="AR149" s="198">
        <f t="shared" si="7"/>
        <v>0</v>
      </c>
      <c r="AS149" s="198">
        <f t="shared" si="8"/>
        <v>3697.703</v>
      </c>
    </row>
    <row r="150" spans="2:45" ht="11.25" customHeight="1">
      <c r="B150" s="167" t="s">
        <v>90</v>
      </c>
      <c r="C150" s="190" t="s">
        <v>898</v>
      </c>
      <c r="D150" s="167" t="s">
        <v>79</v>
      </c>
      <c r="E150" s="170" t="s">
        <v>84</v>
      </c>
      <c r="F150" s="171" t="s">
        <v>257</v>
      </c>
      <c r="G150" s="73"/>
      <c r="H150" s="76"/>
      <c r="I150" s="73"/>
      <c r="J150" s="76"/>
      <c r="K150" s="76"/>
      <c r="L150" s="76"/>
      <c r="M150" s="76"/>
      <c r="N150" s="76"/>
      <c r="O150" s="76"/>
      <c r="P150" s="76"/>
      <c r="Q150" s="76"/>
      <c r="R150" s="198">
        <f t="shared" si="6"/>
        <v>0</v>
      </c>
      <c r="S150" s="76"/>
      <c r="T150" s="76"/>
      <c r="U150" s="76"/>
      <c r="V150" s="76"/>
      <c r="W150" s="76"/>
      <c r="X150" s="76"/>
      <c r="Y150" s="76">
        <v>3000</v>
      </c>
      <c r="Z150" s="76"/>
      <c r="AA150" s="76"/>
      <c r="AB150" s="76"/>
      <c r="AC150" s="76"/>
      <c r="AD150" s="76"/>
      <c r="AE150" s="198">
        <f t="shared" si="4"/>
        <v>3000</v>
      </c>
      <c r="AF150" s="73"/>
      <c r="AG150" s="73"/>
      <c r="AH150" s="73"/>
      <c r="AI150" s="73"/>
      <c r="AJ150" s="73"/>
      <c r="AK150" s="73"/>
      <c r="AL150" s="73"/>
      <c r="AM150" s="73"/>
      <c r="AN150" s="73"/>
      <c r="AO150" s="73"/>
      <c r="AP150" s="73"/>
      <c r="AQ150" s="73"/>
      <c r="AR150" s="198">
        <f t="shared" si="7"/>
        <v>0</v>
      </c>
      <c r="AS150" s="198">
        <f t="shared" si="8"/>
        <v>3000</v>
      </c>
    </row>
    <row r="151" spans="2:45" ht="11.25" customHeight="1">
      <c r="B151" s="167" t="s">
        <v>90</v>
      </c>
      <c r="C151" s="190" t="s">
        <v>1029</v>
      </c>
      <c r="D151" s="167" t="s">
        <v>79</v>
      </c>
      <c r="E151" s="170" t="s">
        <v>84</v>
      </c>
      <c r="F151" s="171" t="s">
        <v>257</v>
      </c>
      <c r="G151" s="73"/>
      <c r="H151" s="76"/>
      <c r="I151" s="73"/>
      <c r="J151" s="76"/>
      <c r="K151" s="76"/>
      <c r="L151" s="76"/>
      <c r="M151" s="76"/>
      <c r="N151" s="76"/>
      <c r="O151" s="76"/>
      <c r="P151" s="76"/>
      <c r="Q151" s="76"/>
      <c r="R151" s="198">
        <f t="shared" si="6"/>
        <v>0</v>
      </c>
      <c r="S151" s="76"/>
      <c r="T151" s="76"/>
      <c r="U151" s="76"/>
      <c r="V151" s="76"/>
      <c r="W151" s="76"/>
      <c r="X151" s="76"/>
      <c r="Y151" s="76">
        <v>50.728490000000001</v>
      </c>
      <c r="Z151" s="76"/>
      <c r="AA151" s="76"/>
      <c r="AB151" s="76"/>
      <c r="AC151" s="76"/>
      <c r="AD151" s="76"/>
      <c r="AE151" s="198">
        <f t="shared" si="4"/>
        <v>50.728490000000001</v>
      </c>
      <c r="AF151" s="73"/>
      <c r="AG151" s="73"/>
      <c r="AH151" s="73"/>
      <c r="AI151" s="73"/>
      <c r="AJ151" s="73"/>
      <c r="AK151" s="73"/>
      <c r="AL151" s="73"/>
      <c r="AM151" s="73"/>
      <c r="AN151" s="73"/>
      <c r="AO151" s="73"/>
      <c r="AP151" s="73"/>
      <c r="AQ151" s="73"/>
      <c r="AR151" s="198">
        <f t="shared" si="7"/>
        <v>0</v>
      </c>
      <c r="AS151" s="198">
        <f t="shared" si="8"/>
        <v>50.728490000000001</v>
      </c>
    </row>
    <row r="152" spans="2:45" ht="11.25" customHeight="1">
      <c r="B152" s="167" t="s">
        <v>90</v>
      </c>
      <c r="C152" s="190" t="s">
        <v>1030</v>
      </c>
      <c r="D152" s="167" t="s">
        <v>79</v>
      </c>
      <c r="E152" s="170" t="s">
        <v>84</v>
      </c>
      <c r="F152" s="171" t="s">
        <v>257</v>
      </c>
      <c r="G152" s="73"/>
      <c r="H152" s="76"/>
      <c r="I152" s="73"/>
      <c r="J152" s="76"/>
      <c r="K152" s="76"/>
      <c r="L152" s="76"/>
      <c r="M152" s="76"/>
      <c r="N152" s="76"/>
      <c r="O152" s="76"/>
      <c r="P152" s="76"/>
      <c r="Q152" s="76"/>
      <c r="R152" s="198">
        <f t="shared" si="6"/>
        <v>0</v>
      </c>
      <c r="S152" s="76"/>
      <c r="T152" s="76"/>
      <c r="U152" s="76"/>
      <c r="V152" s="76"/>
      <c r="W152" s="76"/>
      <c r="X152" s="76"/>
      <c r="Y152" s="76">
        <v>88.038460000000001</v>
      </c>
      <c r="Z152" s="76"/>
      <c r="AA152" s="76"/>
      <c r="AB152" s="76"/>
      <c r="AC152" s="76"/>
      <c r="AD152" s="76"/>
      <c r="AE152" s="198">
        <f t="shared" si="4"/>
        <v>88.038460000000001</v>
      </c>
      <c r="AF152" s="73"/>
      <c r="AG152" s="73"/>
      <c r="AH152" s="73"/>
      <c r="AI152" s="73"/>
      <c r="AJ152" s="73"/>
      <c r="AK152" s="73"/>
      <c r="AL152" s="73"/>
      <c r="AM152" s="73"/>
      <c r="AN152" s="73"/>
      <c r="AO152" s="73"/>
      <c r="AP152" s="73"/>
      <c r="AQ152" s="73"/>
      <c r="AR152" s="198">
        <f t="shared" si="7"/>
        <v>0</v>
      </c>
      <c r="AS152" s="198">
        <f t="shared" si="8"/>
        <v>88.038460000000001</v>
      </c>
    </row>
    <row r="153" spans="2:45" ht="11.25" customHeight="1">
      <c r="B153" s="167" t="s">
        <v>90</v>
      </c>
      <c r="C153" s="190" t="s">
        <v>1031</v>
      </c>
      <c r="D153" s="167" t="s">
        <v>79</v>
      </c>
      <c r="E153" s="170" t="s">
        <v>84</v>
      </c>
      <c r="F153" s="171" t="s">
        <v>257</v>
      </c>
      <c r="G153" s="73"/>
      <c r="H153" s="76"/>
      <c r="I153" s="73"/>
      <c r="J153" s="76"/>
      <c r="K153" s="76"/>
      <c r="L153" s="76"/>
      <c r="M153" s="76"/>
      <c r="N153" s="76"/>
      <c r="O153" s="76"/>
      <c r="P153" s="76"/>
      <c r="Q153" s="76"/>
      <c r="R153" s="198">
        <f t="shared" si="6"/>
        <v>0</v>
      </c>
      <c r="S153" s="76"/>
      <c r="T153" s="76"/>
      <c r="U153" s="76"/>
      <c r="V153" s="76"/>
      <c r="W153" s="76"/>
      <c r="X153" s="76"/>
      <c r="Y153" s="76">
        <v>376.25245000000001</v>
      </c>
      <c r="Z153" s="76"/>
      <c r="AA153" s="76"/>
      <c r="AB153" s="76"/>
      <c r="AC153" s="76"/>
      <c r="AD153" s="76"/>
      <c r="AE153" s="198">
        <f t="shared" si="4"/>
        <v>376.25245000000001</v>
      </c>
      <c r="AF153" s="73"/>
      <c r="AG153" s="73"/>
      <c r="AH153" s="73"/>
      <c r="AI153" s="73"/>
      <c r="AJ153" s="73"/>
      <c r="AK153" s="73"/>
      <c r="AL153" s="73"/>
      <c r="AM153" s="73"/>
      <c r="AN153" s="73"/>
      <c r="AO153" s="73"/>
      <c r="AP153" s="73"/>
      <c r="AQ153" s="73"/>
      <c r="AR153" s="198">
        <f t="shared" si="7"/>
        <v>0</v>
      </c>
      <c r="AS153" s="198">
        <f t="shared" si="8"/>
        <v>376.25245000000001</v>
      </c>
    </row>
    <row r="154" spans="2:45" ht="11.25" customHeight="1">
      <c r="B154" s="167" t="s">
        <v>90</v>
      </c>
      <c r="C154" s="190" t="s">
        <v>1032</v>
      </c>
      <c r="D154" s="167" t="s">
        <v>79</v>
      </c>
      <c r="E154" s="170" t="s">
        <v>84</v>
      </c>
      <c r="F154" s="171" t="s">
        <v>254</v>
      </c>
      <c r="G154" s="73"/>
      <c r="H154" s="76"/>
      <c r="I154" s="73"/>
      <c r="J154" s="76"/>
      <c r="K154" s="76"/>
      <c r="L154" s="76"/>
      <c r="M154" s="76"/>
      <c r="N154" s="76"/>
      <c r="O154" s="76"/>
      <c r="P154" s="76"/>
      <c r="Q154" s="76"/>
      <c r="R154" s="198">
        <f t="shared" si="6"/>
        <v>0</v>
      </c>
      <c r="S154" s="76"/>
      <c r="T154" s="76"/>
      <c r="U154" s="76"/>
      <c r="V154" s="76"/>
      <c r="W154" s="76"/>
      <c r="X154" s="76"/>
      <c r="Y154" s="76">
        <v>467.89695999999998</v>
      </c>
      <c r="Z154" s="76"/>
      <c r="AA154" s="76"/>
      <c r="AB154" s="76"/>
      <c r="AC154" s="76"/>
      <c r="AD154" s="76"/>
      <c r="AE154" s="198">
        <f t="shared" si="4"/>
        <v>467.89695999999998</v>
      </c>
      <c r="AF154" s="73"/>
      <c r="AG154" s="73"/>
      <c r="AH154" s="73"/>
      <c r="AI154" s="73"/>
      <c r="AJ154" s="73"/>
      <c r="AK154" s="73"/>
      <c r="AL154" s="73"/>
      <c r="AM154" s="73"/>
      <c r="AN154" s="73"/>
      <c r="AO154" s="73"/>
      <c r="AP154" s="73"/>
      <c r="AQ154" s="73"/>
      <c r="AR154" s="198">
        <f t="shared" si="7"/>
        <v>0</v>
      </c>
      <c r="AS154" s="198">
        <f t="shared" si="8"/>
        <v>467.89695999999998</v>
      </c>
    </row>
    <row r="155" spans="2:45" ht="11.25" customHeight="1">
      <c r="B155" s="167" t="s">
        <v>90</v>
      </c>
      <c r="C155" s="190" t="s">
        <v>1033</v>
      </c>
      <c r="D155" s="167" t="s">
        <v>79</v>
      </c>
      <c r="E155" s="170" t="s">
        <v>84</v>
      </c>
      <c r="F155" s="171" t="s">
        <v>254</v>
      </c>
      <c r="G155" s="73"/>
      <c r="H155" s="76"/>
      <c r="I155" s="73"/>
      <c r="J155" s="76"/>
      <c r="K155" s="76"/>
      <c r="L155" s="76"/>
      <c r="M155" s="76"/>
      <c r="N155" s="76"/>
      <c r="O155" s="76"/>
      <c r="P155" s="76"/>
      <c r="Q155" s="76"/>
      <c r="R155" s="198">
        <f t="shared" si="6"/>
        <v>0</v>
      </c>
      <c r="S155" s="76"/>
      <c r="T155" s="76"/>
      <c r="U155" s="76"/>
      <c r="V155" s="76"/>
      <c r="W155" s="76"/>
      <c r="X155" s="76"/>
      <c r="Y155" s="76">
        <v>783.84799999999996</v>
      </c>
      <c r="Z155" s="76"/>
      <c r="AA155" s="76"/>
      <c r="AB155" s="76"/>
      <c r="AC155" s="76"/>
      <c r="AD155" s="76"/>
      <c r="AE155" s="198">
        <f t="shared" si="4"/>
        <v>783.84799999999996</v>
      </c>
      <c r="AF155" s="73"/>
      <c r="AG155" s="73"/>
      <c r="AH155" s="73"/>
      <c r="AI155" s="73"/>
      <c r="AJ155" s="73"/>
      <c r="AK155" s="73"/>
      <c r="AL155" s="73"/>
      <c r="AM155" s="73"/>
      <c r="AN155" s="73"/>
      <c r="AO155" s="73"/>
      <c r="AP155" s="73"/>
      <c r="AQ155" s="73"/>
      <c r="AR155" s="198">
        <f t="shared" si="7"/>
        <v>0</v>
      </c>
      <c r="AS155" s="198">
        <f t="shared" si="8"/>
        <v>783.84799999999996</v>
      </c>
    </row>
    <row r="156" spans="2:45" ht="11.25" customHeight="1">
      <c r="B156" s="167" t="s">
        <v>90</v>
      </c>
      <c r="C156" s="190" t="s">
        <v>1034</v>
      </c>
      <c r="D156" s="167" t="s">
        <v>79</v>
      </c>
      <c r="E156" s="170" t="s">
        <v>84</v>
      </c>
      <c r="F156" s="171" t="s">
        <v>254</v>
      </c>
      <c r="G156" s="73"/>
      <c r="H156" s="76"/>
      <c r="I156" s="73"/>
      <c r="J156" s="76"/>
      <c r="K156" s="76"/>
      <c r="L156" s="76"/>
      <c r="M156" s="76"/>
      <c r="N156" s="76"/>
      <c r="O156" s="76"/>
      <c r="P156" s="76"/>
      <c r="Q156" s="76"/>
      <c r="R156" s="198">
        <f t="shared" si="6"/>
        <v>0</v>
      </c>
      <c r="S156" s="76"/>
      <c r="T156" s="76"/>
      <c r="U156" s="76"/>
      <c r="V156" s="76"/>
      <c r="W156" s="76"/>
      <c r="X156" s="76"/>
      <c r="Y156" s="76">
        <v>1390</v>
      </c>
      <c r="Z156" s="76"/>
      <c r="AA156" s="76"/>
      <c r="AB156" s="76"/>
      <c r="AC156" s="76"/>
      <c r="AD156" s="76"/>
      <c r="AE156" s="198">
        <f t="shared" si="4"/>
        <v>1390</v>
      </c>
      <c r="AF156" s="73"/>
      <c r="AG156" s="73"/>
      <c r="AH156" s="73"/>
      <c r="AI156" s="73"/>
      <c r="AJ156" s="73"/>
      <c r="AK156" s="73"/>
      <c r="AL156" s="73"/>
      <c r="AM156" s="73"/>
      <c r="AN156" s="73"/>
      <c r="AO156" s="73"/>
      <c r="AP156" s="73"/>
      <c r="AQ156" s="73"/>
      <c r="AR156" s="198">
        <f t="shared" si="7"/>
        <v>0</v>
      </c>
      <c r="AS156" s="198">
        <f t="shared" si="8"/>
        <v>1390</v>
      </c>
    </row>
    <row r="157" spans="2:45" ht="11.25" customHeight="1">
      <c r="B157" s="167" t="s">
        <v>90</v>
      </c>
      <c r="C157" s="190" t="s">
        <v>903</v>
      </c>
      <c r="D157" s="167" t="s">
        <v>79</v>
      </c>
      <c r="E157" s="170" t="s">
        <v>84</v>
      </c>
      <c r="F157" s="171" t="s">
        <v>257</v>
      </c>
      <c r="G157" s="73"/>
      <c r="H157" s="76"/>
      <c r="I157" s="73"/>
      <c r="J157" s="76"/>
      <c r="K157" s="76"/>
      <c r="L157" s="76"/>
      <c r="M157" s="76"/>
      <c r="N157" s="76"/>
      <c r="O157" s="76"/>
      <c r="P157" s="76"/>
      <c r="Q157" s="76"/>
      <c r="R157" s="198">
        <f t="shared" si="6"/>
        <v>0</v>
      </c>
      <c r="S157" s="76"/>
      <c r="T157" s="76"/>
      <c r="U157" s="76"/>
      <c r="V157" s="76"/>
      <c r="W157" s="76"/>
      <c r="X157" s="76"/>
      <c r="Y157" s="76"/>
      <c r="Z157" s="76">
        <v>5000</v>
      </c>
      <c r="AA157" s="76"/>
      <c r="AB157" s="76"/>
      <c r="AC157" s="76"/>
      <c r="AD157" s="76"/>
      <c r="AE157" s="198">
        <f t="shared" si="4"/>
        <v>5000</v>
      </c>
      <c r="AF157" s="73"/>
      <c r="AG157" s="73"/>
      <c r="AH157" s="73"/>
      <c r="AI157" s="73"/>
      <c r="AJ157" s="73"/>
      <c r="AK157" s="73"/>
      <c r="AL157" s="73"/>
      <c r="AM157" s="73"/>
      <c r="AN157" s="73"/>
      <c r="AO157" s="73"/>
      <c r="AP157" s="73"/>
      <c r="AQ157" s="73"/>
      <c r="AR157" s="198">
        <f t="shared" si="7"/>
        <v>0</v>
      </c>
      <c r="AS157" s="198">
        <f t="shared" si="8"/>
        <v>5000</v>
      </c>
    </row>
    <row r="158" spans="2:45" ht="11.25" customHeight="1">
      <c r="B158" s="167" t="s">
        <v>90</v>
      </c>
      <c r="C158" s="190" t="s">
        <v>904</v>
      </c>
      <c r="D158" s="167" t="s">
        <v>79</v>
      </c>
      <c r="E158" s="170" t="s">
        <v>84</v>
      </c>
      <c r="F158" s="171" t="s">
        <v>257</v>
      </c>
      <c r="G158" s="73"/>
      <c r="H158" s="76"/>
      <c r="I158" s="73"/>
      <c r="J158" s="76"/>
      <c r="K158" s="76"/>
      <c r="L158" s="76"/>
      <c r="M158" s="76"/>
      <c r="N158" s="76"/>
      <c r="O158" s="76"/>
      <c r="P158" s="76"/>
      <c r="Q158" s="76"/>
      <c r="R158" s="198">
        <f t="shared" si="6"/>
        <v>0</v>
      </c>
      <c r="S158" s="76"/>
      <c r="T158" s="76"/>
      <c r="U158" s="76"/>
      <c r="V158" s="76"/>
      <c r="W158" s="76"/>
      <c r="X158" s="76"/>
      <c r="Y158" s="76"/>
      <c r="Z158" s="76">
        <v>4943</v>
      </c>
      <c r="AA158" s="76"/>
      <c r="AB158" s="76"/>
      <c r="AC158" s="76"/>
      <c r="AD158" s="76"/>
      <c r="AE158" s="198">
        <f t="shared" si="4"/>
        <v>4943</v>
      </c>
      <c r="AF158" s="73"/>
      <c r="AG158" s="73"/>
      <c r="AH158" s="73"/>
      <c r="AI158" s="73"/>
      <c r="AJ158" s="73"/>
      <c r="AK158" s="73"/>
      <c r="AL158" s="73"/>
      <c r="AM158" s="73"/>
      <c r="AN158" s="73"/>
      <c r="AO158" s="73"/>
      <c r="AP158" s="73"/>
      <c r="AQ158" s="73"/>
      <c r="AR158" s="198">
        <f t="shared" si="7"/>
        <v>0</v>
      </c>
      <c r="AS158" s="198">
        <f t="shared" si="8"/>
        <v>4943</v>
      </c>
    </row>
    <row r="159" spans="2:45" ht="11.25" customHeight="1">
      <c r="B159" s="167" t="s">
        <v>90</v>
      </c>
      <c r="C159" s="190" t="s">
        <v>905</v>
      </c>
      <c r="D159" s="167" t="s">
        <v>79</v>
      </c>
      <c r="E159" s="170" t="s">
        <v>84</v>
      </c>
      <c r="F159" s="171" t="s">
        <v>257</v>
      </c>
      <c r="G159" s="73"/>
      <c r="H159" s="76"/>
      <c r="I159" s="73"/>
      <c r="J159" s="76"/>
      <c r="K159" s="76"/>
      <c r="L159" s="76"/>
      <c r="M159" s="76"/>
      <c r="N159" s="76"/>
      <c r="O159" s="76"/>
      <c r="P159" s="76"/>
      <c r="Q159" s="76"/>
      <c r="R159" s="198">
        <f t="shared" si="6"/>
        <v>0</v>
      </c>
      <c r="S159" s="76"/>
      <c r="T159" s="76"/>
      <c r="U159" s="76"/>
      <c r="V159" s="76"/>
      <c r="W159" s="76"/>
      <c r="X159" s="76"/>
      <c r="Y159" s="76"/>
      <c r="Z159" s="76">
        <v>4936.7404999999999</v>
      </c>
      <c r="AA159" s="76"/>
      <c r="AB159" s="76"/>
      <c r="AC159" s="76"/>
      <c r="AD159" s="76"/>
      <c r="AE159" s="198">
        <f t="shared" si="4"/>
        <v>4936.7404999999999</v>
      </c>
      <c r="AF159" s="73"/>
      <c r="AG159" s="73"/>
      <c r="AH159" s="73"/>
      <c r="AI159" s="73"/>
      <c r="AJ159" s="73"/>
      <c r="AK159" s="73"/>
      <c r="AL159" s="73"/>
      <c r="AM159" s="73"/>
      <c r="AN159" s="73"/>
      <c r="AO159" s="73"/>
      <c r="AP159" s="73"/>
      <c r="AQ159" s="73"/>
      <c r="AR159" s="198">
        <f t="shared" si="7"/>
        <v>0</v>
      </c>
      <c r="AS159" s="198">
        <f t="shared" si="8"/>
        <v>4936.7404999999999</v>
      </c>
    </row>
    <row r="160" spans="2:45" ht="11.25" customHeight="1">
      <c r="B160" s="167" t="s">
        <v>90</v>
      </c>
      <c r="C160" s="190" t="s">
        <v>906</v>
      </c>
      <c r="D160" s="167" t="s">
        <v>79</v>
      </c>
      <c r="E160" s="170" t="s">
        <v>84</v>
      </c>
      <c r="F160" s="171" t="s">
        <v>257</v>
      </c>
      <c r="G160" s="73"/>
      <c r="H160" s="76"/>
      <c r="I160" s="73"/>
      <c r="J160" s="76"/>
      <c r="K160" s="76"/>
      <c r="L160" s="76"/>
      <c r="M160" s="76"/>
      <c r="N160" s="76"/>
      <c r="O160" s="76"/>
      <c r="P160" s="76"/>
      <c r="Q160" s="76"/>
      <c r="R160" s="198">
        <f t="shared" si="6"/>
        <v>0</v>
      </c>
      <c r="S160" s="76"/>
      <c r="T160" s="76"/>
      <c r="U160" s="76"/>
      <c r="V160" s="76"/>
      <c r="W160" s="76"/>
      <c r="X160" s="76"/>
      <c r="Y160" s="76"/>
      <c r="Z160" s="76">
        <v>4953.1610000000001</v>
      </c>
      <c r="AA160" s="76"/>
      <c r="AB160" s="76"/>
      <c r="AC160" s="76"/>
      <c r="AD160" s="76"/>
      <c r="AE160" s="198">
        <f t="shared" si="4"/>
        <v>4953.1610000000001</v>
      </c>
      <c r="AF160" s="73"/>
      <c r="AG160" s="73"/>
      <c r="AH160" s="73"/>
      <c r="AI160" s="73"/>
      <c r="AJ160" s="73"/>
      <c r="AK160" s="73"/>
      <c r="AL160" s="73"/>
      <c r="AM160" s="73"/>
      <c r="AN160" s="73"/>
      <c r="AO160" s="73"/>
      <c r="AP160" s="73"/>
      <c r="AQ160" s="73"/>
      <c r="AR160" s="198">
        <f t="shared" si="7"/>
        <v>0</v>
      </c>
      <c r="AS160" s="198">
        <f t="shared" si="8"/>
        <v>4953.1610000000001</v>
      </c>
    </row>
    <row r="161" spans="2:45" ht="11.25" customHeight="1">
      <c r="B161" s="167" t="s">
        <v>90</v>
      </c>
      <c r="C161" s="190" t="s">
        <v>907</v>
      </c>
      <c r="D161" s="167" t="s">
        <v>79</v>
      </c>
      <c r="E161" s="170" t="s">
        <v>84</v>
      </c>
      <c r="F161" s="171" t="s">
        <v>257</v>
      </c>
      <c r="G161" s="73"/>
      <c r="H161" s="76"/>
      <c r="I161" s="73"/>
      <c r="J161" s="76"/>
      <c r="K161" s="76"/>
      <c r="L161" s="76"/>
      <c r="M161" s="76"/>
      <c r="N161" s="76"/>
      <c r="O161" s="76"/>
      <c r="P161" s="76"/>
      <c r="Q161" s="76"/>
      <c r="R161" s="198">
        <f t="shared" si="6"/>
        <v>0</v>
      </c>
      <c r="S161" s="76"/>
      <c r="T161" s="76"/>
      <c r="U161" s="76"/>
      <c r="V161" s="76"/>
      <c r="W161" s="76"/>
      <c r="X161" s="76"/>
      <c r="Y161" s="76"/>
      <c r="Z161" s="76">
        <v>80.527919999999995</v>
      </c>
      <c r="AA161" s="76"/>
      <c r="AB161" s="76"/>
      <c r="AC161" s="76"/>
      <c r="AD161" s="76"/>
      <c r="AE161" s="198">
        <f t="shared" si="4"/>
        <v>80.527919999999995</v>
      </c>
      <c r="AF161" s="73"/>
      <c r="AG161" s="73"/>
      <c r="AH161" s="73"/>
      <c r="AI161" s="73"/>
      <c r="AJ161" s="73"/>
      <c r="AK161" s="73"/>
      <c r="AL161" s="73"/>
      <c r="AM161" s="73"/>
      <c r="AN161" s="73"/>
      <c r="AO161" s="73"/>
      <c r="AP161" s="73"/>
      <c r="AQ161" s="73"/>
      <c r="AR161" s="198">
        <f t="shared" si="7"/>
        <v>0</v>
      </c>
      <c r="AS161" s="198">
        <f t="shared" si="8"/>
        <v>80.527919999999995</v>
      </c>
    </row>
    <row r="162" spans="2:45" ht="11.25" customHeight="1">
      <c r="B162" s="167" t="s">
        <v>90</v>
      </c>
      <c r="C162" s="190" t="s">
        <v>908</v>
      </c>
      <c r="D162" s="167" t="s">
        <v>79</v>
      </c>
      <c r="E162" s="170" t="s">
        <v>84</v>
      </c>
      <c r="F162" s="171" t="s">
        <v>257</v>
      </c>
      <c r="G162" s="73"/>
      <c r="H162" s="76"/>
      <c r="I162" s="73"/>
      <c r="J162" s="76"/>
      <c r="K162" s="76"/>
      <c r="L162" s="76"/>
      <c r="M162" s="76"/>
      <c r="N162" s="76"/>
      <c r="O162" s="76"/>
      <c r="P162" s="76"/>
      <c r="Q162" s="76"/>
      <c r="R162" s="198">
        <f t="shared" si="6"/>
        <v>0</v>
      </c>
      <c r="S162" s="76"/>
      <c r="T162" s="76"/>
      <c r="U162" s="76"/>
      <c r="V162" s="76"/>
      <c r="W162" s="76"/>
      <c r="X162" s="76"/>
      <c r="Y162" s="76"/>
      <c r="Z162" s="76">
        <v>4000</v>
      </c>
      <c r="AA162" s="76"/>
      <c r="AB162" s="76"/>
      <c r="AC162" s="76"/>
      <c r="AD162" s="76"/>
      <c r="AE162" s="198">
        <f t="shared" si="4"/>
        <v>4000</v>
      </c>
      <c r="AF162" s="73"/>
      <c r="AG162" s="73"/>
      <c r="AH162" s="73"/>
      <c r="AI162" s="73"/>
      <c r="AJ162" s="73"/>
      <c r="AK162" s="73"/>
      <c r="AL162" s="73"/>
      <c r="AM162" s="73"/>
      <c r="AN162" s="73"/>
      <c r="AO162" s="73"/>
      <c r="AP162" s="73"/>
      <c r="AQ162" s="73"/>
      <c r="AR162" s="198">
        <f t="shared" si="7"/>
        <v>0</v>
      </c>
      <c r="AS162" s="198">
        <f t="shared" si="8"/>
        <v>4000</v>
      </c>
    </row>
    <row r="163" spans="2:45" ht="11.25" customHeight="1">
      <c r="B163" s="167" t="s">
        <v>90</v>
      </c>
      <c r="C163" s="190" t="s">
        <v>1035</v>
      </c>
      <c r="D163" s="167" t="s">
        <v>79</v>
      </c>
      <c r="E163" s="170" t="s">
        <v>84</v>
      </c>
      <c r="F163" s="171" t="s">
        <v>257</v>
      </c>
      <c r="G163" s="73"/>
      <c r="H163" s="76"/>
      <c r="I163" s="73"/>
      <c r="J163" s="76"/>
      <c r="K163" s="76"/>
      <c r="L163" s="76"/>
      <c r="M163" s="76"/>
      <c r="N163" s="76"/>
      <c r="O163" s="76"/>
      <c r="P163" s="76"/>
      <c r="Q163" s="76"/>
      <c r="R163" s="198">
        <f t="shared" si="6"/>
        <v>0</v>
      </c>
      <c r="S163" s="76"/>
      <c r="T163" s="76"/>
      <c r="U163" s="76"/>
      <c r="V163" s="76"/>
      <c r="W163" s="76"/>
      <c r="X163" s="76"/>
      <c r="Y163" s="76"/>
      <c r="Z163" s="76">
        <v>87.353049999999996</v>
      </c>
      <c r="AA163" s="76"/>
      <c r="AB163" s="76"/>
      <c r="AC163" s="76"/>
      <c r="AD163" s="76"/>
      <c r="AE163" s="198">
        <f t="shared" si="4"/>
        <v>87.353049999999996</v>
      </c>
      <c r="AF163" s="73"/>
      <c r="AG163" s="73"/>
      <c r="AH163" s="73"/>
      <c r="AI163" s="73"/>
      <c r="AJ163" s="73"/>
      <c r="AK163" s="73"/>
      <c r="AL163" s="73"/>
      <c r="AM163" s="73"/>
      <c r="AN163" s="73"/>
      <c r="AO163" s="73"/>
      <c r="AP163" s="73"/>
      <c r="AQ163" s="73"/>
      <c r="AR163" s="198">
        <f t="shared" si="7"/>
        <v>0</v>
      </c>
      <c r="AS163" s="198">
        <f t="shared" si="8"/>
        <v>87.353049999999996</v>
      </c>
    </row>
    <row r="164" spans="2:45" ht="11.25" customHeight="1">
      <c r="B164" s="167" t="s">
        <v>90</v>
      </c>
      <c r="C164" s="190" t="s">
        <v>1036</v>
      </c>
      <c r="D164" s="167" t="s">
        <v>79</v>
      </c>
      <c r="E164" s="170" t="s">
        <v>84</v>
      </c>
      <c r="F164" s="171" t="s">
        <v>257</v>
      </c>
      <c r="G164" s="73"/>
      <c r="H164" s="76"/>
      <c r="I164" s="73"/>
      <c r="J164" s="76"/>
      <c r="K164" s="76"/>
      <c r="L164" s="76"/>
      <c r="M164" s="76"/>
      <c r="N164" s="76"/>
      <c r="O164" s="76"/>
      <c r="P164" s="76"/>
      <c r="Q164" s="76"/>
      <c r="R164" s="198">
        <f t="shared" si="6"/>
        <v>0</v>
      </c>
      <c r="S164" s="76"/>
      <c r="T164" s="76"/>
      <c r="U164" s="76"/>
      <c r="V164" s="76"/>
      <c r="W164" s="76"/>
      <c r="X164" s="76"/>
      <c r="Y164" s="76"/>
      <c r="Z164" s="76">
        <v>63.553190000000001</v>
      </c>
      <c r="AA164" s="76"/>
      <c r="AB164" s="76"/>
      <c r="AC164" s="76"/>
      <c r="AD164" s="76"/>
      <c r="AE164" s="198">
        <f t="shared" si="4"/>
        <v>63.553190000000001</v>
      </c>
      <c r="AF164" s="73"/>
      <c r="AG164" s="73"/>
      <c r="AH164" s="73"/>
      <c r="AI164" s="73"/>
      <c r="AJ164" s="73"/>
      <c r="AK164" s="73"/>
      <c r="AL164" s="73"/>
      <c r="AM164" s="73"/>
      <c r="AN164" s="73"/>
      <c r="AO164" s="73"/>
      <c r="AP164" s="73"/>
      <c r="AQ164" s="73"/>
      <c r="AR164" s="198">
        <f t="shared" si="7"/>
        <v>0</v>
      </c>
      <c r="AS164" s="198">
        <f t="shared" si="8"/>
        <v>63.553190000000001</v>
      </c>
    </row>
    <row r="165" spans="2:45" ht="11.25" customHeight="1">
      <c r="B165" s="167" t="s">
        <v>90</v>
      </c>
      <c r="C165" s="190" t="s">
        <v>1037</v>
      </c>
      <c r="D165" s="167" t="s">
        <v>79</v>
      </c>
      <c r="E165" s="170" t="s">
        <v>84</v>
      </c>
      <c r="F165" s="171" t="s">
        <v>257</v>
      </c>
      <c r="G165" s="73"/>
      <c r="H165" s="76"/>
      <c r="I165" s="73"/>
      <c r="J165" s="76"/>
      <c r="K165" s="76"/>
      <c r="L165" s="76"/>
      <c r="M165" s="76"/>
      <c r="N165" s="76"/>
      <c r="O165" s="76"/>
      <c r="P165" s="76"/>
      <c r="Q165" s="76"/>
      <c r="R165" s="198">
        <f t="shared" si="6"/>
        <v>0</v>
      </c>
      <c r="S165" s="76"/>
      <c r="T165" s="76"/>
      <c r="U165" s="76"/>
      <c r="V165" s="76"/>
      <c r="W165" s="76"/>
      <c r="X165" s="76"/>
      <c r="Y165" s="76"/>
      <c r="Z165" s="76">
        <v>527.29600000000005</v>
      </c>
      <c r="AA165" s="76"/>
      <c r="AB165" s="76"/>
      <c r="AC165" s="76"/>
      <c r="AD165" s="76"/>
      <c r="AE165" s="198">
        <f t="shared" si="4"/>
        <v>527.29600000000005</v>
      </c>
      <c r="AF165" s="73"/>
      <c r="AG165" s="73"/>
      <c r="AH165" s="73"/>
      <c r="AI165" s="73"/>
      <c r="AJ165" s="73"/>
      <c r="AK165" s="73"/>
      <c r="AL165" s="73"/>
      <c r="AM165" s="73"/>
      <c r="AN165" s="73"/>
      <c r="AO165" s="73"/>
      <c r="AP165" s="73"/>
      <c r="AQ165" s="73"/>
      <c r="AR165" s="198">
        <f t="shared" si="7"/>
        <v>0</v>
      </c>
      <c r="AS165" s="198">
        <f t="shared" si="8"/>
        <v>527.29600000000005</v>
      </c>
    </row>
    <row r="166" spans="2:45" ht="11.25" customHeight="1">
      <c r="B166" s="167" t="s">
        <v>90</v>
      </c>
      <c r="C166" s="190" t="s">
        <v>1038</v>
      </c>
      <c r="D166" s="167" t="s">
        <v>79</v>
      </c>
      <c r="E166" s="170" t="s">
        <v>84</v>
      </c>
      <c r="F166" s="171" t="s">
        <v>257</v>
      </c>
      <c r="G166" s="73"/>
      <c r="H166" s="76"/>
      <c r="I166" s="73"/>
      <c r="J166" s="76"/>
      <c r="K166" s="76"/>
      <c r="L166" s="76"/>
      <c r="M166" s="76"/>
      <c r="N166" s="76"/>
      <c r="O166" s="76"/>
      <c r="P166" s="76"/>
      <c r="Q166" s="76"/>
      <c r="R166" s="198">
        <f t="shared" si="6"/>
        <v>0</v>
      </c>
      <c r="S166" s="76"/>
      <c r="T166" s="76"/>
      <c r="U166" s="76"/>
      <c r="V166" s="76"/>
      <c r="W166" s="76"/>
      <c r="X166" s="76"/>
      <c r="Y166" s="76"/>
      <c r="Z166" s="76">
        <v>-1.48777</v>
      </c>
      <c r="AA166" s="76"/>
      <c r="AB166" s="76"/>
      <c r="AC166" s="76"/>
      <c r="AD166" s="76"/>
      <c r="AE166" s="198">
        <f t="shared" si="4"/>
        <v>-1.48777</v>
      </c>
      <c r="AF166" s="73"/>
      <c r="AG166" s="73"/>
      <c r="AH166" s="73"/>
      <c r="AI166" s="73"/>
      <c r="AJ166" s="73"/>
      <c r="AK166" s="73"/>
      <c r="AL166" s="73"/>
      <c r="AM166" s="73"/>
      <c r="AN166" s="73"/>
      <c r="AO166" s="73"/>
      <c r="AP166" s="73"/>
      <c r="AQ166" s="73"/>
      <c r="AR166" s="198">
        <f t="shared" si="7"/>
        <v>0</v>
      </c>
      <c r="AS166" s="198">
        <f t="shared" si="8"/>
        <v>-1.48777</v>
      </c>
    </row>
    <row r="167" spans="2:45" ht="11.25" customHeight="1">
      <c r="B167" s="167" t="s">
        <v>90</v>
      </c>
      <c r="C167" s="190" t="s">
        <v>1039</v>
      </c>
      <c r="D167" s="167" t="s">
        <v>79</v>
      </c>
      <c r="E167" s="170" t="s">
        <v>84</v>
      </c>
      <c r="F167" s="171" t="s">
        <v>257</v>
      </c>
      <c r="G167" s="73"/>
      <c r="H167" s="76"/>
      <c r="I167" s="73"/>
      <c r="J167" s="76"/>
      <c r="K167" s="76"/>
      <c r="L167" s="76"/>
      <c r="M167" s="76"/>
      <c r="N167" s="76"/>
      <c r="O167" s="76"/>
      <c r="P167" s="76"/>
      <c r="Q167" s="76"/>
      <c r="R167" s="198">
        <f t="shared" si="6"/>
        <v>0</v>
      </c>
      <c r="S167" s="76"/>
      <c r="T167" s="76"/>
      <c r="U167" s="76"/>
      <c r="V167" s="76"/>
      <c r="W167" s="76"/>
      <c r="X167" s="76"/>
      <c r="Y167" s="76"/>
      <c r="Z167" s="76">
        <v>37.812919999999998</v>
      </c>
      <c r="AA167" s="76"/>
      <c r="AB167" s="76"/>
      <c r="AC167" s="76"/>
      <c r="AD167" s="76"/>
      <c r="AE167" s="198">
        <f t="shared" si="4"/>
        <v>37.812919999999998</v>
      </c>
      <c r="AF167" s="73"/>
      <c r="AG167" s="73"/>
      <c r="AH167" s="73"/>
      <c r="AI167" s="73"/>
      <c r="AJ167" s="73"/>
      <c r="AK167" s="73"/>
      <c r="AL167" s="73"/>
      <c r="AM167" s="73"/>
      <c r="AN167" s="73"/>
      <c r="AO167" s="73"/>
      <c r="AP167" s="73"/>
      <c r="AQ167" s="73"/>
      <c r="AR167" s="198">
        <f t="shared" si="7"/>
        <v>0</v>
      </c>
      <c r="AS167" s="198">
        <f t="shared" si="8"/>
        <v>37.812919999999998</v>
      </c>
    </row>
    <row r="168" spans="2:45" ht="11.25" customHeight="1">
      <c r="B168" s="167" t="s">
        <v>90</v>
      </c>
      <c r="C168" s="190" t="s">
        <v>1040</v>
      </c>
      <c r="D168" s="167" t="s">
        <v>79</v>
      </c>
      <c r="E168" s="170" t="s">
        <v>84</v>
      </c>
      <c r="F168" s="171" t="s">
        <v>254</v>
      </c>
      <c r="G168" s="73"/>
      <c r="H168" s="76"/>
      <c r="I168" s="73"/>
      <c r="J168" s="76"/>
      <c r="K168" s="76"/>
      <c r="L168" s="76"/>
      <c r="M168" s="76"/>
      <c r="N168" s="76"/>
      <c r="O168" s="76"/>
      <c r="P168" s="76"/>
      <c r="Q168" s="76"/>
      <c r="R168" s="198">
        <f t="shared" si="6"/>
        <v>0</v>
      </c>
      <c r="S168" s="76"/>
      <c r="T168" s="76"/>
      <c r="U168" s="76"/>
      <c r="V168" s="76"/>
      <c r="W168" s="76"/>
      <c r="X168" s="76"/>
      <c r="Y168" s="76"/>
      <c r="Z168" s="76">
        <v>707.05600000000004</v>
      </c>
      <c r="AA168" s="76"/>
      <c r="AB168" s="76"/>
      <c r="AC168" s="76"/>
      <c r="AD168" s="76"/>
      <c r="AE168" s="198">
        <f t="shared" si="4"/>
        <v>707.05600000000004</v>
      </c>
      <c r="AF168" s="73"/>
      <c r="AG168" s="73"/>
      <c r="AH168" s="73"/>
      <c r="AI168" s="73"/>
      <c r="AJ168" s="73"/>
      <c r="AK168" s="73"/>
      <c r="AL168" s="73"/>
      <c r="AM168" s="73"/>
      <c r="AN168" s="73"/>
      <c r="AO168" s="73"/>
      <c r="AP168" s="73"/>
      <c r="AQ168" s="73"/>
      <c r="AR168" s="198">
        <f t="shared" si="7"/>
        <v>0</v>
      </c>
      <c r="AS168" s="198">
        <f t="shared" si="8"/>
        <v>707.05600000000004</v>
      </c>
    </row>
    <row r="169" spans="2:45" ht="11.25" customHeight="1">
      <c r="B169" s="167" t="s">
        <v>90</v>
      </c>
      <c r="C169" s="190" t="s">
        <v>1041</v>
      </c>
      <c r="D169" s="167" t="s">
        <v>79</v>
      </c>
      <c r="E169" s="170" t="s">
        <v>84</v>
      </c>
      <c r="F169" s="171" t="s">
        <v>254</v>
      </c>
      <c r="G169" s="73"/>
      <c r="H169" s="76"/>
      <c r="I169" s="73"/>
      <c r="J169" s="76"/>
      <c r="K169" s="76"/>
      <c r="L169" s="76"/>
      <c r="M169" s="76"/>
      <c r="N169" s="76"/>
      <c r="O169" s="76"/>
      <c r="P169" s="76"/>
      <c r="Q169" s="76"/>
      <c r="R169" s="198">
        <f t="shared" si="6"/>
        <v>0</v>
      </c>
      <c r="S169" s="76"/>
      <c r="T169" s="76"/>
      <c r="U169" s="76"/>
      <c r="V169" s="76"/>
      <c r="W169" s="76"/>
      <c r="X169" s="76"/>
      <c r="Y169" s="76"/>
      <c r="Z169" s="76">
        <v>838.88</v>
      </c>
      <c r="AA169" s="76"/>
      <c r="AB169" s="76"/>
      <c r="AC169" s="76"/>
      <c r="AD169" s="76"/>
      <c r="AE169" s="198">
        <f t="shared" si="4"/>
        <v>838.88</v>
      </c>
      <c r="AF169" s="73"/>
      <c r="AG169" s="73"/>
      <c r="AH169" s="73"/>
      <c r="AI169" s="73"/>
      <c r="AJ169" s="73"/>
      <c r="AK169" s="73"/>
      <c r="AL169" s="73"/>
      <c r="AM169" s="73"/>
      <c r="AN169" s="73"/>
      <c r="AO169" s="73"/>
      <c r="AP169" s="73"/>
      <c r="AQ169" s="73"/>
      <c r="AR169" s="198">
        <f t="shared" si="7"/>
        <v>0</v>
      </c>
      <c r="AS169" s="198">
        <f t="shared" si="8"/>
        <v>838.88</v>
      </c>
    </row>
    <row r="170" spans="2:45" ht="11.25" customHeight="1">
      <c r="B170" s="167" t="s">
        <v>90</v>
      </c>
      <c r="C170" s="190" t="s">
        <v>915</v>
      </c>
      <c r="D170" s="167" t="s">
        <v>79</v>
      </c>
      <c r="E170" s="170" t="s">
        <v>84</v>
      </c>
      <c r="F170" s="171" t="s">
        <v>257</v>
      </c>
      <c r="G170" s="73"/>
      <c r="H170" s="76"/>
      <c r="I170" s="73"/>
      <c r="J170" s="76"/>
      <c r="K170" s="76"/>
      <c r="L170" s="76"/>
      <c r="M170" s="76"/>
      <c r="N170" s="76"/>
      <c r="O170" s="76"/>
      <c r="P170" s="76"/>
      <c r="Q170" s="76"/>
      <c r="R170" s="198">
        <f t="shared" si="6"/>
        <v>0</v>
      </c>
      <c r="S170" s="76"/>
      <c r="T170" s="76"/>
      <c r="U170" s="76"/>
      <c r="V170" s="76"/>
      <c r="W170" s="76"/>
      <c r="X170" s="76"/>
      <c r="Y170" s="76"/>
      <c r="Z170" s="76"/>
      <c r="AA170" s="76">
        <v>10000</v>
      </c>
      <c r="AB170" s="76"/>
      <c r="AC170" s="76"/>
      <c r="AD170" s="76"/>
      <c r="AE170" s="198">
        <f t="shared" si="4"/>
        <v>10000</v>
      </c>
      <c r="AF170" s="73"/>
      <c r="AG170" s="73"/>
      <c r="AH170" s="73"/>
      <c r="AI170" s="73"/>
      <c r="AJ170" s="73"/>
      <c r="AK170" s="73"/>
      <c r="AL170" s="73"/>
      <c r="AM170" s="73"/>
      <c r="AN170" s="73"/>
      <c r="AO170" s="73"/>
      <c r="AP170" s="73"/>
      <c r="AQ170" s="73"/>
      <c r="AR170" s="198">
        <f t="shared" si="7"/>
        <v>0</v>
      </c>
      <c r="AS170" s="198">
        <f t="shared" si="8"/>
        <v>10000</v>
      </c>
    </row>
    <row r="171" spans="2:45" ht="11.25" customHeight="1">
      <c r="B171" s="167" t="s">
        <v>90</v>
      </c>
      <c r="C171" s="190" t="s">
        <v>918</v>
      </c>
      <c r="D171" s="167" t="s">
        <v>79</v>
      </c>
      <c r="E171" s="170" t="s">
        <v>84</v>
      </c>
      <c r="F171" s="171" t="s">
        <v>257</v>
      </c>
      <c r="G171" s="73"/>
      <c r="H171" s="76"/>
      <c r="I171" s="73"/>
      <c r="J171" s="76"/>
      <c r="K171" s="76"/>
      <c r="L171" s="76"/>
      <c r="M171" s="76"/>
      <c r="N171" s="76"/>
      <c r="O171" s="76"/>
      <c r="P171" s="76"/>
      <c r="Q171" s="76"/>
      <c r="R171" s="198">
        <f t="shared" si="6"/>
        <v>0</v>
      </c>
      <c r="S171" s="76"/>
      <c r="T171" s="76"/>
      <c r="U171" s="76"/>
      <c r="V171" s="76"/>
      <c r="W171" s="76"/>
      <c r="X171" s="76"/>
      <c r="Y171" s="76"/>
      <c r="Z171" s="76"/>
      <c r="AA171" s="76">
        <v>242</v>
      </c>
      <c r="AB171" s="76"/>
      <c r="AC171" s="76"/>
      <c r="AD171" s="76"/>
      <c r="AE171" s="198">
        <f t="shared" si="4"/>
        <v>242</v>
      </c>
      <c r="AF171" s="73"/>
      <c r="AG171" s="73"/>
      <c r="AH171" s="73"/>
      <c r="AI171" s="73"/>
      <c r="AJ171" s="73"/>
      <c r="AK171" s="73"/>
      <c r="AL171" s="73"/>
      <c r="AM171" s="73"/>
      <c r="AN171" s="73"/>
      <c r="AO171" s="73"/>
      <c r="AP171" s="73"/>
      <c r="AQ171" s="73"/>
      <c r="AR171" s="198">
        <f t="shared" si="7"/>
        <v>0</v>
      </c>
      <c r="AS171" s="198">
        <f t="shared" si="8"/>
        <v>242</v>
      </c>
    </row>
    <row r="172" spans="2:45" ht="11.25" customHeight="1">
      <c r="B172" s="167" t="s">
        <v>90</v>
      </c>
      <c r="C172" s="190" t="s">
        <v>1042</v>
      </c>
      <c r="D172" s="167" t="s">
        <v>79</v>
      </c>
      <c r="E172" s="170" t="s">
        <v>84</v>
      </c>
      <c r="F172" s="171" t="s">
        <v>257</v>
      </c>
      <c r="G172" s="73"/>
      <c r="H172" s="76"/>
      <c r="I172" s="73"/>
      <c r="J172" s="76"/>
      <c r="K172" s="76"/>
      <c r="L172" s="76"/>
      <c r="M172" s="76"/>
      <c r="N172" s="76"/>
      <c r="O172" s="76"/>
      <c r="P172" s="76"/>
      <c r="Q172" s="76"/>
      <c r="R172" s="198">
        <f t="shared" si="6"/>
        <v>0</v>
      </c>
      <c r="S172" s="76"/>
      <c r="T172" s="76"/>
      <c r="U172" s="76"/>
      <c r="V172" s="76"/>
      <c r="W172" s="76"/>
      <c r="X172" s="76"/>
      <c r="Y172" s="76"/>
      <c r="Z172" s="76"/>
      <c r="AA172" s="76">
        <v>220.57255000000001</v>
      </c>
      <c r="AB172" s="76"/>
      <c r="AC172" s="76"/>
      <c r="AD172" s="76"/>
      <c r="AE172" s="198">
        <f t="shared" si="4"/>
        <v>220.57255000000001</v>
      </c>
      <c r="AF172" s="73"/>
      <c r="AG172" s="73"/>
      <c r="AH172" s="73"/>
      <c r="AI172" s="73"/>
      <c r="AJ172" s="73"/>
      <c r="AK172" s="73"/>
      <c r="AL172" s="73"/>
      <c r="AM172" s="73"/>
      <c r="AN172" s="73"/>
      <c r="AO172" s="73"/>
      <c r="AP172" s="73"/>
      <c r="AQ172" s="73"/>
      <c r="AR172" s="198">
        <f t="shared" si="7"/>
        <v>0</v>
      </c>
      <c r="AS172" s="198">
        <f t="shared" si="8"/>
        <v>220.57255000000001</v>
      </c>
    </row>
    <row r="173" spans="2:45" ht="11.25" customHeight="1">
      <c r="B173" s="167" t="s">
        <v>90</v>
      </c>
      <c r="C173" s="190" t="s">
        <v>1043</v>
      </c>
      <c r="D173" s="167" t="s">
        <v>79</v>
      </c>
      <c r="E173" s="170" t="s">
        <v>84</v>
      </c>
      <c r="F173" s="171" t="s">
        <v>257</v>
      </c>
      <c r="G173" s="73"/>
      <c r="H173" s="76"/>
      <c r="I173" s="73"/>
      <c r="J173" s="76"/>
      <c r="K173" s="76"/>
      <c r="L173" s="76"/>
      <c r="M173" s="76"/>
      <c r="N173" s="76"/>
      <c r="O173" s="76"/>
      <c r="P173" s="76"/>
      <c r="Q173" s="76"/>
      <c r="R173" s="198">
        <f t="shared" si="6"/>
        <v>0</v>
      </c>
      <c r="S173" s="76"/>
      <c r="T173" s="76"/>
      <c r="U173" s="76"/>
      <c r="V173" s="76"/>
      <c r="W173" s="76"/>
      <c r="X173" s="76"/>
      <c r="Y173" s="76"/>
      <c r="Z173" s="76"/>
      <c r="AA173" s="76">
        <v>195.136</v>
      </c>
      <c r="AB173" s="76"/>
      <c r="AC173" s="76"/>
      <c r="AD173" s="76"/>
      <c r="AE173" s="198">
        <f t="shared" si="4"/>
        <v>195.136</v>
      </c>
      <c r="AF173" s="73"/>
      <c r="AG173" s="73"/>
      <c r="AH173" s="73"/>
      <c r="AI173" s="73"/>
      <c r="AJ173" s="73"/>
      <c r="AK173" s="73"/>
      <c r="AL173" s="73"/>
      <c r="AM173" s="73"/>
      <c r="AN173" s="73"/>
      <c r="AO173" s="73"/>
      <c r="AP173" s="73"/>
      <c r="AQ173" s="73"/>
      <c r="AR173" s="198">
        <f t="shared" si="7"/>
        <v>0</v>
      </c>
      <c r="AS173" s="198">
        <f t="shared" si="8"/>
        <v>195.136</v>
      </c>
    </row>
    <row r="174" spans="2:45" ht="11.25" customHeight="1">
      <c r="B174" s="167" t="s">
        <v>90</v>
      </c>
      <c r="C174" s="190" t="s">
        <v>1044</v>
      </c>
      <c r="D174" s="167" t="s">
        <v>79</v>
      </c>
      <c r="E174" s="170" t="s">
        <v>84</v>
      </c>
      <c r="F174" s="171" t="s">
        <v>257</v>
      </c>
      <c r="G174" s="73"/>
      <c r="H174" s="76"/>
      <c r="I174" s="73"/>
      <c r="J174" s="76"/>
      <c r="K174" s="76"/>
      <c r="L174" s="76"/>
      <c r="M174" s="76"/>
      <c r="N174" s="76"/>
      <c r="O174" s="76"/>
      <c r="P174" s="76"/>
      <c r="Q174" s="76"/>
      <c r="R174" s="198">
        <f t="shared" si="6"/>
        <v>0</v>
      </c>
      <c r="S174" s="76"/>
      <c r="T174" s="76"/>
      <c r="U174" s="76"/>
      <c r="V174" s="76"/>
      <c r="W174" s="76"/>
      <c r="X174" s="76"/>
      <c r="Y174" s="76"/>
      <c r="Z174" s="76"/>
      <c r="AA174" s="76">
        <v>193.89599000000001</v>
      </c>
      <c r="AB174" s="76"/>
      <c r="AC174" s="76"/>
      <c r="AD174" s="76"/>
      <c r="AE174" s="198">
        <f t="shared" si="4"/>
        <v>193.89599000000001</v>
      </c>
      <c r="AF174" s="73"/>
      <c r="AG174" s="73"/>
      <c r="AH174" s="73"/>
      <c r="AI174" s="73"/>
      <c r="AJ174" s="73"/>
      <c r="AK174" s="73"/>
      <c r="AL174" s="73"/>
      <c r="AM174" s="73"/>
      <c r="AN174" s="73"/>
      <c r="AO174" s="73"/>
      <c r="AP174" s="73"/>
      <c r="AQ174" s="73"/>
      <c r="AR174" s="198">
        <f t="shared" si="7"/>
        <v>0</v>
      </c>
      <c r="AS174" s="198">
        <f t="shared" si="8"/>
        <v>193.89599000000001</v>
      </c>
    </row>
    <row r="175" spans="2:45" ht="11.25" customHeight="1">
      <c r="B175" s="167" t="s">
        <v>90</v>
      </c>
      <c r="C175" s="190" t="s">
        <v>1045</v>
      </c>
      <c r="D175" s="167" t="s">
        <v>79</v>
      </c>
      <c r="E175" s="170" t="s">
        <v>84</v>
      </c>
      <c r="F175" s="171" t="s">
        <v>257</v>
      </c>
      <c r="G175" s="73"/>
      <c r="H175" s="76"/>
      <c r="I175" s="73"/>
      <c r="J175" s="76"/>
      <c r="K175" s="76"/>
      <c r="L175" s="76"/>
      <c r="M175" s="76"/>
      <c r="N175" s="76"/>
      <c r="O175" s="76"/>
      <c r="P175" s="76"/>
      <c r="Q175" s="76"/>
      <c r="R175" s="198">
        <f t="shared" si="6"/>
        <v>0</v>
      </c>
      <c r="S175" s="76"/>
      <c r="T175" s="76"/>
      <c r="U175" s="76"/>
      <c r="V175" s="76"/>
      <c r="W175" s="76"/>
      <c r="X175" s="76"/>
      <c r="Y175" s="76"/>
      <c r="Z175" s="76"/>
      <c r="AA175" s="76">
        <v>144.864</v>
      </c>
      <c r="AB175" s="76"/>
      <c r="AC175" s="76"/>
      <c r="AD175" s="76"/>
      <c r="AE175" s="198">
        <f t="shared" si="4"/>
        <v>144.864</v>
      </c>
      <c r="AF175" s="73"/>
      <c r="AG175" s="73"/>
      <c r="AH175" s="73"/>
      <c r="AI175" s="73"/>
      <c r="AJ175" s="73"/>
      <c r="AK175" s="73"/>
      <c r="AL175" s="73"/>
      <c r="AM175" s="73"/>
      <c r="AN175" s="73"/>
      <c r="AO175" s="73"/>
      <c r="AP175" s="73"/>
      <c r="AQ175" s="73"/>
      <c r="AR175" s="198">
        <f t="shared" si="7"/>
        <v>0</v>
      </c>
      <c r="AS175" s="198">
        <f t="shared" si="8"/>
        <v>144.864</v>
      </c>
    </row>
    <row r="176" spans="2:45" ht="11.25" customHeight="1">
      <c r="B176" s="167" t="s">
        <v>90</v>
      </c>
      <c r="C176" s="190" t="s">
        <v>1039</v>
      </c>
      <c r="D176" s="167" t="s">
        <v>79</v>
      </c>
      <c r="E176" s="170" t="s">
        <v>84</v>
      </c>
      <c r="F176" s="171" t="s">
        <v>257</v>
      </c>
      <c r="G176" s="73"/>
      <c r="H176" s="76"/>
      <c r="I176" s="73"/>
      <c r="J176" s="76"/>
      <c r="K176" s="76"/>
      <c r="L176" s="76"/>
      <c r="M176" s="76"/>
      <c r="N176" s="76"/>
      <c r="O176" s="76"/>
      <c r="P176" s="76"/>
      <c r="Q176" s="76"/>
      <c r="R176" s="198">
        <f t="shared" si="6"/>
        <v>0</v>
      </c>
      <c r="S176" s="76"/>
      <c r="T176" s="76"/>
      <c r="U176" s="76"/>
      <c r="V176" s="76"/>
      <c r="W176" s="76"/>
      <c r="X176" s="76"/>
      <c r="Y176" s="76"/>
      <c r="Z176" s="76"/>
      <c r="AA176" s="76">
        <v>46.673920000000003</v>
      </c>
      <c r="AB176" s="76"/>
      <c r="AC176" s="76"/>
      <c r="AD176" s="76"/>
      <c r="AE176" s="198">
        <f t="shared" si="4"/>
        <v>46.673920000000003</v>
      </c>
      <c r="AF176" s="73"/>
      <c r="AG176" s="73"/>
      <c r="AH176" s="73"/>
      <c r="AI176" s="73"/>
      <c r="AJ176" s="73"/>
      <c r="AK176" s="73"/>
      <c r="AL176" s="73"/>
      <c r="AM176" s="73"/>
      <c r="AN176" s="73"/>
      <c r="AO176" s="73"/>
      <c r="AP176" s="73"/>
      <c r="AQ176" s="73"/>
      <c r="AR176" s="198">
        <f t="shared" si="7"/>
        <v>0</v>
      </c>
      <c r="AS176" s="198">
        <f t="shared" si="8"/>
        <v>46.673920000000003</v>
      </c>
    </row>
    <row r="177" spans="2:45" ht="11.25" customHeight="1">
      <c r="B177" s="167" t="s">
        <v>90</v>
      </c>
      <c r="C177" s="190" t="s">
        <v>1038</v>
      </c>
      <c r="D177" s="167" t="s">
        <v>79</v>
      </c>
      <c r="E177" s="170" t="s">
        <v>84</v>
      </c>
      <c r="F177" s="171" t="s">
        <v>257</v>
      </c>
      <c r="G177" s="73"/>
      <c r="H177" s="76"/>
      <c r="I177" s="73"/>
      <c r="J177" s="76"/>
      <c r="K177" s="76"/>
      <c r="L177" s="76"/>
      <c r="M177" s="76"/>
      <c r="N177" s="76"/>
      <c r="O177" s="76"/>
      <c r="P177" s="76"/>
      <c r="Q177" s="76"/>
      <c r="R177" s="198">
        <f t="shared" si="6"/>
        <v>0</v>
      </c>
      <c r="S177" s="76"/>
      <c r="T177" s="76"/>
      <c r="U177" s="76"/>
      <c r="V177" s="76"/>
      <c r="W177" s="76"/>
      <c r="X177" s="76"/>
      <c r="Y177" s="76"/>
      <c r="Z177" s="76"/>
      <c r="AA177" s="76">
        <v>-34.287430000000001</v>
      </c>
      <c r="AB177" s="76"/>
      <c r="AC177" s="76"/>
      <c r="AD177" s="76"/>
      <c r="AE177" s="198">
        <f t="shared" si="4"/>
        <v>-34.287430000000001</v>
      </c>
      <c r="AF177" s="73"/>
      <c r="AG177" s="73"/>
      <c r="AH177" s="73"/>
      <c r="AI177" s="73"/>
      <c r="AJ177" s="73"/>
      <c r="AK177" s="73"/>
      <c r="AL177" s="73"/>
      <c r="AM177" s="73"/>
      <c r="AN177" s="73"/>
      <c r="AO177" s="73"/>
      <c r="AP177" s="73"/>
      <c r="AQ177" s="73"/>
      <c r="AR177" s="198">
        <f t="shared" si="7"/>
        <v>0</v>
      </c>
      <c r="AS177" s="198">
        <f t="shared" si="8"/>
        <v>-34.287430000000001</v>
      </c>
    </row>
    <row r="178" spans="2:45" ht="11.25" customHeight="1">
      <c r="B178" s="167" t="s">
        <v>90</v>
      </c>
      <c r="C178" s="190" t="s">
        <v>1046</v>
      </c>
      <c r="D178" s="167" t="s">
        <v>79</v>
      </c>
      <c r="E178" s="170" t="s">
        <v>84</v>
      </c>
      <c r="F178" s="171" t="s">
        <v>257</v>
      </c>
      <c r="G178" s="73"/>
      <c r="H178" s="76"/>
      <c r="I178" s="73"/>
      <c r="J178" s="76"/>
      <c r="K178" s="76"/>
      <c r="L178" s="76"/>
      <c r="M178" s="76"/>
      <c r="N178" s="76"/>
      <c r="O178" s="76"/>
      <c r="P178" s="76"/>
      <c r="Q178" s="76"/>
      <c r="R178" s="198">
        <f t="shared" si="6"/>
        <v>0</v>
      </c>
      <c r="S178" s="76"/>
      <c r="T178" s="76"/>
      <c r="U178" s="76"/>
      <c r="V178" s="76"/>
      <c r="W178" s="76"/>
      <c r="X178" s="76"/>
      <c r="Y178" s="76"/>
      <c r="Z178" s="76"/>
      <c r="AA178" s="76">
        <v>54.270110000000003</v>
      </c>
      <c r="AB178" s="76"/>
      <c r="AC178" s="76"/>
      <c r="AD178" s="76"/>
      <c r="AE178" s="198">
        <f t="shared" si="4"/>
        <v>54.270110000000003</v>
      </c>
      <c r="AF178" s="73"/>
      <c r="AG178" s="73"/>
      <c r="AH178" s="73"/>
      <c r="AI178" s="73"/>
      <c r="AJ178" s="73"/>
      <c r="AK178" s="73"/>
      <c r="AL178" s="73"/>
      <c r="AM178" s="73"/>
      <c r="AN178" s="73"/>
      <c r="AO178" s="73"/>
      <c r="AP178" s="73"/>
      <c r="AQ178" s="73"/>
      <c r="AR178" s="198">
        <f t="shared" si="7"/>
        <v>0</v>
      </c>
      <c r="AS178" s="198">
        <f t="shared" si="8"/>
        <v>54.270110000000003</v>
      </c>
    </row>
    <row r="179" spans="2:45" ht="11.25" customHeight="1">
      <c r="B179" s="167" t="s">
        <v>90</v>
      </c>
      <c r="C179" s="190" t="s">
        <v>1047</v>
      </c>
      <c r="D179" s="167" t="s">
        <v>79</v>
      </c>
      <c r="E179" s="170" t="s">
        <v>84</v>
      </c>
      <c r="F179" s="171" t="s">
        <v>254</v>
      </c>
      <c r="G179" s="73"/>
      <c r="H179" s="76"/>
      <c r="I179" s="73"/>
      <c r="J179" s="76"/>
      <c r="K179" s="76"/>
      <c r="L179" s="76"/>
      <c r="M179" s="76"/>
      <c r="N179" s="76"/>
      <c r="O179" s="76"/>
      <c r="P179" s="76"/>
      <c r="Q179" s="76"/>
      <c r="R179" s="198">
        <f t="shared" si="6"/>
        <v>0</v>
      </c>
      <c r="S179" s="76"/>
      <c r="T179" s="76"/>
      <c r="U179" s="76"/>
      <c r="V179" s="76"/>
      <c r="W179" s="76"/>
      <c r="X179" s="76"/>
      <c r="Y179" s="76"/>
      <c r="Z179" s="76"/>
      <c r="AA179" s="76">
        <v>816.15200000000004</v>
      </c>
      <c r="AB179" s="76"/>
      <c r="AC179" s="76"/>
      <c r="AD179" s="76"/>
      <c r="AE179" s="198">
        <f t="shared" si="4"/>
        <v>816.15200000000004</v>
      </c>
      <c r="AF179" s="73"/>
      <c r="AG179" s="73"/>
      <c r="AH179" s="73"/>
      <c r="AI179" s="73"/>
      <c r="AJ179" s="73"/>
      <c r="AK179" s="73"/>
      <c r="AL179" s="73"/>
      <c r="AM179" s="73"/>
      <c r="AN179" s="73"/>
      <c r="AO179" s="73"/>
      <c r="AP179" s="73"/>
      <c r="AQ179" s="73"/>
      <c r="AR179" s="198">
        <f t="shared" si="7"/>
        <v>0</v>
      </c>
      <c r="AS179" s="198">
        <f t="shared" si="8"/>
        <v>816.15200000000004</v>
      </c>
    </row>
    <row r="180" spans="2:45" ht="11.25" customHeight="1">
      <c r="B180" s="167" t="s">
        <v>90</v>
      </c>
      <c r="C180" s="190" t="s">
        <v>1040</v>
      </c>
      <c r="D180" s="167" t="s">
        <v>79</v>
      </c>
      <c r="E180" s="170" t="s">
        <v>84</v>
      </c>
      <c r="F180" s="171" t="s">
        <v>254</v>
      </c>
      <c r="G180" s="73"/>
      <c r="H180" s="76"/>
      <c r="I180" s="73"/>
      <c r="J180" s="76"/>
      <c r="K180" s="76"/>
      <c r="L180" s="76"/>
      <c r="M180" s="76"/>
      <c r="N180" s="76"/>
      <c r="O180" s="76"/>
      <c r="P180" s="76"/>
      <c r="Q180" s="76"/>
      <c r="R180" s="198">
        <f t="shared" si="6"/>
        <v>0</v>
      </c>
      <c r="S180" s="76"/>
      <c r="T180" s="76"/>
      <c r="U180" s="76"/>
      <c r="V180" s="76"/>
      <c r="W180" s="76"/>
      <c r="X180" s="76"/>
      <c r="Y180" s="76"/>
      <c r="Z180" s="76"/>
      <c r="AA180" s="76">
        <v>722.94399999999996</v>
      </c>
      <c r="AB180" s="76"/>
      <c r="AC180" s="76"/>
      <c r="AD180" s="76"/>
      <c r="AE180" s="198">
        <f t="shared" si="4"/>
        <v>722.94399999999996</v>
      </c>
      <c r="AF180" s="73"/>
      <c r="AG180" s="73"/>
      <c r="AH180" s="73"/>
      <c r="AI180" s="73"/>
      <c r="AJ180" s="73"/>
      <c r="AK180" s="73"/>
      <c r="AL180" s="73"/>
      <c r="AM180" s="73"/>
      <c r="AN180" s="73"/>
      <c r="AO180" s="73"/>
      <c r="AP180" s="73"/>
      <c r="AQ180" s="73"/>
      <c r="AR180" s="198">
        <f t="shared" si="7"/>
        <v>0</v>
      </c>
      <c r="AS180" s="198">
        <f t="shared" si="8"/>
        <v>722.94399999999996</v>
      </c>
    </row>
    <row r="181" spans="2:45" ht="11.25" customHeight="1">
      <c r="B181" s="167" t="s">
        <v>90</v>
      </c>
      <c r="C181" s="190" t="s">
        <v>1048</v>
      </c>
      <c r="D181" s="167" t="s">
        <v>79</v>
      </c>
      <c r="E181" s="170" t="s">
        <v>84</v>
      </c>
      <c r="F181" s="171" t="s">
        <v>254</v>
      </c>
      <c r="G181" s="73"/>
      <c r="H181" s="76"/>
      <c r="I181" s="73"/>
      <c r="J181" s="76"/>
      <c r="K181" s="76"/>
      <c r="L181" s="76"/>
      <c r="M181" s="76"/>
      <c r="N181" s="76"/>
      <c r="O181" s="76"/>
      <c r="P181" s="76"/>
      <c r="Q181" s="76"/>
      <c r="R181" s="198">
        <f t="shared" si="6"/>
        <v>0</v>
      </c>
      <c r="S181" s="76"/>
      <c r="T181" s="76"/>
      <c r="U181" s="76"/>
      <c r="V181" s="76"/>
      <c r="W181" s="76"/>
      <c r="X181" s="76"/>
      <c r="Y181" s="76"/>
      <c r="Z181" s="76"/>
      <c r="AA181" s="76">
        <v>468.10304000000002</v>
      </c>
      <c r="AB181" s="76"/>
      <c r="AC181" s="76"/>
      <c r="AD181" s="76"/>
      <c r="AE181" s="198">
        <f t="shared" si="4"/>
        <v>468.10304000000002</v>
      </c>
      <c r="AF181" s="73"/>
      <c r="AG181" s="73"/>
      <c r="AH181" s="73"/>
      <c r="AI181" s="73"/>
      <c r="AJ181" s="73"/>
      <c r="AK181" s="73"/>
      <c r="AL181" s="73"/>
      <c r="AM181" s="73"/>
      <c r="AN181" s="73"/>
      <c r="AO181" s="73"/>
      <c r="AP181" s="73"/>
      <c r="AQ181" s="73"/>
      <c r="AR181" s="198">
        <f t="shared" si="7"/>
        <v>0</v>
      </c>
      <c r="AS181" s="198">
        <f t="shared" si="8"/>
        <v>468.10304000000002</v>
      </c>
    </row>
    <row r="182" spans="2:45" ht="11.25" customHeight="1">
      <c r="B182" s="167" t="s">
        <v>90</v>
      </c>
      <c r="C182" s="190" t="s">
        <v>1049</v>
      </c>
      <c r="D182" s="167" t="s">
        <v>79</v>
      </c>
      <c r="E182" s="170" t="s">
        <v>84</v>
      </c>
      <c r="F182" s="171" t="s">
        <v>254</v>
      </c>
      <c r="G182" s="73"/>
      <c r="H182" s="76"/>
      <c r="I182" s="73"/>
      <c r="J182" s="76"/>
      <c r="K182" s="76"/>
      <c r="L182" s="76"/>
      <c r="M182" s="76"/>
      <c r="N182" s="76"/>
      <c r="O182" s="76"/>
      <c r="P182" s="76"/>
      <c r="Q182" s="76"/>
      <c r="R182" s="198">
        <f t="shared" si="6"/>
        <v>0</v>
      </c>
      <c r="S182" s="76"/>
      <c r="T182" s="76"/>
      <c r="U182" s="76"/>
      <c r="V182" s="76"/>
      <c r="W182" s="76"/>
      <c r="X182" s="76"/>
      <c r="Y182" s="76"/>
      <c r="Z182" s="76"/>
      <c r="AA182" s="76">
        <v>861.12</v>
      </c>
      <c r="AB182" s="76"/>
      <c r="AC182" s="76"/>
      <c r="AD182" s="76"/>
      <c r="AE182" s="198">
        <f t="shared" si="4"/>
        <v>861.12</v>
      </c>
      <c r="AF182" s="73"/>
      <c r="AG182" s="73"/>
      <c r="AH182" s="73"/>
      <c r="AI182" s="73"/>
      <c r="AJ182" s="73"/>
      <c r="AK182" s="73"/>
      <c r="AL182" s="73"/>
      <c r="AM182" s="73"/>
      <c r="AN182" s="73"/>
      <c r="AO182" s="73"/>
      <c r="AP182" s="73"/>
      <c r="AQ182" s="73"/>
      <c r="AR182" s="198">
        <f t="shared" si="7"/>
        <v>0</v>
      </c>
      <c r="AS182" s="198">
        <f t="shared" si="8"/>
        <v>861.12</v>
      </c>
    </row>
    <row r="183" spans="2:45" ht="11.25" customHeight="1">
      <c r="B183" s="167" t="s">
        <v>90</v>
      </c>
      <c r="C183" s="190" t="s">
        <v>924</v>
      </c>
      <c r="D183" s="167" t="s">
        <v>79</v>
      </c>
      <c r="E183" s="170" t="s">
        <v>84</v>
      </c>
      <c r="F183" s="171" t="s">
        <v>257</v>
      </c>
      <c r="G183" s="73"/>
      <c r="H183" s="76"/>
      <c r="I183" s="73"/>
      <c r="J183" s="76"/>
      <c r="K183" s="76"/>
      <c r="L183" s="76"/>
      <c r="M183" s="76"/>
      <c r="N183" s="76"/>
      <c r="O183" s="76"/>
      <c r="P183" s="76"/>
      <c r="Q183" s="76"/>
      <c r="R183" s="198">
        <f t="shared" si="6"/>
        <v>0</v>
      </c>
      <c r="S183" s="76"/>
      <c r="T183" s="76"/>
      <c r="U183" s="76"/>
      <c r="V183" s="76"/>
      <c r="W183" s="76"/>
      <c r="X183" s="76"/>
      <c r="Y183" s="76"/>
      <c r="Z183" s="76"/>
      <c r="AA183" s="76"/>
      <c r="AB183" s="76">
        <v>129.54</v>
      </c>
      <c r="AC183" s="76"/>
      <c r="AD183" s="76"/>
      <c r="AE183" s="198">
        <f t="shared" si="4"/>
        <v>129.54</v>
      </c>
      <c r="AF183" s="73"/>
      <c r="AG183" s="73"/>
      <c r="AH183" s="73"/>
      <c r="AI183" s="73"/>
      <c r="AJ183" s="73"/>
      <c r="AK183" s="73"/>
      <c r="AL183" s="73"/>
      <c r="AM183" s="73"/>
      <c r="AN183" s="73"/>
      <c r="AO183" s="73"/>
      <c r="AP183" s="73"/>
      <c r="AQ183" s="73"/>
      <c r="AR183" s="198">
        <f t="shared" si="7"/>
        <v>0</v>
      </c>
      <c r="AS183" s="198">
        <f t="shared" si="8"/>
        <v>129.54</v>
      </c>
    </row>
    <row r="184" spans="2:45" ht="11.25" customHeight="1">
      <c r="B184" s="167" t="s">
        <v>90</v>
      </c>
      <c r="C184" s="190" t="s">
        <v>925</v>
      </c>
      <c r="D184" s="167" t="s">
        <v>79</v>
      </c>
      <c r="E184" s="170" t="s">
        <v>84</v>
      </c>
      <c r="F184" s="171" t="s">
        <v>257</v>
      </c>
      <c r="G184" s="73"/>
      <c r="H184" s="76"/>
      <c r="I184" s="73"/>
      <c r="J184" s="76"/>
      <c r="K184" s="76"/>
      <c r="L184" s="76"/>
      <c r="M184" s="76"/>
      <c r="N184" s="76"/>
      <c r="O184" s="76"/>
      <c r="P184" s="76"/>
      <c r="Q184" s="76"/>
      <c r="R184" s="198">
        <f t="shared" si="6"/>
        <v>0</v>
      </c>
      <c r="S184" s="76"/>
      <c r="T184" s="76"/>
      <c r="U184" s="76"/>
      <c r="V184" s="76"/>
      <c r="W184" s="76"/>
      <c r="X184" s="76"/>
      <c r="Y184" s="76"/>
      <c r="Z184" s="76"/>
      <c r="AA184" s="76"/>
      <c r="AB184" s="76">
        <v>67.760000000000005</v>
      </c>
      <c r="AC184" s="76"/>
      <c r="AD184" s="76"/>
      <c r="AE184" s="198">
        <f t="shared" si="4"/>
        <v>67.760000000000005</v>
      </c>
      <c r="AF184" s="73"/>
      <c r="AG184" s="73"/>
      <c r="AH184" s="73"/>
      <c r="AI184" s="73"/>
      <c r="AJ184" s="73"/>
      <c r="AK184" s="73"/>
      <c r="AL184" s="73"/>
      <c r="AM184" s="73"/>
      <c r="AN184" s="73"/>
      <c r="AO184" s="73"/>
      <c r="AP184" s="73"/>
      <c r="AQ184" s="73"/>
      <c r="AR184" s="198">
        <f t="shared" si="7"/>
        <v>0</v>
      </c>
      <c r="AS184" s="198">
        <f t="shared" si="8"/>
        <v>67.760000000000005</v>
      </c>
    </row>
    <row r="185" spans="2:45" ht="11.25" customHeight="1">
      <c r="B185" s="167" t="s">
        <v>90</v>
      </c>
      <c r="C185" s="190" t="s">
        <v>926</v>
      </c>
      <c r="D185" s="167" t="s">
        <v>79</v>
      </c>
      <c r="E185" s="170" t="s">
        <v>84</v>
      </c>
      <c r="F185" s="171" t="s">
        <v>257</v>
      </c>
      <c r="G185" s="73"/>
      <c r="H185" s="76"/>
      <c r="I185" s="73"/>
      <c r="J185" s="76"/>
      <c r="K185" s="76"/>
      <c r="L185" s="76"/>
      <c r="M185" s="76"/>
      <c r="N185" s="76"/>
      <c r="O185" s="76"/>
      <c r="P185" s="76"/>
      <c r="Q185" s="76"/>
      <c r="R185" s="198">
        <f t="shared" si="6"/>
        <v>0</v>
      </c>
      <c r="S185" s="76"/>
      <c r="T185" s="76"/>
      <c r="U185" s="76"/>
      <c r="V185" s="76"/>
      <c r="W185" s="76"/>
      <c r="X185" s="76"/>
      <c r="Y185" s="76"/>
      <c r="Z185" s="76"/>
      <c r="AA185" s="76"/>
      <c r="AB185" s="76">
        <v>10000</v>
      </c>
      <c r="AC185" s="76"/>
      <c r="AD185" s="76"/>
      <c r="AE185" s="198">
        <f t="shared" si="4"/>
        <v>10000</v>
      </c>
      <c r="AF185" s="73"/>
      <c r="AG185" s="73"/>
      <c r="AH185" s="73"/>
      <c r="AI185" s="73"/>
      <c r="AJ185" s="73"/>
      <c r="AK185" s="73"/>
      <c r="AL185" s="73"/>
      <c r="AM185" s="73"/>
      <c r="AN185" s="73"/>
      <c r="AO185" s="73"/>
      <c r="AP185" s="73"/>
      <c r="AQ185" s="73"/>
      <c r="AR185" s="198">
        <f t="shared" si="7"/>
        <v>0</v>
      </c>
      <c r="AS185" s="198">
        <f t="shared" si="8"/>
        <v>10000</v>
      </c>
    </row>
    <row r="186" spans="2:45" ht="11.25" customHeight="1">
      <c r="B186" s="167" t="s">
        <v>90</v>
      </c>
      <c r="C186" s="190" t="s">
        <v>927</v>
      </c>
      <c r="D186" s="167" t="s">
        <v>79</v>
      </c>
      <c r="E186" s="170" t="s">
        <v>84</v>
      </c>
      <c r="F186" s="171" t="s">
        <v>257</v>
      </c>
      <c r="G186" s="73"/>
      <c r="H186" s="76"/>
      <c r="I186" s="73"/>
      <c r="J186" s="76"/>
      <c r="K186" s="76"/>
      <c r="L186" s="76"/>
      <c r="M186" s="76"/>
      <c r="N186" s="76"/>
      <c r="O186" s="76"/>
      <c r="P186" s="76"/>
      <c r="Q186" s="76"/>
      <c r="R186" s="198">
        <f t="shared" si="6"/>
        <v>0</v>
      </c>
      <c r="S186" s="76"/>
      <c r="T186" s="76"/>
      <c r="U186" s="76"/>
      <c r="V186" s="76"/>
      <c r="W186" s="76"/>
      <c r="X186" s="76"/>
      <c r="Y186" s="76"/>
      <c r="Z186" s="76"/>
      <c r="AA186" s="76"/>
      <c r="AB186" s="76">
        <v>10450</v>
      </c>
      <c r="AC186" s="76"/>
      <c r="AD186" s="76"/>
      <c r="AE186" s="198">
        <f t="shared" si="4"/>
        <v>10450</v>
      </c>
      <c r="AF186" s="73"/>
      <c r="AG186" s="73"/>
      <c r="AH186" s="73"/>
      <c r="AI186" s="73"/>
      <c r="AJ186" s="73"/>
      <c r="AK186" s="73"/>
      <c r="AL186" s="73"/>
      <c r="AM186" s="73"/>
      <c r="AN186" s="73"/>
      <c r="AO186" s="73"/>
      <c r="AP186" s="73"/>
      <c r="AQ186" s="73"/>
      <c r="AR186" s="198">
        <f t="shared" si="7"/>
        <v>0</v>
      </c>
      <c r="AS186" s="198">
        <f t="shared" si="8"/>
        <v>10450</v>
      </c>
    </row>
    <row r="187" spans="2:45" ht="11.25" customHeight="1">
      <c r="B187" s="167" t="s">
        <v>90</v>
      </c>
      <c r="C187" s="190" t="s">
        <v>781</v>
      </c>
      <c r="D187" s="167" t="s">
        <v>79</v>
      </c>
      <c r="E187" s="170" t="s">
        <v>84</v>
      </c>
      <c r="F187" s="171" t="s">
        <v>257</v>
      </c>
      <c r="G187" s="73"/>
      <c r="H187" s="76"/>
      <c r="I187" s="73"/>
      <c r="J187" s="76"/>
      <c r="K187" s="76"/>
      <c r="L187" s="76"/>
      <c r="M187" s="76"/>
      <c r="N187" s="76"/>
      <c r="O187" s="76"/>
      <c r="P187" s="76"/>
      <c r="Q187" s="76"/>
      <c r="R187" s="198">
        <f t="shared" si="6"/>
        <v>0</v>
      </c>
      <c r="S187" s="76"/>
      <c r="T187" s="76"/>
      <c r="U187" s="76"/>
      <c r="V187" s="76"/>
      <c r="W187" s="76"/>
      <c r="X187" s="76"/>
      <c r="Y187" s="76"/>
      <c r="Z187" s="76"/>
      <c r="AA187" s="76"/>
      <c r="AB187" s="76">
        <v>4972</v>
      </c>
      <c r="AC187" s="76"/>
      <c r="AD187" s="76"/>
      <c r="AE187" s="198">
        <f t="shared" si="4"/>
        <v>4972</v>
      </c>
      <c r="AF187" s="73"/>
      <c r="AG187" s="73"/>
      <c r="AH187" s="73"/>
      <c r="AI187" s="73"/>
      <c r="AJ187" s="73"/>
      <c r="AK187" s="73"/>
      <c r="AL187" s="73"/>
      <c r="AM187" s="73"/>
      <c r="AN187" s="73"/>
      <c r="AO187" s="73"/>
      <c r="AP187" s="73"/>
      <c r="AQ187" s="73"/>
      <c r="AR187" s="198">
        <f t="shared" si="7"/>
        <v>0</v>
      </c>
      <c r="AS187" s="198">
        <f t="shared" si="8"/>
        <v>4972</v>
      </c>
    </row>
    <row r="188" spans="2:45" ht="11.25" customHeight="1">
      <c r="B188" s="167" t="s">
        <v>90</v>
      </c>
      <c r="C188" s="190" t="s">
        <v>782</v>
      </c>
      <c r="D188" s="167" t="s">
        <v>79</v>
      </c>
      <c r="E188" s="170" t="s">
        <v>84</v>
      </c>
      <c r="F188" s="171" t="s">
        <v>257</v>
      </c>
      <c r="G188" s="73"/>
      <c r="H188" s="76"/>
      <c r="I188" s="73"/>
      <c r="J188" s="76"/>
      <c r="K188" s="76"/>
      <c r="L188" s="76"/>
      <c r="M188" s="76"/>
      <c r="N188" s="76"/>
      <c r="O188" s="76"/>
      <c r="P188" s="76"/>
      <c r="Q188" s="76"/>
      <c r="R188" s="198">
        <f t="shared" si="6"/>
        <v>0</v>
      </c>
      <c r="S188" s="76"/>
      <c r="T188" s="76"/>
      <c r="U188" s="76"/>
      <c r="V188" s="76"/>
      <c r="W188" s="76"/>
      <c r="X188" s="76"/>
      <c r="Y188" s="76"/>
      <c r="Z188" s="76"/>
      <c r="AA188" s="76"/>
      <c r="AB188" s="76">
        <v>6250</v>
      </c>
      <c r="AC188" s="76"/>
      <c r="AD188" s="76"/>
      <c r="AE188" s="198">
        <f t="shared" si="4"/>
        <v>6250</v>
      </c>
      <c r="AF188" s="73"/>
      <c r="AG188" s="73"/>
      <c r="AH188" s="73"/>
      <c r="AI188" s="73"/>
      <c r="AJ188" s="73"/>
      <c r="AK188" s="73"/>
      <c r="AL188" s="73"/>
      <c r="AM188" s="73"/>
      <c r="AN188" s="73"/>
      <c r="AO188" s="73"/>
      <c r="AP188" s="73"/>
      <c r="AQ188" s="73"/>
      <c r="AR188" s="198">
        <f t="shared" si="7"/>
        <v>0</v>
      </c>
      <c r="AS188" s="198">
        <f t="shared" si="8"/>
        <v>6250</v>
      </c>
    </row>
    <row r="189" spans="2:45" ht="11.25" customHeight="1">
      <c r="B189" s="167" t="s">
        <v>90</v>
      </c>
      <c r="C189" s="190" t="s">
        <v>1050</v>
      </c>
      <c r="D189" s="167" t="s">
        <v>79</v>
      </c>
      <c r="E189" s="170" t="s">
        <v>84</v>
      </c>
      <c r="F189" s="171" t="s">
        <v>257</v>
      </c>
      <c r="G189" s="73"/>
      <c r="H189" s="76"/>
      <c r="I189" s="73"/>
      <c r="J189" s="76"/>
      <c r="K189" s="76"/>
      <c r="L189" s="76"/>
      <c r="M189" s="76"/>
      <c r="N189" s="76"/>
      <c r="O189" s="76"/>
      <c r="P189" s="76"/>
      <c r="Q189" s="76"/>
      <c r="R189" s="198">
        <f t="shared" si="6"/>
        <v>0</v>
      </c>
      <c r="S189" s="76"/>
      <c r="T189" s="76"/>
      <c r="U189" s="76"/>
      <c r="V189" s="76"/>
      <c r="W189" s="76"/>
      <c r="X189" s="76"/>
      <c r="Y189" s="76"/>
      <c r="Z189" s="76"/>
      <c r="AA189" s="76"/>
      <c r="AB189" s="76">
        <v>290.29930000000002</v>
      </c>
      <c r="AC189" s="76"/>
      <c r="AD189" s="76"/>
      <c r="AE189" s="198">
        <f t="shared" si="4"/>
        <v>290.29930000000002</v>
      </c>
      <c r="AF189" s="73"/>
      <c r="AG189" s="73"/>
      <c r="AH189" s="73"/>
      <c r="AI189" s="73"/>
      <c r="AJ189" s="73"/>
      <c r="AK189" s="73"/>
      <c r="AL189" s="73"/>
      <c r="AM189" s="73"/>
      <c r="AN189" s="73"/>
      <c r="AO189" s="73"/>
      <c r="AP189" s="73"/>
      <c r="AQ189" s="73"/>
      <c r="AR189" s="198">
        <f t="shared" si="7"/>
        <v>0</v>
      </c>
      <c r="AS189" s="198">
        <f t="shared" si="8"/>
        <v>290.29930000000002</v>
      </c>
    </row>
    <row r="190" spans="2:45" ht="11.25" customHeight="1">
      <c r="B190" s="167" t="s">
        <v>90</v>
      </c>
      <c r="C190" s="190" t="s">
        <v>1051</v>
      </c>
      <c r="D190" s="167" t="s">
        <v>79</v>
      </c>
      <c r="E190" s="170" t="s">
        <v>84</v>
      </c>
      <c r="F190" s="171" t="s">
        <v>257</v>
      </c>
      <c r="G190" s="73"/>
      <c r="H190" s="76"/>
      <c r="I190" s="73"/>
      <c r="J190" s="76"/>
      <c r="K190" s="76"/>
      <c r="L190" s="76"/>
      <c r="M190" s="76"/>
      <c r="N190" s="76"/>
      <c r="O190" s="76"/>
      <c r="P190" s="76"/>
      <c r="Q190" s="76"/>
      <c r="R190" s="198">
        <f t="shared" si="6"/>
        <v>0</v>
      </c>
      <c r="S190" s="76"/>
      <c r="T190" s="76"/>
      <c r="U190" s="76"/>
      <c r="V190" s="76"/>
      <c r="W190" s="76"/>
      <c r="X190" s="76"/>
      <c r="Y190" s="76"/>
      <c r="Z190" s="76"/>
      <c r="AA190" s="76"/>
      <c r="AB190" s="76">
        <v>35.506500000000003</v>
      </c>
      <c r="AC190" s="76"/>
      <c r="AD190" s="76"/>
      <c r="AE190" s="198">
        <f t="shared" si="4"/>
        <v>35.506500000000003</v>
      </c>
      <c r="AF190" s="73"/>
      <c r="AG190" s="73"/>
      <c r="AH190" s="73"/>
      <c r="AI190" s="73"/>
      <c r="AJ190" s="73"/>
      <c r="AK190" s="73"/>
      <c r="AL190" s="73"/>
      <c r="AM190" s="73"/>
      <c r="AN190" s="73"/>
      <c r="AO190" s="73"/>
      <c r="AP190" s="73"/>
      <c r="AQ190" s="73"/>
      <c r="AR190" s="198">
        <f t="shared" si="7"/>
        <v>0</v>
      </c>
      <c r="AS190" s="198">
        <f t="shared" si="8"/>
        <v>35.506500000000003</v>
      </c>
    </row>
    <row r="191" spans="2:45" ht="11.25" customHeight="1">
      <c r="B191" s="167" t="s">
        <v>90</v>
      </c>
      <c r="C191" s="190" t="s">
        <v>1052</v>
      </c>
      <c r="D191" s="167" t="s">
        <v>79</v>
      </c>
      <c r="E191" s="170" t="s">
        <v>84</v>
      </c>
      <c r="F191" s="171" t="s">
        <v>257</v>
      </c>
      <c r="G191" s="73"/>
      <c r="H191" s="76"/>
      <c r="I191" s="73"/>
      <c r="J191" s="76"/>
      <c r="K191" s="76"/>
      <c r="L191" s="76"/>
      <c r="M191" s="76"/>
      <c r="N191" s="76"/>
      <c r="O191" s="76"/>
      <c r="P191" s="76"/>
      <c r="Q191" s="76"/>
      <c r="R191" s="198">
        <f t="shared" si="6"/>
        <v>0</v>
      </c>
      <c r="S191" s="76"/>
      <c r="T191" s="76"/>
      <c r="U191" s="76"/>
      <c r="V191" s="76"/>
      <c r="W191" s="76"/>
      <c r="X191" s="76"/>
      <c r="Y191" s="76"/>
      <c r="Z191" s="76"/>
      <c r="AA191" s="76"/>
      <c r="AB191" s="76">
        <v>112.06191</v>
      </c>
      <c r="AC191" s="76"/>
      <c r="AD191" s="76"/>
      <c r="AE191" s="198">
        <f t="shared" si="4"/>
        <v>112.06191</v>
      </c>
      <c r="AF191" s="73"/>
      <c r="AG191" s="73"/>
      <c r="AH191" s="73"/>
      <c r="AI191" s="73"/>
      <c r="AJ191" s="73"/>
      <c r="AK191" s="73"/>
      <c r="AL191" s="73"/>
      <c r="AM191" s="73"/>
      <c r="AN191" s="73"/>
      <c r="AO191" s="73"/>
      <c r="AP191" s="73"/>
      <c r="AQ191" s="73"/>
      <c r="AR191" s="198">
        <f t="shared" si="7"/>
        <v>0</v>
      </c>
      <c r="AS191" s="198">
        <f t="shared" si="8"/>
        <v>112.06191</v>
      </c>
    </row>
    <row r="192" spans="2:45" ht="11.25" customHeight="1">
      <c r="B192" s="167" t="s">
        <v>90</v>
      </c>
      <c r="C192" s="190" t="s">
        <v>1053</v>
      </c>
      <c r="D192" s="167" t="s">
        <v>79</v>
      </c>
      <c r="E192" s="170" t="s">
        <v>84</v>
      </c>
      <c r="F192" s="171" t="s">
        <v>257</v>
      </c>
      <c r="G192" s="73"/>
      <c r="H192" s="76"/>
      <c r="I192" s="73"/>
      <c r="J192" s="76"/>
      <c r="K192" s="76"/>
      <c r="L192" s="76"/>
      <c r="M192" s="76"/>
      <c r="N192" s="76"/>
      <c r="O192" s="76"/>
      <c r="P192" s="76"/>
      <c r="Q192" s="76"/>
      <c r="R192" s="198">
        <f t="shared" si="6"/>
        <v>0</v>
      </c>
      <c r="S192" s="76"/>
      <c r="T192" s="76"/>
      <c r="U192" s="76"/>
      <c r="V192" s="76"/>
      <c r="W192" s="76"/>
      <c r="X192" s="76"/>
      <c r="Y192" s="76"/>
      <c r="Z192" s="76"/>
      <c r="AA192" s="76"/>
      <c r="AB192" s="76">
        <v>200.136</v>
      </c>
      <c r="AC192" s="76"/>
      <c r="AD192" s="76"/>
      <c r="AE192" s="198">
        <f t="shared" si="4"/>
        <v>200.136</v>
      </c>
      <c r="AF192" s="73"/>
      <c r="AG192" s="73"/>
      <c r="AH192" s="73"/>
      <c r="AI192" s="73"/>
      <c r="AJ192" s="73"/>
      <c r="AK192" s="73"/>
      <c r="AL192" s="73"/>
      <c r="AM192" s="73"/>
      <c r="AN192" s="73"/>
      <c r="AO192" s="73"/>
      <c r="AP192" s="73"/>
      <c r="AQ192" s="73"/>
      <c r="AR192" s="198">
        <f t="shared" si="7"/>
        <v>0</v>
      </c>
      <c r="AS192" s="198">
        <f t="shared" si="8"/>
        <v>200.136</v>
      </c>
    </row>
    <row r="193" spans="2:45" ht="11.25" customHeight="1">
      <c r="B193" s="167" t="s">
        <v>90</v>
      </c>
      <c r="C193" s="190" t="s">
        <v>1054</v>
      </c>
      <c r="D193" s="167" t="s">
        <v>79</v>
      </c>
      <c r="E193" s="170" t="s">
        <v>84</v>
      </c>
      <c r="F193" s="171" t="s">
        <v>257</v>
      </c>
      <c r="G193" s="73"/>
      <c r="H193" s="76"/>
      <c r="I193" s="73"/>
      <c r="J193" s="76"/>
      <c r="K193" s="76"/>
      <c r="L193" s="76"/>
      <c r="M193" s="76"/>
      <c r="N193" s="76"/>
      <c r="O193" s="76"/>
      <c r="P193" s="76"/>
      <c r="Q193" s="76"/>
      <c r="R193" s="198">
        <f t="shared" si="6"/>
        <v>0</v>
      </c>
      <c r="S193" s="76"/>
      <c r="T193" s="76"/>
      <c r="U193" s="76"/>
      <c r="V193" s="76"/>
      <c r="W193" s="76"/>
      <c r="X193" s="76"/>
      <c r="Y193" s="76"/>
      <c r="Z193" s="76"/>
      <c r="AA193" s="76"/>
      <c r="AB193" s="76">
        <v>60.932780000000001</v>
      </c>
      <c r="AC193" s="76"/>
      <c r="AD193" s="76"/>
      <c r="AE193" s="198">
        <f t="shared" si="4"/>
        <v>60.932780000000001</v>
      </c>
      <c r="AF193" s="73"/>
      <c r="AG193" s="73"/>
      <c r="AH193" s="73"/>
      <c r="AI193" s="73"/>
      <c r="AJ193" s="73"/>
      <c r="AK193" s="73"/>
      <c r="AL193" s="73"/>
      <c r="AM193" s="73"/>
      <c r="AN193" s="73"/>
      <c r="AO193" s="73"/>
      <c r="AP193" s="73"/>
      <c r="AQ193" s="73"/>
      <c r="AR193" s="198">
        <f t="shared" si="7"/>
        <v>0</v>
      </c>
      <c r="AS193" s="198">
        <f t="shared" si="8"/>
        <v>60.932780000000001</v>
      </c>
    </row>
    <row r="194" spans="2:45" ht="11.25" customHeight="1">
      <c r="B194" s="167" t="s">
        <v>90</v>
      </c>
      <c r="C194" s="190" t="s">
        <v>1055</v>
      </c>
      <c r="D194" s="167" t="s">
        <v>79</v>
      </c>
      <c r="E194" s="170" t="s">
        <v>84</v>
      </c>
      <c r="F194" s="171" t="s">
        <v>257</v>
      </c>
      <c r="G194" s="73"/>
      <c r="H194" s="76"/>
      <c r="I194" s="73"/>
      <c r="J194" s="76"/>
      <c r="K194" s="76"/>
      <c r="L194" s="76"/>
      <c r="M194" s="76"/>
      <c r="N194" s="76"/>
      <c r="O194" s="76"/>
      <c r="P194" s="76"/>
      <c r="Q194" s="76"/>
      <c r="R194" s="198">
        <f t="shared" si="6"/>
        <v>0</v>
      </c>
      <c r="S194" s="76"/>
      <c r="T194" s="76"/>
      <c r="U194" s="76"/>
      <c r="V194" s="76"/>
      <c r="W194" s="76"/>
      <c r="X194" s="76"/>
      <c r="Y194" s="76"/>
      <c r="Z194" s="76"/>
      <c r="AA194" s="76"/>
      <c r="AB194" s="76"/>
      <c r="AC194" s="76">
        <v>8.4700000000000006</v>
      </c>
      <c r="AD194" s="76"/>
      <c r="AE194" s="198">
        <f t="shared" si="4"/>
        <v>8.4700000000000006</v>
      </c>
      <c r="AF194" s="73"/>
      <c r="AG194" s="73"/>
      <c r="AH194" s="73"/>
      <c r="AI194" s="73"/>
      <c r="AJ194" s="73"/>
      <c r="AK194" s="73"/>
      <c r="AL194" s="73"/>
      <c r="AM194" s="73"/>
      <c r="AN194" s="73"/>
      <c r="AO194" s="73"/>
      <c r="AP194" s="73"/>
      <c r="AQ194" s="73"/>
      <c r="AR194" s="198">
        <f t="shared" si="7"/>
        <v>0</v>
      </c>
      <c r="AS194" s="198">
        <f t="shared" si="8"/>
        <v>8.4700000000000006</v>
      </c>
    </row>
    <row r="195" spans="2:45" ht="11.25" customHeight="1">
      <c r="B195" s="167" t="s">
        <v>90</v>
      </c>
      <c r="C195" s="190" t="s">
        <v>1056</v>
      </c>
      <c r="D195" s="167" t="s">
        <v>79</v>
      </c>
      <c r="E195" s="170" t="s">
        <v>84</v>
      </c>
      <c r="F195" s="171" t="s">
        <v>257</v>
      </c>
      <c r="G195" s="73"/>
      <c r="H195" s="76"/>
      <c r="I195" s="73"/>
      <c r="J195" s="76"/>
      <c r="K195" s="76"/>
      <c r="L195" s="76"/>
      <c r="M195" s="76"/>
      <c r="N195" s="76"/>
      <c r="O195" s="76"/>
      <c r="P195" s="76"/>
      <c r="Q195" s="76"/>
      <c r="R195" s="198">
        <f t="shared" si="6"/>
        <v>0</v>
      </c>
      <c r="S195" s="76"/>
      <c r="T195" s="76"/>
      <c r="U195" s="76"/>
      <c r="V195" s="76"/>
      <c r="W195" s="76"/>
      <c r="X195" s="76"/>
      <c r="Y195" s="76"/>
      <c r="Z195" s="76"/>
      <c r="AA195" s="76"/>
      <c r="AB195" s="76"/>
      <c r="AC195" s="76">
        <v>4.5999999999999996</v>
      </c>
      <c r="AD195" s="76"/>
      <c r="AE195" s="198">
        <f t="shared" si="4"/>
        <v>4.5999999999999996</v>
      </c>
      <c r="AF195" s="73"/>
      <c r="AG195" s="73"/>
      <c r="AH195" s="73"/>
      <c r="AI195" s="73"/>
      <c r="AJ195" s="73"/>
      <c r="AK195" s="73"/>
      <c r="AL195" s="73"/>
      <c r="AM195" s="73"/>
      <c r="AN195" s="73"/>
      <c r="AO195" s="73"/>
      <c r="AP195" s="73"/>
      <c r="AQ195" s="73"/>
      <c r="AR195" s="198">
        <f t="shared" si="9" ref="AR195:AR198">SUM(AF195:AQ195)</f>
        <v>0</v>
      </c>
      <c r="AS195" s="198">
        <f t="shared" si="10" ref="AS195:AS198">R195+AE195+AR195</f>
        <v>4.5999999999999996</v>
      </c>
    </row>
    <row r="196" spans="2:45" ht="11.25" customHeight="1">
      <c r="B196" s="167" t="s">
        <v>90</v>
      </c>
      <c r="C196" s="190" t="s">
        <v>1057</v>
      </c>
      <c r="D196" s="167" t="s">
        <v>79</v>
      </c>
      <c r="E196" s="170" t="s">
        <v>84</v>
      </c>
      <c r="F196" s="171" t="s">
        <v>257</v>
      </c>
      <c r="G196" s="73"/>
      <c r="H196" s="76"/>
      <c r="I196" s="73"/>
      <c r="J196" s="76"/>
      <c r="K196" s="76"/>
      <c r="L196" s="76"/>
      <c r="M196" s="76"/>
      <c r="N196" s="76"/>
      <c r="O196" s="76"/>
      <c r="P196" s="76"/>
      <c r="Q196" s="76"/>
      <c r="R196" s="198">
        <f t="shared" si="6"/>
        <v>0</v>
      </c>
      <c r="S196" s="76"/>
      <c r="T196" s="76"/>
      <c r="U196" s="76"/>
      <c r="V196" s="76"/>
      <c r="W196" s="76"/>
      <c r="X196" s="76"/>
      <c r="Y196" s="76"/>
      <c r="Z196" s="76"/>
      <c r="AA196" s="76"/>
      <c r="AB196" s="76"/>
      <c r="AC196" s="76">
        <v>102.08617</v>
      </c>
      <c r="AD196" s="76"/>
      <c r="AE196" s="198">
        <f t="shared" si="4"/>
        <v>102.08617</v>
      </c>
      <c r="AF196" s="73"/>
      <c r="AG196" s="73"/>
      <c r="AH196" s="73"/>
      <c r="AI196" s="73"/>
      <c r="AJ196" s="73"/>
      <c r="AK196" s="73"/>
      <c r="AL196" s="73"/>
      <c r="AM196" s="73"/>
      <c r="AN196" s="73"/>
      <c r="AO196" s="73"/>
      <c r="AP196" s="73"/>
      <c r="AQ196" s="73"/>
      <c r="AR196" s="198">
        <f t="shared" si="9"/>
        <v>0</v>
      </c>
      <c r="AS196" s="198">
        <f t="shared" si="10"/>
        <v>102.08617</v>
      </c>
    </row>
    <row r="197" spans="2:45" ht="11.25" customHeight="1">
      <c r="B197" s="167" t="s">
        <v>90</v>
      </c>
      <c r="C197" s="190" t="s">
        <v>932</v>
      </c>
      <c r="D197" s="167" t="s">
        <v>79</v>
      </c>
      <c r="E197" s="170" t="s">
        <v>84</v>
      </c>
      <c r="F197" s="171" t="s">
        <v>257</v>
      </c>
      <c r="G197" s="73"/>
      <c r="H197" s="76"/>
      <c r="I197" s="73"/>
      <c r="J197" s="76"/>
      <c r="K197" s="76"/>
      <c r="L197" s="76"/>
      <c r="M197" s="76"/>
      <c r="N197" s="76"/>
      <c r="O197" s="76"/>
      <c r="P197" s="76"/>
      <c r="Q197" s="76"/>
      <c r="R197" s="198">
        <f t="shared" si="6"/>
        <v>0</v>
      </c>
      <c r="S197" s="76"/>
      <c r="T197" s="76"/>
      <c r="U197" s="76"/>
      <c r="V197" s="76"/>
      <c r="W197" s="76"/>
      <c r="X197" s="76"/>
      <c r="Y197" s="76"/>
      <c r="Z197" s="76"/>
      <c r="AA197" s="76"/>
      <c r="AB197" s="76"/>
      <c r="AC197" s="76">
        <v>8000</v>
      </c>
      <c r="AD197" s="76"/>
      <c r="AE197" s="198">
        <f t="shared" si="4"/>
        <v>8000</v>
      </c>
      <c r="AF197" s="73"/>
      <c r="AG197" s="73"/>
      <c r="AH197" s="73"/>
      <c r="AI197" s="73"/>
      <c r="AJ197" s="73"/>
      <c r="AK197" s="73"/>
      <c r="AL197" s="73"/>
      <c r="AM197" s="73"/>
      <c r="AN197" s="73"/>
      <c r="AO197" s="73"/>
      <c r="AP197" s="73"/>
      <c r="AQ197" s="73">
        <v>8000</v>
      </c>
      <c r="AR197" s="198">
        <f t="shared" si="9"/>
        <v>8000</v>
      </c>
      <c r="AS197" s="198">
        <f t="shared" si="10"/>
        <v>16000</v>
      </c>
    </row>
    <row r="198" spans="2:45" ht="11.25" customHeight="1">
      <c r="B198" s="167" t="s">
        <v>90</v>
      </c>
      <c r="C198" s="190" t="s">
        <v>933</v>
      </c>
      <c r="D198" s="167" t="s">
        <v>79</v>
      </c>
      <c r="E198" s="170" t="s">
        <v>84</v>
      </c>
      <c r="F198" s="171" t="s">
        <v>257</v>
      </c>
      <c r="G198" s="73"/>
      <c r="H198" s="76"/>
      <c r="I198" s="73"/>
      <c r="J198" s="76"/>
      <c r="K198" s="76"/>
      <c r="L198" s="76"/>
      <c r="M198" s="76"/>
      <c r="N198" s="76"/>
      <c r="O198" s="76"/>
      <c r="P198" s="76"/>
      <c r="Q198" s="76"/>
      <c r="R198" s="198">
        <f t="shared" si="6"/>
        <v>0</v>
      </c>
      <c r="S198" s="76"/>
      <c r="T198" s="76"/>
      <c r="U198" s="76"/>
      <c r="V198" s="76"/>
      <c r="W198" s="76"/>
      <c r="X198" s="76"/>
      <c r="Y198" s="76"/>
      <c r="Z198" s="76"/>
      <c r="AA198" s="76"/>
      <c r="AB198" s="76"/>
      <c r="AC198" s="76">
        <v>3750</v>
      </c>
      <c r="AD198" s="76"/>
      <c r="AE198" s="198">
        <f t="shared" si="4"/>
        <v>3750</v>
      </c>
      <c r="AF198" s="73"/>
      <c r="AG198" s="73"/>
      <c r="AH198" s="73"/>
      <c r="AI198" s="73"/>
      <c r="AJ198" s="73"/>
      <c r="AK198" s="73"/>
      <c r="AL198" s="73"/>
      <c r="AM198" s="73"/>
      <c r="AN198" s="73"/>
      <c r="AO198" s="73"/>
      <c r="AP198" s="73"/>
      <c r="AQ198" s="73"/>
      <c r="AR198" s="198">
        <f t="shared" si="9"/>
        <v>0</v>
      </c>
      <c r="AS198" s="198">
        <f t="shared" si="10"/>
        <v>3750</v>
      </c>
    </row>
    <row r="199" spans="2:45" ht="11.25" customHeight="1">
      <c r="B199" s="167" t="s">
        <v>90</v>
      </c>
      <c r="C199" s="190" t="s">
        <v>934</v>
      </c>
      <c r="D199" s="167" t="s">
        <v>79</v>
      </c>
      <c r="E199" s="170" t="s">
        <v>84</v>
      </c>
      <c r="F199" s="171" t="s">
        <v>257</v>
      </c>
      <c r="G199" s="73"/>
      <c r="H199" s="76"/>
      <c r="I199" s="73"/>
      <c r="J199" s="76"/>
      <c r="K199" s="76"/>
      <c r="L199" s="76"/>
      <c r="M199" s="76"/>
      <c r="N199" s="76"/>
      <c r="O199" s="76"/>
      <c r="P199" s="76"/>
      <c r="Q199" s="76"/>
      <c r="R199" s="198">
        <f t="shared" si="6"/>
        <v>0</v>
      </c>
      <c r="S199" s="76"/>
      <c r="T199" s="76"/>
      <c r="U199" s="76"/>
      <c r="V199" s="76"/>
      <c r="W199" s="76"/>
      <c r="X199" s="76"/>
      <c r="Y199" s="76"/>
      <c r="Z199" s="76"/>
      <c r="AA199" s="76"/>
      <c r="AB199" s="76"/>
      <c r="AC199" s="76">
        <v>3750</v>
      </c>
      <c r="AD199" s="76"/>
      <c r="AE199" s="198">
        <f t="shared" si="4"/>
        <v>3750</v>
      </c>
      <c r="AF199" s="73"/>
      <c r="AG199" s="73"/>
      <c r="AH199" s="73"/>
      <c r="AI199" s="73"/>
      <c r="AJ199" s="73"/>
      <c r="AK199" s="73"/>
      <c r="AL199" s="73"/>
      <c r="AM199" s="73"/>
      <c r="AN199" s="73"/>
      <c r="AO199" s="73"/>
      <c r="AP199" s="73"/>
      <c r="AQ199" s="73"/>
      <c r="AR199" s="198">
        <f t="shared" si="2"/>
        <v>0</v>
      </c>
      <c r="AS199" s="198">
        <f t="shared" si="3"/>
        <v>3750</v>
      </c>
    </row>
    <row r="200" spans="2:45" ht="11.25" customHeight="1">
      <c r="B200" s="167" t="s">
        <v>90</v>
      </c>
      <c r="C200" s="190" t="s">
        <v>935</v>
      </c>
      <c r="D200" s="167" t="s">
        <v>79</v>
      </c>
      <c r="E200" s="170" t="s">
        <v>84</v>
      </c>
      <c r="F200" s="171" t="s">
        <v>257</v>
      </c>
      <c r="G200" s="73"/>
      <c r="H200" s="76"/>
      <c r="I200" s="73"/>
      <c r="J200" s="76"/>
      <c r="K200" s="76"/>
      <c r="L200" s="76"/>
      <c r="M200" s="76"/>
      <c r="N200" s="76"/>
      <c r="O200" s="76"/>
      <c r="P200" s="76"/>
      <c r="Q200" s="76"/>
      <c r="R200" s="198">
        <f t="shared" si="6"/>
        <v>0</v>
      </c>
      <c r="S200" s="76"/>
      <c r="T200" s="76"/>
      <c r="U200" s="76"/>
      <c r="V200" s="76"/>
      <c r="W200" s="76"/>
      <c r="X200" s="76"/>
      <c r="Y200" s="76"/>
      <c r="Z200" s="76"/>
      <c r="AA200" s="76"/>
      <c r="AB200" s="76"/>
      <c r="AC200" s="76">
        <v>6000</v>
      </c>
      <c r="AD200" s="76"/>
      <c r="AE200" s="198">
        <f t="shared" si="4"/>
        <v>6000</v>
      </c>
      <c r="AF200" s="73"/>
      <c r="AG200" s="73"/>
      <c r="AH200" s="73"/>
      <c r="AI200" s="73"/>
      <c r="AJ200" s="73"/>
      <c r="AK200" s="73"/>
      <c r="AL200" s="73"/>
      <c r="AM200" s="73"/>
      <c r="AN200" s="73"/>
      <c r="AO200" s="73"/>
      <c r="AP200" s="73"/>
      <c r="AQ200" s="73"/>
      <c r="AR200" s="198">
        <f t="shared" si="2"/>
        <v>0</v>
      </c>
      <c r="AS200" s="198">
        <f t="shared" si="3"/>
        <v>6000</v>
      </c>
    </row>
    <row r="201" spans="2:45" ht="11.25" customHeight="1">
      <c r="B201" s="167" t="s">
        <v>90</v>
      </c>
      <c r="C201" s="190" t="s">
        <v>936</v>
      </c>
      <c r="D201" s="167" t="s">
        <v>79</v>
      </c>
      <c r="E201" s="170" t="s">
        <v>84</v>
      </c>
      <c r="F201" s="171" t="s">
        <v>257</v>
      </c>
      <c r="G201" s="73"/>
      <c r="H201" s="76"/>
      <c r="I201" s="73"/>
      <c r="J201" s="76"/>
      <c r="K201" s="76"/>
      <c r="L201" s="76"/>
      <c r="M201" s="76"/>
      <c r="N201" s="76"/>
      <c r="O201" s="76"/>
      <c r="P201" s="76"/>
      <c r="Q201" s="76"/>
      <c r="R201" s="198">
        <f t="shared" si="6"/>
        <v>0</v>
      </c>
      <c r="S201" s="76"/>
      <c r="T201" s="76"/>
      <c r="U201" s="76"/>
      <c r="V201" s="76"/>
      <c r="W201" s="76"/>
      <c r="X201" s="76"/>
      <c r="Y201" s="76"/>
      <c r="Z201" s="76"/>
      <c r="AA201" s="76"/>
      <c r="AB201" s="76"/>
      <c r="AC201" s="76">
        <v>250</v>
      </c>
      <c r="AD201" s="76"/>
      <c r="AE201" s="198">
        <f t="shared" si="4"/>
        <v>250</v>
      </c>
      <c r="AF201" s="73"/>
      <c r="AG201" s="73"/>
      <c r="AH201" s="73"/>
      <c r="AI201" s="73"/>
      <c r="AJ201" s="73"/>
      <c r="AK201" s="73"/>
      <c r="AL201" s="73"/>
      <c r="AM201" s="73"/>
      <c r="AN201" s="73"/>
      <c r="AO201" s="73"/>
      <c r="AP201" s="73"/>
      <c r="AQ201" s="73"/>
      <c r="AR201" s="198">
        <f t="shared" si="2"/>
        <v>0</v>
      </c>
      <c r="AS201" s="198">
        <f t="shared" si="3"/>
        <v>250</v>
      </c>
    </row>
    <row r="202" spans="2:45" ht="11.25" customHeight="1">
      <c r="B202" s="167" t="s">
        <v>90</v>
      </c>
      <c r="C202" s="190" t="s">
        <v>1059</v>
      </c>
      <c r="D202" s="167" t="s">
        <v>79</v>
      </c>
      <c r="E202" s="170" t="s">
        <v>84</v>
      </c>
      <c r="F202" s="171" t="s">
        <v>254</v>
      </c>
      <c r="G202" s="73"/>
      <c r="H202" s="76"/>
      <c r="I202" s="73"/>
      <c r="J202" s="76"/>
      <c r="K202" s="76"/>
      <c r="L202" s="76"/>
      <c r="M202" s="76"/>
      <c r="N202" s="76"/>
      <c r="O202" s="76"/>
      <c r="P202" s="76"/>
      <c r="Q202" s="76"/>
      <c r="R202" s="198">
        <f t="shared" si="6"/>
        <v>0</v>
      </c>
      <c r="S202" s="76"/>
      <c r="T202" s="76"/>
      <c r="U202" s="76"/>
      <c r="V202" s="76"/>
      <c r="W202" s="76"/>
      <c r="X202" s="76"/>
      <c r="Y202" s="76"/>
      <c r="Z202" s="76"/>
      <c r="AA202" s="76"/>
      <c r="AB202" s="76"/>
      <c r="AC202" s="76">
        <v>4250</v>
      </c>
      <c r="AD202" s="76">
        <v>-1000</v>
      </c>
      <c r="AE202" s="198">
        <f t="shared" si="4"/>
        <v>3250</v>
      </c>
      <c r="AF202" s="73"/>
      <c r="AG202" s="73"/>
      <c r="AH202" s="73"/>
      <c r="AI202" s="73"/>
      <c r="AJ202" s="73"/>
      <c r="AK202" s="73"/>
      <c r="AL202" s="73"/>
      <c r="AM202" s="73"/>
      <c r="AN202" s="73"/>
      <c r="AO202" s="73"/>
      <c r="AP202" s="73"/>
      <c r="AQ202" s="73"/>
      <c r="AR202" s="198">
        <f t="shared" si="2"/>
        <v>0</v>
      </c>
      <c r="AS202" s="198">
        <f t="shared" si="3"/>
        <v>3250</v>
      </c>
    </row>
    <row r="203" spans="2:45" ht="11.25" customHeight="1">
      <c r="B203" s="167" t="s">
        <v>90</v>
      </c>
      <c r="C203" s="190" t="s">
        <v>939</v>
      </c>
      <c r="D203" s="167" t="s">
        <v>79</v>
      </c>
      <c r="E203" s="170" t="s">
        <v>84</v>
      </c>
      <c r="F203" s="171" t="s">
        <v>257</v>
      </c>
      <c r="G203" s="73"/>
      <c r="H203" s="76"/>
      <c r="I203" s="73"/>
      <c r="J203" s="76"/>
      <c r="K203" s="76"/>
      <c r="L203" s="76"/>
      <c r="M203" s="76"/>
      <c r="N203" s="76"/>
      <c r="O203" s="76"/>
      <c r="P203" s="76"/>
      <c r="Q203" s="76"/>
      <c r="R203" s="198">
        <f t="shared" si="6"/>
        <v>0</v>
      </c>
      <c r="S203" s="76"/>
      <c r="T203" s="76"/>
      <c r="U203" s="76"/>
      <c r="V203" s="76"/>
      <c r="W203" s="76"/>
      <c r="X203" s="76"/>
      <c r="Y203" s="76"/>
      <c r="Z203" s="76"/>
      <c r="AA203" s="76"/>
      <c r="AB203" s="76"/>
      <c r="AC203" s="76"/>
      <c r="AD203" s="76">
        <v>-101.58941</v>
      </c>
      <c r="AE203" s="198">
        <f t="shared" si="4"/>
        <v>-101.58941</v>
      </c>
      <c r="AF203" s="73"/>
      <c r="AG203" s="73"/>
      <c r="AH203" s="73"/>
      <c r="AI203" s="73"/>
      <c r="AJ203" s="73"/>
      <c r="AK203" s="73"/>
      <c r="AL203" s="73"/>
      <c r="AM203" s="73"/>
      <c r="AN203" s="73"/>
      <c r="AO203" s="73"/>
      <c r="AP203" s="73"/>
      <c r="AQ203" s="73"/>
      <c r="AR203" s="198">
        <f t="shared" si="2"/>
        <v>0</v>
      </c>
      <c r="AS203" s="198">
        <f t="shared" si="3"/>
        <v>-101.58941</v>
      </c>
    </row>
    <row r="204" spans="2:45" ht="11.25" customHeight="1">
      <c r="B204" s="167" t="s">
        <v>90</v>
      </c>
      <c r="C204" s="190" t="s">
        <v>940</v>
      </c>
      <c r="D204" s="167" t="s">
        <v>79</v>
      </c>
      <c r="E204" s="170" t="s">
        <v>84</v>
      </c>
      <c r="F204" s="171" t="s">
        <v>254</v>
      </c>
      <c r="G204" s="73"/>
      <c r="H204" s="76"/>
      <c r="I204" s="73"/>
      <c r="J204" s="76"/>
      <c r="K204" s="76"/>
      <c r="L204" s="76"/>
      <c r="M204" s="76"/>
      <c r="N204" s="76"/>
      <c r="O204" s="76"/>
      <c r="P204" s="76"/>
      <c r="Q204" s="76"/>
      <c r="R204" s="198">
        <f t="shared" si="6"/>
        <v>0</v>
      </c>
      <c r="S204" s="76"/>
      <c r="T204" s="76"/>
      <c r="U204" s="76"/>
      <c r="V204" s="76"/>
      <c r="W204" s="76"/>
      <c r="X204" s="76"/>
      <c r="Y204" s="76"/>
      <c r="Z204" s="76"/>
      <c r="AA204" s="76"/>
      <c r="AB204" s="76"/>
      <c r="AC204" s="76"/>
      <c r="AD204" s="76">
        <v>23284.979350000001</v>
      </c>
      <c r="AE204" s="198">
        <f t="shared" si="4"/>
        <v>23284.979350000001</v>
      </c>
      <c r="AF204" s="73"/>
      <c r="AG204" s="73"/>
      <c r="AH204" s="73"/>
      <c r="AI204" s="73"/>
      <c r="AJ204" s="73"/>
      <c r="AK204" s="73"/>
      <c r="AL204" s="73"/>
      <c r="AM204" s="73"/>
      <c r="AN204" s="73"/>
      <c r="AO204" s="73"/>
      <c r="AP204" s="73"/>
      <c r="AQ204" s="73"/>
      <c r="AR204" s="198">
        <f t="shared" si="2"/>
        <v>0</v>
      </c>
      <c r="AS204" s="198">
        <f t="shared" si="3"/>
        <v>23284.979350000001</v>
      </c>
    </row>
    <row r="205" spans="2:45" ht="11.25" customHeight="1">
      <c r="B205" s="167" t="s">
        <v>90</v>
      </c>
      <c r="C205" s="190" t="s">
        <v>941</v>
      </c>
      <c r="D205" s="167" t="s">
        <v>79</v>
      </c>
      <c r="E205" s="170" t="s">
        <v>84</v>
      </c>
      <c r="F205" s="171" t="s">
        <v>254</v>
      </c>
      <c r="G205" s="73"/>
      <c r="H205" s="76"/>
      <c r="I205" s="73"/>
      <c r="J205" s="76"/>
      <c r="K205" s="76"/>
      <c r="L205" s="76"/>
      <c r="M205" s="76"/>
      <c r="N205" s="76"/>
      <c r="O205" s="76"/>
      <c r="P205" s="76"/>
      <c r="Q205" s="76"/>
      <c r="R205" s="198">
        <f t="shared" si="6"/>
        <v>0</v>
      </c>
      <c r="S205" s="76"/>
      <c r="T205" s="76"/>
      <c r="U205" s="76"/>
      <c r="V205" s="76"/>
      <c r="W205" s="76"/>
      <c r="X205" s="76"/>
      <c r="Y205" s="76"/>
      <c r="Z205" s="76"/>
      <c r="AA205" s="76"/>
      <c r="AB205" s="76"/>
      <c r="AC205" s="76"/>
      <c r="AD205" s="76">
        <v>35602.357309999999</v>
      </c>
      <c r="AE205" s="198">
        <f t="shared" si="4"/>
        <v>35602.357309999999</v>
      </c>
      <c r="AF205" s="73"/>
      <c r="AG205" s="73"/>
      <c r="AH205" s="73"/>
      <c r="AI205" s="73"/>
      <c r="AJ205" s="73"/>
      <c r="AK205" s="73"/>
      <c r="AL205" s="73"/>
      <c r="AM205" s="73"/>
      <c r="AN205" s="73"/>
      <c r="AO205" s="73"/>
      <c r="AP205" s="73"/>
      <c r="AQ205" s="73"/>
      <c r="AR205" s="198">
        <f t="shared" si="2"/>
        <v>0</v>
      </c>
      <c r="AS205" s="198">
        <f t="shared" si="3"/>
        <v>35602.357309999999</v>
      </c>
    </row>
    <row r="206" spans="2:45" ht="11.25" customHeight="1">
      <c r="B206" s="167" t="s">
        <v>90</v>
      </c>
      <c r="C206" s="190" t="s">
        <v>942</v>
      </c>
      <c r="D206" s="167" t="s">
        <v>79</v>
      </c>
      <c r="E206" s="170" t="s">
        <v>84</v>
      </c>
      <c r="F206" s="171" t="s">
        <v>257</v>
      </c>
      <c r="G206" s="73"/>
      <c r="H206" s="76"/>
      <c r="I206" s="73"/>
      <c r="J206" s="76"/>
      <c r="K206" s="76"/>
      <c r="L206" s="76"/>
      <c r="M206" s="76"/>
      <c r="N206" s="76"/>
      <c r="O206" s="76"/>
      <c r="P206" s="76"/>
      <c r="Q206" s="76"/>
      <c r="R206" s="198">
        <f t="shared" si="6"/>
        <v>0</v>
      </c>
      <c r="S206" s="76"/>
      <c r="T206" s="76"/>
      <c r="U206" s="76"/>
      <c r="V206" s="76"/>
      <c r="W206" s="76"/>
      <c r="X206" s="76"/>
      <c r="Y206" s="76"/>
      <c r="Z206" s="76"/>
      <c r="AA206" s="76"/>
      <c r="AB206" s="76"/>
      <c r="AC206" s="76"/>
      <c r="AD206" s="76">
        <v>1346.7869099999998</v>
      </c>
      <c r="AE206" s="198">
        <f t="shared" si="4"/>
        <v>1346.7869099999998</v>
      </c>
      <c r="AF206" s="73"/>
      <c r="AG206" s="73"/>
      <c r="AH206" s="73"/>
      <c r="AI206" s="73"/>
      <c r="AJ206" s="73"/>
      <c r="AK206" s="73"/>
      <c r="AL206" s="73"/>
      <c r="AM206" s="73"/>
      <c r="AN206" s="73"/>
      <c r="AO206" s="73"/>
      <c r="AP206" s="73"/>
      <c r="AQ206" s="73"/>
      <c r="AR206" s="198">
        <f t="shared" si="2"/>
        <v>0</v>
      </c>
      <c r="AS206" s="198">
        <f t="shared" si="3"/>
        <v>1346.7869099999998</v>
      </c>
    </row>
    <row r="207" spans="2:45" ht="11.25" customHeight="1">
      <c r="B207" s="167" t="s">
        <v>90</v>
      </c>
      <c r="C207" s="190" t="s">
        <v>943</v>
      </c>
      <c r="D207" s="167" t="s">
        <v>79</v>
      </c>
      <c r="E207" s="170" t="s">
        <v>84</v>
      </c>
      <c r="F207" s="171" t="s">
        <v>257</v>
      </c>
      <c r="G207" s="73"/>
      <c r="H207" s="76"/>
      <c r="I207" s="73"/>
      <c r="J207" s="76"/>
      <c r="K207" s="76"/>
      <c r="L207" s="76"/>
      <c r="M207" s="76"/>
      <c r="N207" s="76"/>
      <c r="O207" s="76"/>
      <c r="P207" s="76"/>
      <c r="Q207" s="76"/>
      <c r="R207" s="198">
        <f t="shared" si="6"/>
        <v>0</v>
      </c>
      <c r="S207" s="76"/>
      <c r="T207" s="76"/>
      <c r="U207" s="76"/>
      <c r="V207" s="76"/>
      <c r="W207" s="76"/>
      <c r="X207" s="76"/>
      <c r="Y207" s="76"/>
      <c r="Z207" s="76"/>
      <c r="AA207" s="76"/>
      <c r="AB207" s="76"/>
      <c r="AC207" s="76"/>
      <c r="AD207" s="76">
        <v>60899.25</v>
      </c>
      <c r="AE207" s="198">
        <f t="shared" si="4"/>
        <v>60899.25</v>
      </c>
      <c r="AF207" s="73"/>
      <c r="AG207" s="73"/>
      <c r="AH207" s="73"/>
      <c r="AI207" s="73"/>
      <c r="AJ207" s="73"/>
      <c r="AK207" s="73"/>
      <c r="AL207" s="73"/>
      <c r="AM207" s="73"/>
      <c r="AN207" s="73"/>
      <c r="AO207" s="73"/>
      <c r="AP207" s="73"/>
      <c r="AQ207" s="73"/>
      <c r="AR207" s="198">
        <f t="shared" si="2"/>
        <v>0</v>
      </c>
      <c r="AS207" s="198">
        <f t="shared" si="3"/>
        <v>60899.25</v>
      </c>
    </row>
    <row r="208" spans="2:45" ht="11.25" customHeight="1">
      <c r="B208" s="167" t="s">
        <v>90</v>
      </c>
      <c r="C208" s="190" t="s">
        <v>944</v>
      </c>
      <c r="D208" s="167" t="s">
        <v>79</v>
      </c>
      <c r="E208" s="170" t="s">
        <v>84</v>
      </c>
      <c r="F208" s="171" t="s">
        <v>257</v>
      </c>
      <c r="G208" s="73"/>
      <c r="H208" s="76"/>
      <c r="I208" s="73"/>
      <c r="J208" s="76"/>
      <c r="K208" s="76"/>
      <c r="L208" s="76"/>
      <c r="M208" s="76"/>
      <c r="N208" s="76"/>
      <c r="O208" s="76"/>
      <c r="P208" s="76"/>
      <c r="Q208" s="76"/>
      <c r="R208" s="198">
        <f t="shared" si="6"/>
        <v>0</v>
      </c>
      <c r="S208" s="76"/>
      <c r="T208" s="76"/>
      <c r="U208" s="76"/>
      <c r="V208" s="76"/>
      <c r="W208" s="76"/>
      <c r="X208" s="76"/>
      <c r="Y208" s="76"/>
      <c r="Z208" s="76"/>
      <c r="AA208" s="76"/>
      <c r="AB208" s="76"/>
      <c r="AC208" s="76"/>
      <c r="AD208" s="76">
        <v>615.89</v>
      </c>
      <c r="AE208" s="198">
        <f t="shared" si="4"/>
        <v>615.89</v>
      </c>
      <c r="AF208" s="73"/>
      <c r="AG208" s="73"/>
      <c r="AH208" s="73"/>
      <c r="AI208" s="73"/>
      <c r="AJ208" s="73"/>
      <c r="AK208" s="73"/>
      <c r="AL208" s="73"/>
      <c r="AM208" s="73"/>
      <c r="AN208" s="73"/>
      <c r="AO208" s="73"/>
      <c r="AP208" s="73"/>
      <c r="AQ208" s="73"/>
      <c r="AR208" s="198">
        <f t="shared" si="2"/>
        <v>0</v>
      </c>
      <c r="AS208" s="198">
        <f t="shared" si="3"/>
        <v>615.89</v>
      </c>
    </row>
    <row r="209" spans="2:45" ht="11.25" customHeight="1">
      <c r="B209" s="167" t="s">
        <v>90</v>
      </c>
      <c r="C209" s="190" t="s">
        <v>949</v>
      </c>
      <c r="D209" s="167" t="s">
        <v>79</v>
      </c>
      <c r="E209" s="170" t="s">
        <v>84</v>
      </c>
      <c r="F209" s="171" t="s">
        <v>257</v>
      </c>
      <c r="G209" s="73"/>
      <c r="H209" s="76"/>
      <c r="I209" s="73"/>
      <c r="J209" s="76"/>
      <c r="K209" s="76"/>
      <c r="L209" s="76"/>
      <c r="M209" s="76"/>
      <c r="N209" s="76"/>
      <c r="O209" s="76"/>
      <c r="P209" s="76"/>
      <c r="Q209" s="76"/>
      <c r="R209" s="198">
        <f t="shared" si="6"/>
        <v>0</v>
      </c>
      <c r="S209" s="76"/>
      <c r="T209" s="76"/>
      <c r="U209" s="76"/>
      <c r="V209" s="76"/>
      <c r="W209" s="76"/>
      <c r="X209" s="76"/>
      <c r="Y209" s="76"/>
      <c r="Z209" s="76"/>
      <c r="AA209" s="76"/>
      <c r="AB209" s="76"/>
      <c r="AC209" s="76"/>
      <c r="AD209" s="76">
        <v>9500</v>
      </c>
      <c r="AE209" s="198">
        <f t="shared" si="4"/>
        <v>9500</v>
      </c>
      <c r="AF209" s="73"/>
      <c r="AG209" s="73"/>
      <c r="AH209" s="73"/>
      <c r="AI209" s="73"/>
      <c r="AJ209" s="73"/>
      <c r="AK209" s="73"/>
      <c r="AL209" s="73"/>
      <c r="AM209" s="73"/>
      <c r="AN209" s="73"/>
      <c r="AO209" s="73"/>
      <c r="AP209" s="73"/>
      <c r="AQ209" s="73"/>
      <c r="AR209" s="198">
        <f t="shared" si="2"/>
        <v>0</v>
      </c>
      <c r="AS209" s="198">
        <f t="shared" si="3"/>
        <v>9500</v>
      </c>
    </row>
    <row r="210" spans="2:45" ht="11.25" customHeight="1">
      <c r="B210" s="167" t="s">
        <v>90</v>
      </c>
      <c r="C210" s="190" t="s">
        <v>950</v>
      </c>
      <c r="D210" s="167" t="s">
        <v>79</v>
      </c>
      <c r="E210" s="170" t="s">
        <v>84</v>
      </c>
      <c r="F210" s="171" t="s">
        <v>257</v>
      </c>
      <c r="G210" s="73"/>
      <c r="H210" s="76"/>
      <c r="I210" s="73"/>
      <c r="J210" s="76"/>
      <c r="K210" s="76"/>
      <c r="L210" s="76"/>
      <c r="M210" s="76"/>
      <c r="N210" s="76"/>
      <c r="O210" s="76"/>
      <c r="P210" s="76"/>
      <c r="Q210" s="76"/>
      <c r="R210" s="198">
        <f t="shared" si="6"/>
        <v>0</v>
      </c>
      <c r="S210" s="76"/>
      <c r="T210" s="76"/>
      <c r="U210" s="76"/>
      <c r="V210" s="76"/>
      <c r="W210" s="76"/>
      <c r="X210" s="76"/>
      <c r="Y210" s="76"/>
      <c r="Z210" s="76"/>
      <c r="AA210" s="76"/>
      <c r="AB210" s="76"/>
      <c r="AC210" s="76"/>
      <c r="AD210" s="76">
        <v>4000</v>
      </c>
      <c r="AE210" s="198">
        <f t="shared" si="4"/>
        <v>4000</v>
      </c>
      <c r="AF210" s="73"/>
      <c r="AG210" s="73"/>
      <c r="AH210" s="73"/>
      <c r="AI210" s="73"/>
      <c r="AJ210" s="73"/>
      <c r="AK210" s="73"/>
      <c r="AL210" s="73"/>
      <c r="AM210" s="73"/>
      <c r="AN210" s="73"/>
      <c r="AO210" s="73"/>
      <c r="AP210" s="73"/>
      <c r="AQ210" s="73"/>
      <c r="AR210" s="198">
        <f t="shared" si="2"/>
        <v>0</v>
      </c>
      <c r="AS210" s="198">
        <f t="shared" si="3"/>
        <v>4000</v>
      </c>
    </row>
    <row r="211" spans="2:45" ht="11.25" customHeight="1">
      <c r="B211" s="167" t="s">
        <v>90</v>
      </c>
      <c r="C211" s="190" t="s">
        <v>951</v>
      </c>
      <c r="D211" s="167" t="s">
        <v>79</v>
      </c>
      <c r="E211" s="170" t="s">
        <v>84</v>
      </c>
      <c r="F211" s="171" t="s">
        <v>257</v>
      </c>
      <c r="G211" s="73"/>
      <c r="H211" s="76"/>
      <c r="I211" s="73"/>
      <c r="J211" s="76"/>
      <c r="K211" s="76"/>
      <c r="L211" s="76"/>
      <c r="M211" s="76"/>
      <c r="N211" s="76"/>
      <c r="O211" s="76"/>
      <c r="P211" s="76"/>
      <c r="Q211" s="76"/>
      <c r="R211" s="198">
        <f t="shared" si="6"/>
        <v>0</v>
      </c>
      <c r="S211" s="76"/>
      <c r="T211" s="76"/>
      <c r="U211" s="76"/>
      <c r="V211" s="76"/>
      <c r="W211" s="76"/>
      <c r="X211" s="76"/>
      <c r="Y211" s="76"/>
      <c r="Z211" s="76"/>
      <c r="AA211" s="76"/>
      <c r="AB211" s="76"/>
      <c r="AC211" s="76"/>
      <c r="AD211" s="76">
        <v>10000</v>
      </c>
      <c r="AE211" s="198">
        <f t="shared" si="4"/>
        <v>10000</v>
      </c>
      <c r="AF211" s="73"/>
      <c r="AG211" s="73"/>
      <c r="AH211" s="73"/>
      <c r="AI211" s="73"/>
      <c r="AJ211" s="73"/>
      <c r="AK211" s="73"/>
      <c r="AL211" s="73"/>
      <c r="AM211" s="73"/>
      <c r="AN211" s="73"/>
      <c r="AO211" s="73"/>
      <c r="AP211" s="73"/>
      <c r="AQ211" s="73"/>
      <c r="AR211" s="198">
        <f t="shared" si="2"/>
        <v>0</v>
      </c>
      <c r="AS211" s="198">
        <f t="shared" si="3"/>
        <v>10000</v>
      </c>
    </row>
    <row r="212" spans="2:45" ht="11.25" customHeight="1">
      <c r="B212" s="167" t="s">
        <v>90</v>
      </c>
      <c r="C212" s="190" t="s">
        <v>952</v>
      </c>
      <c r="D212" s="167" t="s">
        <v>79</v>
      </c>
      <c r="E212" s="170" t="s">
        <v>84</v>
      </c>
      <c r="F212" s="171" t="s">
        <v>257</v>
      </c>
      <c r="G212" s="73"/>
      <c r="H212" s="76"/>
      <c r="I212" s="73"/>
      <c r="J212" s="76"/>
      <c r="K212" s="76"/>
      <c r="L212" s="76"/>
      <c r="M212" s="76"/>
      <c r="N212" s="76"/>
      <c r="O212" s="76"/>
      <c r="P212" s="76"/>
      <c r="Q212" s="76"/>
      <c r="R212" s="198">
        <f t="shared" si="6"/>
        <v>0</v>
      </c>
      <c r="S212" s="76"/>
      <c r="T212" s="76"/>
      <c r="U212" s="76"/>
      <c r="V212" s="76"/>
      <c r="W212" s="76"/>
      <c r="X212" s="76"/>
      <c r="Y212" s="76"/>
      <c r="Z212" s="76"/>
      <c r="AA212" s="76"/>
      <c r="AB212" s="76"/>
      <c r="AC212" s="76"/>
      <c r="AD212" s="76">
        <v>7000</v>
      </c>
      <c r="AE212" s="198">
        <f t="shared" si="4"/>
        <v>7000</v>
      </c>
      <c r="AF212" s="73"/>
      <c r="AG212" s="73"/>
      <c r="AH212" s="73"/>
      <c r="AI212" s="73"/>
      <c r="AJ212" s="73"/>
      <c r="AK212" s="73"/>
      <c r="AL212" s="73"/>
      <c r="AM212" s="73"/>
      <c r="AN212" s="73"/>
      <c r="AO212" s="73"/>
      <c r="AP212" s="73"/>
      <c r="AQ212" s="73"/>
      <c r="AR212" s="198">
        <f t="shared" si="2"/>
        <v>0</v>
      </c>
      <c r="AS212" s="198">
        <f t="shared" si="3"/>
        <v>7000</v>
      </c>
    </row>
    <row r="213" spans="2:45" ht="11.25" customHeight="1">
      <c r="B213" s="167" t="s">
        <v>90</v>
      </c>
      <c r="C213" s="190" t="s">
        <v>953</v>
      </c>
      <c r="D213" s="167" t="s">
        <v>79</v>
      </c>
      <c r="E213" s="170" t="s">
        <v>84</v>
      </c>
      <c r="F213" s="171" t="s">
        <v>257</v>
      </c>
      <c r="G213" s="73"/>
      <c r="H213" s="76"/>
      <c r="I213" s="73"/>
      <c r="J213" s="76"/>
      <c r="K213" s="76"/>
      <c r="L213" s="76"/>
      <c r="M213" s="76"/>
      <c r="N213" s="76"/>
      <c r="O213" s="76"/>
      <c r="P213" s="76"/>
      <c r="Q213" s="76"/>
      <c r="R213" s="198">
        <f t="shared" si="6"/>
        <v>0</v>
      </c>
      <c r="S213" s="76"/>
      <c r="T213" s="76"/>
      <c r="U213" s="76"/>
      <c r="V213" s="76"/>
      <c r="W213" s="76"/>
      <c r="X213" s="76"/>
      <c r="Y213" s="76"/>
      <c r="Z213" s="76"/>
      <c r="AA213" s="76"/>
      <c r="AB213" s="76"/>
      <c r="AC213" s="76"/>
      <c r="AD213" s="76">
        <v>3045.44</v>
      </c>
      <c r="AE213" s="198">
        <f t="shared" si="4"/>
        <v>3045.44</v>
      </c>
      <c r="AF213" s="73"/>
      <c r="AG213" s="73"/>
      <c r="AH213" s="73"/>
      <c r="AI213" s="73"/>
      <c r="AJ213" s="73"/>
      <c r="AK213" s="73"/>
      <c r="AL213" s="73"/>
      <c r="AM213" s="73"/>
      <c r="AN213" s="73"/>
      <c r="AO213" s="73"/>
      <c r="AP213" s="73"/>
      <c r="AQ213" s="73"/>
      <c r="AR213" s="198">
        <f t="shared" si="2"/>
        <v>0</v>
      </c>
      <c r="AS213" s="198">
        <f t="shared" si="3"/>
        <v>3045.44</v>
      </c>
    </row>
    <row r="214" spans="2:45" ht="11.25" customHeight="1">
      <c r="B214" s="167" t="s">
        <v>90</v>
      </c>
      <c r="C214" s="190" t="s">
        <v>954</v>
      </c>
      <c r="D214" s="167" t="s">
        <v>79</v>
      </c>
      <c r="E214" s="170" t="s">
        <v>84</v>
      </c>
      <c r="F214" s="171" t="s">
        <v>257</v>
      </c>
      <c r="G214" s="73"/>
      <c r="H214" s="76"/>
      <c r="I214" s="73"/>
      <c r="J214" s="76"/>
      <c r="K214" s="76"/>
      <c r="L214" s="76"/>
      <c r="M214" s="76"/>
      <c r="N214" s="76"/>
      <c r="O214" s="76"/>
      <c r="P214" s="76"/>
      <c r="Q214" s="76"/>
      <c r="R214" s="198">
        <f t="shared" si="6"/>
        <v>0</v>
      </c>
      <c r="S214" s="76"/>
      <c r="T214" s="76"/>
      <c r="U214" s="76"/>
      <c r="V214" s="76"/>
      <c r="W214" s="76"/>
      <c r="X214" s="76"/>
      <c r="Y214" s="76"/>
      <c r="Z214" s="76"/>
      <c r="AA214" s="76"/>
      <c r="AB214" s="76"/>
      <c r="AC214" s="76"/>
      <c r="AD214" s="76">
        <v>10450</v>
      </c>
      <c r="AE214" s="198">
        <f t="shared" si="4"/>
        <v>10450</v>
      </c>
      <c r="AF214" s="73"/>
      <c r="AG214" s="73"/>
      <c r="AH214" s="73"/>
      <c r="AI214" s="73"/>
      <c r="AJ214" s="73"/>
      <c r="AK214" s="73"/>
      <c r="AL214" s="73"/>
      <c r="AM214" s="73"/>
      <c r="AN214" s="73"/>
      <c r="AO214" s="73"/>
      <c r="AP214" s="73"/>
      <c r="AQ214" s="73"/>
      <c r="AR214" s="198">
        <f t="shared" si="2"/>
        <v>0</v>
      </c>
      <c r="AS214" s="198">
        <f t="shared" si="3"/>
        <v>10450</v>
      </c>
    </row>
    <row r="215" spans="2:45" ht="11.25" customHeight="1">
      <c r="B215" s="167" t="s">
        <v>90</v>
      </c>
      <c r="C215" s="190" t="s">
        <v>1060</v>
      </c>
      <c r="D215" s="167" t="s">
        <v>79</v>
      </c>
      <c r="E215" s="170" t="s">
        <v>84</v>
      </c>
      <c r="F215" s="171" t="s">
        <v>257</v>
      </c>
      <c r="G215" s="73"/>
      <c r="H215" s="76"/>
      <c r="I215" s="73"/>
      <c r="J215" s="76"/>
      <c r="K215" s="76"/>
      <c r="L215" s="76"/>
      <c r="M215" s="76"/>
      <c r="N215" s="76"/>
      <c r="O215" s="76"/>
      <c r="P215" s="76"/>
      <c r="Q215" s="76"/>
      <c r="R215" s="198">
        <f t="shared" si="6"/>
        <v>0</v>
      </c>
      <c r="S215" s="76"/>
      <c r="T215" s="76"/>
      <c r="U215" s="76"/>
      <c r="V215" s="76"/>
      <c r="W215" s="76"/>
      <c r="X215" s="76"/>
      <c r="Y215" s="76"/>
      <c r="Z215" s="76"/>
      <c r="AA215" s="76"/>
      <c r="AB215" s="76"/>
      <c r="AC215" s="76"/>
      <c r="AD215" s="76">
        <v>500</v>
      </c>
      <c r="AE215" s="198">
        <f t="shared" si="4"/>
        <v>500</v>
      </c>
      <c r="AF215" s="73"/>
      <c r="AG215" s="73"/>
      <c r="AH215" s="73"/>
      <c r="AI215" s="73"/>
      <c r="AJ215" s="73"/>
      <c r="AK215" s="73"/>
      <c r="AL215" s="73"/>
      <c r="AM215" s="73"/>
      <c r="AN215" s="73"/>
      <c r="AO215" s="73"/>
      <c r="AP215" s="73"/>
      <c r="AQ215" s="73"/>
      <c r="AR215" s="198">
        <f t="shared" si="2"/>
        <v>0</v>
      </c>
      <c r="AS215" s="198">
        <f t="shared" si="3"/>
        <v>500</v>
      </c>
    </row>
    <row r="216" spans="2:45" ht="11.25" customHeight="1">
      <c r="B216" s="167" t="s">
        <v>90</v>
      </c>
      <c r="C216" s="190" t="s">
        <v>1061</v>
      </c>
      <c r="D216" s="167" t="s">
        <v>79</v>
      </c>
      <c r="E216" s="170" t="s">
        <v>84</v>
      </c>
      <c r="F216" s="171" t="s">
        <v>257</v>
      </c>
      <c r="G216" s="73"/>
      <c r="H216" s="76"/>
      <c r="I216" s="73"/>
      <c r="J216" s="76"/>
      <c r="K216" s="76"/>
      <c r="L216" s="76"/>
      <c r="M216" s="76"/>
      <c r="N216" s="76"/>
      <c r="O216" s="76"/>
      <c r="P216" s="76"/>
      <c r="Q216" s="76"/>
      <c r="R216" s="198">
        <f t="shared" si="6"/>
        <v>0</v>
      </c>
      <c r="S216" s="76"/>
      <c r="T216" s="76"/>
      <c r="U216" s="76"/>
      <c r="V216" s="76"/>
      <c r="W216" s="76"/>
      <c r="X216" s="76"/>
      <c r="Y216" s="76"/>
      <c r="Z216" s="76"/>
      <c r="AA216" s="76"/>
      <c r="AB216" s="76"/>
      <c r="AC216" s="76"/>
      <c r="AD216" s="76">
        <v>600</v>
      </c>
      <c r="AE216" s="198">
        <f t="shared" si="4"/>
        <v>600</v>
      </c>
      <c r="AF216" s="73"/>
      <c r="AG216" s="73"/>
      <c r="AH216" s="73"/>
      <c r="AI216" s="73"/>
      <c r="AJ216" s="73"/>
      <c r="AK216" s="73"/>
      <c r="AL216" s="73"/>
      <c r="AM216" s="73"/>
      <c r="AN216" s="73"/>
      <c r="AO216" s="73"/>
      <c r="AP216" s="73"/>
      <c r="AQ216" s="73"/>
      <c r="AR216" s="198">
        <f t="shared" si="2"/>
        <v>0</v>
      </c>
      <c r="AS216" s="198">
        <f t="shared" si="3"/>
        <v>600</v>
      </c>
    </row>
    <row r="217" spans="2:45" ht="11.25" customHeight="1">
      <c r="B217" s="167" t="s">
        <v>90</v>
      </c>
      <c r="C217" s="190" t="s">
        <v>1062</v>
      </c>
      <c r="D217" s="167" t="s">
        <v>79</v>
      </c>
      <c r="E217" s="170" t="s">
        <v>84</v>
      </c>
      <c r="F217" s="171" t="s">
        <v>257</v>
      </c>
      <c r="G217" s="73"/>
      <c r="H217" s="76"/>
      <c r="I217" s="73"/>
      <c r="J217" s="76"/>
      <c r="K217" s="76"/>
      <c r="L217" s="76"/>
      <c r="M217" s="76"/>
      <c r="N217" s="76"/>
      <c r="O217" s="76"/>
      <c r="P217" s="76"/>
      <c r="Q217" s="76"/>
      <c r="R217" s="198">
        <f t="shared" si="6"/>
        <v>0</v>
      </c>
      <c r="S217" s="76"/>
      <c r="T217" s="76"/>
      <c r="U217" s="76"/>
      <c r="V217" s="76"/>
      <c r="W217" s="76"/>
      <c r="X217" s="76"/>
      <c r="Y217" s="76"/>
      <c r="Z217" s="76"/>
      <c r="AA217" s="76"/>
      <c r="AB217" s="76"/>
      <c r="AC217" s="76"/>
      <c r="AD217" s="76">
        <v>1000</v>
      </c>
      <c r="AE217" s="198">
        <f t="shared" si="4"/>
        <v>1000</v>
      </c>
      <c r="AF217" s="73"/>
      <c r="AG217" s="73"/>
      <c r="AH217" s="73"/>
      <c r="AI217" s="73"/>
      <c r="AJ217" s="73"/>
      <c r="AK217" s="73"/>
      <c r="AL217" s="73"/>
      <c r="AM217" s="73"/>
      <c r="AN217" s="73"/>
      <c r="AO217" s="73"/>
      <c r="AP217" s="73"/>
      <c r="AQ217" s="73"/>
      <c r="AR217" s="198">
        <f t="shared" si="2"/>
        <v>0</v>
      </c>
      <c r="AS217" s="198">
        <f t="shared" si="3"/>
        <v>1000</v>
      </c>
    </row>
    <row r="218" spans="2:45" ht="11.25" customHeight="1">
      <c r="B218" s="167" t="s">
        <v>90</v>
      </c>
      <c r="C218" s="190" t="s">
        <v>1063</v>
      </c>
      <c r="D218" s="167" t="s">
        <v>79</v>
      </c>
      <c r="E218" s="170" t="s">
        <v>84</v>
      </c>
      <c r="F218" s="171" t="s">
        <v>257</v>
      </c>
      <c r="G218" s="73"/>
      <c r="H218" s="76"/>
      <c r="I218" s="73"/>
      <c r="J218" s="76"/>
      <c r="K218" s="76"/>
      <c r="L218" s="76"/>
      <c r="M218" s="76"/>
      <c r="N218" s="76"/>
      <c r="O218" s="76"/>
      <c r="P218" s="76"/>
      <c r="Q218" s="76"/>
      <c r="R218" s="198">
        <f t="shared" si="6"/>
        <v>0</v>
      </c>
      <c r="S218" s="76"/>
      <c r="T218" s="76"/>
      <c r="U218" s="76"/>
      <c r="V218" s="76"/>
      <c r="W218" s="76"/>
      <c r="X218" s="76"/>
      <c r="Y218" s="76"/>
      <c r="Z218" s="76"/>
      <c r="AA218" s="76"/>
      <c r="AB218" s="76"/>
      <c r="AC218" s="76"/>
      <c r="AD218" s="76">
        <v>500</v>
      </c>
      <c r="AE218" s="198">
        <f t="shared" si="4"/>
        <v>500</v>
      </c>
      <c r="AF218" s="73"/>
      <c r="AG218" s="73"/>
      <c r="AH218" s="73"/>
      <c r="AI218" s="73"/>
      <c r="AJ218" s="73"/>
      <c r="AK218" s="73"/>
      <c r="AL218" s="73"/>
      <c r="AM218" s="73"/>
      <c r="AN218" s="73"/>
      <c r="AO218" s="73"/>
      <c r="AP218" s="73"/>
      <c r="AQ218" s="73"/>
      <c r="AR218" s="198">
        <f t="shared" si="11" ref="AR218:AR281">SUM(AF218:AQ218)</f>
        <v>0</v>
      </c>
      <c r="AS218" s="198">
        <f t="shared" si="12" ref="AS218:AS281">R218+AE218+AR218</f>
        <v>500</v>
      </c>
    </row>
    <row r="219" spans="2:45" ht="11.25" customHeight="1">
      <c r="B219" s="167" t="s">
        <v>90</v>
      </c>
      <c r="C219" s="190" t="s">
        <v>1064</v>
      </c>
      <c r="D219" s="167" t="s">
        <v>79</v>
      </c>
      <c r="E219" s="170" t="s">
        <v>84</v>
      </c>
      <c r="F219" s="171" t="s">
        <v>257</v>
      </c>
      <c r="G219" s="73"/>
      <c r="H219" s="76"/>
      <c r="I219" s="73"/>
      <c r="J219" s="76"/>
      <c r="K219" s="76"/>
      <c r="L219" s="76"/>
      <c r="M219" s="76"/>
      <c r="N219" s="76"/>
      <c r="O219" s="76"/>
      <c r="P219" s="76"/>
      <c r="Q219" s="76"/>
      <c r="R219" s="198">
        <f t="shared" si="6"/>
        <v>0</v>
      </c>
      <c r="S219" s="76"/>
      <c r="T219" s="76"/>
      <c r="U219" s="76"/>
      <c r="V219" s="76"/>
      <c r="W219" s="76"/>
      <c r="X219" s="76"/>
      <c r="Y219" s="76"/>
      <c r="Z219" s="76"/>
      <c r="AA219" s="76"/>
      <c r="AB219" s="76"/>
      <c r="AC219" s="76"/>
      <c r="AD219" s="76">
        <v>400</v>
      </c>
      <c r="AE219" s="198">
        <f t="shared" si="4"/>
        <v>400</v>
      </c>
      <c r="AF219" s="73"/>
      <c r="AG219" s="73"/>
      <c r="AH219" s="73"/>
      <c r="AI219" s="73"/>
      <c r="AJ219" s="73"/>
      <c r="AK219" s="73"/>
      <c r="AL219" s="73"/>
      <c r="AM219" s="73"/>
      <c r="AN219" s="73"/>
      <c r="AO219" s="73"/>
      <c r="AP219" s="73"/>
      <c r="AQ219" s="73"/>
      <c r="AR219" s="198">
        <f t="shared" si="11"/>
        <v>0</v>
      </c>
      <c r="AS219" s="198">
        <f t="shared" si="12"/>
        <v>400</v>
      </c>
    </row>
    <row r="220" spans="2:45" ht="11.25" customHeight="1">
      <c r="B220" s="167" t="s">
        <v>90</v>
      </c>
      <c r="C220" s="190" t="s">
        <v>1065</v>
      </c>
      <c r="D220" s="167" t="s">
        <v>79</v>
      </c>
      <c r="E220" s="170" t="s">
        <v>84</v>
      </c>
      <c r="F220" s="171" t="s">
        <v>257</v>
      </c>
      <c r="G220" s="73"/>
      <c r="H220" s="76"/>
      <c r="I220" s="73"/>
      <c r="J220" s="76"/>
      <c r="K220" s="76"/>
      <c r="L220" s="76"/>
      <c r="M220" s="76"/>
      <c r="N220" s="76"/>
      <c r="O220" s="76"/>
      <c r="P220" s="76"/>
      <c r="Q220" s="76"/>
      <c r="R220" s="198">
        <f t="shared" si="6"/>
        <v>0</v>
      </c>
      <c r="S220" s="76"/>
      <c r="T220" s="76"/>
      <c r="U220" s="76"/>
      <c r="V220" s="76"/>
      <c r="W220" s="76"/>
      <c r="X220" s="76"/>
      <c r="Y220" s="76"/>
      <c r="Z220" s="76"/>
      <c r="AA220" s="76"/>
      <c r="AB220" s="76"/>
      <c r="AC220" s="76"/>
      <c r="AD220" s="76">
        <v>2500</v>
      </c>
      <c r="AE220" s="198">
        <f t="shared" si="4"/>
        <v>2500</v>
      </c>
      <c r="AF220" s="73"/>
      <c r="AG220" s="73"/>
      <c r="AH220" s="73"/>
      <c r="AI220" s="73"/>
      <c r="AJ220" s="73"/>
      <c r="AK220" s="73"/>
      <c r="AL220" s="73"/>
      <c r="AM220" s="73"/>
      <c r="AN220" s="73"/>
      <c r="AO220" s="73"/>
      <c r="AP220" s="73"/>
      <c r="AQ220" s="73"/>
      <c r="AR220" s="198">
        <f t="shared" si="11"/>
        <v>0</v>
      </c>
      <c r="AS220" s="198">
        <f t="shared" si="12"/>
        <v>2500</v>
      </c>
    </row>
    <row r="221" spans="2:45" ht="11.25" customHeight="1">
      <c r="B221" s="167" t="s">
        <v>90</v>
      </c>
      <c r="C221" s="190" t="s">
        <v>1066</v>
      </c>
      <c r="D221" s="167" t="s">
        <v>79</v>
      </c>
      <c r="E221" s="170" t="s">
        <v>84</v>
      </c>
      <c r="F221" s="171" t="s">
        <v>257</v>
      </c>
      <c r="G221" s="73"/>
      <c r="H221" s="76"/>
      <c r="I221" s="73"/>
      <c r="J221" s="76"/>
      <c r="K221" s="76"/>
      <c r="L221" s="76"/>
      <c r="M221" s="76"/>
      <c r="N221" s="76"/>
      <c r="O221" s="76"/>
      <c r="P221" s="76"/>
      <c r="Q221" s="76"/>
      <c r="R221" s="198">
        <f t="shared" si="6"/>
        <v>0</v>
      </c>
      <c r="S221" s="76"/>
      <c r="T221" s="76"/>
      <c r="U221" s="76"/>
      <c r="V221" s="76"/>
      <c r="W221" s="76"/>
      <c r="X221" s="76"/>
      <c r="Y221" s="76"/>
      <c r="Z221" s="76"/>
      <c r="AA221" s="76"/>
      <c r="AB221" s="76"/>
      <c r="AC221" s="76"/>
      <c r="AD221" s="76">
        <v>500</v>
      </c>
      <c r="AE221" s="198">
        <f t="shared" si="4"/>
        <v>500</v>
      </c>
      <c r="AF221" s="73"/>
      <c r="AG221" s="73"/>
      <c r="AH221" s="73"/>
      <c r="AI221" s="73"/>
      <c r="AJ221" s="73"/>
      <c r="AK221" s="73"/>
      <c r="AL221" s="73"/>
      <c r="AM221" s="73"/>
      <c r="AN221" s="73"/>
      <c r="AO221" s="73"/>
      <c r="AP221" s="73"/>
      <c r="AQ221" s="73"/>
      <c r="AR221" s="198">
        <f t="shared" si="11"/>
        <v>0</v>
      </c>
      <c r="AS221" s="198">
        <f t="shared" si="12"/>
        <v>500</v>
      </c>
    </row>
    <row r="222" spans="2:45" ht="11.25" customHeight="1">
      <c r="B222" s="167" t="s">
        <v>90</v>
      </c>
      <c r="C222" s="190" t="s">
        <v>1067</v>
      </c>
      <c r="D222" s="167" t="s">
        <v>79</v>
      </c>
      <c r="E222" s="170" t="s">
        <v>84</v>
      </c>
      <c r="F222" s="171" t="s">
        <v>257</v>
      </c>
      <c r="G222" s="73"/>
      <c r="H222" s="76"/>
      <c r="I222" s="73"/>
      <c r="J222" s="76"/>
      <c r="K222" s="76"/>
      <c r="L222" s="76"/>
      <c r="M222" s="76"/>
      <c r="N222" s="76"/>
      <c r="O222" s="76"/>
      <c r="P222" s="76"/>
      <c r="Q222" s="76"/>
      <c r="R222" s="198">
        <f t="shared" si="6"/>
        <v>0</v>
      </c>
      <c r="S222" s="76"/>
      <c r="T222" s="76"/>
      <c r="U222" s="76"/>
      <c r="V222" s="76"/>
      <c r="W222" s="76"/>
      <c r="X222" s="76"/>
      <c r="Y222" s="76"/>
      <c r="Z222" s="76"/>
      <c r="AA222" s="76"/>
      <c r="AB222" s="76"/>
      <c r="AC222" s="76"/>
      <c r="AD222" s="76">
        <v>250</v>
      </c>
      <c r="AE222" s="198">
        <f t="shared" si="4"/>
        <v>250</v>
      </c>
      <c r="AF222" s="73"/>
      <c r="AG222" s="73"/>
      <c r="AH222" s="73"/>
      <c r="AI222" s="73"/>
      <c r="AJ222" s="73"/>
      <c r="AK222" s="73"/>
      <c r="AL222" s="73"/>
      <c r="AM222" s="73"/>
      <c r="AN222" s="73"/>
      <c r="AO222" s="73"/>
      <c r="AP222" s="73"/>
      <c r="AQ222" s="73"/>
      <c r="AR222" s="198">
        <f t="shared" si="11"/>
        <v>0</v>
      </c>
      <c r="AS222" s="198">
        <f t="shared" si="12"/>
        <v>250</v>
      </c>
    </row>
    <row r="223" spans="2:45" ht="11.25" customHeight="1">
      <c r="B223" s="167" t="s">
        <v>90</v>
      </c>
      <c r="C223" s="190" t="s">
        <v>955</v>
      </c>
      <c r="D223" s="167" t="s">
        <v>79</v>
      </c>
      <c r="E223" s="170" t="s">
        <v>84</v>
      </c>
      <c r="F223" s="171" t="s">
        <v>257</v>
      </c>
      <c r="G223" s="73"/>
      <c r="H223" s="76"/>
      <c r="I223" s="73"/>
      <c r="J223" s="76"/>
      <c r="K223" s="76"/>
      <c r="L223" s="76"/>
      <c r="M223" s="76"/>
      <c r="N223" s="76"/>
      <c r="O223" s="76"/>
      <c r="P223" s="76"/>
      <c r="Q223" s="76"/>
      <c r="R223" s="198">
        <f t="shared" si="6"/>
        <v>0</v>
      </c>
      <c r="S223" s="76"/>
      <c r="T223" s="76"/>
      <c r="U223" s="76"/>
      <c r="V223" s="76"/>
      <c r="W223" s="76"/>
      <c r="X223" s="76"/>
      <c r="Y223" s="76"/>
      <c r="Z223" s="76"/>
      <c r="AA223" s="76"/>
      <c r="AB223" s="76"/>
      <c r="AC223" s="76"/>
      <c r="AD223" s="76">
        <v>1100</v>
      </c>
      <c r="AE223" s="198">
        <f t="shared" si="4"/>
        <v>1100</v>
      </c>
      <c r="AF223" s="73"/>
      <c r="AG223" s="73"/>
      <c r="AH223" s="73"/>
      <c r="AI223" s="73"/>
      <c r="AJ223" s="73"/>
      <c r="AK223" s="73"/>
      <c r="AL223" s="73"/>
      <c r="AM223" s="73"/>
      <c r="AN223" s="73"/>
      <c r="AO223" s="73"/>
      <c r="AP223" s="73"/>
      <c r="AQ223" s="73"/>
      <c r="AR223" s="198">
        <f t="shared" si="11"/>
        <v>0</v>
      </c>
      <c r="AS223" s="198">
        <f t="shared" si="12"/>
        <v>1100</v>
      </c>
    </row>
    <row r="224" spans="2:45" ht="11.25" customHeight="1">
      <c r="B224" s="167" t="s">
        <v>90</v>
      </c>
      <c r="C224" s="190" t="s">
        <v>967</v>
      </c>
      <c r="D224" s="167" t="s">
        <v>79</v>
      </c>
      <c r="E224" s="170" t="s">
        <v>84</v>
      </c>
      <c r="F224" s="171" t="s">
        <v>257</v>
      </c>
      <c r="G224" s="73"/>
      <c r="H224" s="76"/>
      <c r="I224" s="73"/>
      <c r="J224" s="76"/>
      <c r="K224" s="76"/>
      <c r="L224" s="76"/>
      <c r="M224" s="76"/>
      <c r="N224" s="76"/>
      <c r="O224" s="76"/>
      <c r="P224" s="76"/>
      <c r="Q224" s="76"/>
      <c r="R224" s="198">
        <f t="shared" si="6"/>
        <v>0</v>
      </c>
      <c r="S224" s="76"/>
      <c r="T224" s="76"/>
      <c r="U224" s="76"/>
      <c r="V224" s="76"/>
      <c r="W224" s="76"/>
      <c r="X224" s="76"/>
      <c r="Y224" s="76"/>
      <c r="Z224" s="76"/>
      <c r="AA224" s="76"/>
      <c r="AB224" s="76"/>
      <c r="AC224" s="76"/>
      <c r="AD224" s="76"/>
      <c r="AE224" s="198">
        <f t="shared" si="4"/>
        <v>0</v>
      </c>
      <c r="AF224" s="73">
        <v>30</v>
      </c>
      <c r="AG224" s="73"/>
      <c r="AH224" s="73"/>
      <c r="AI224" s="73"/>
      <c r="AJ224" s="73"/>
      <c r="AK224" s="73"/>
      <c r="AL224" s="73"/>
      <c r="AM224" s="73"/>
      <c r="AN224" s="73"/>
      <c r="AO224" s="73"/>
      <c r="AP224" s="73"/>
      <c r="AQ224" s="73"/>
      <c r="AR224" s="198">
        <f t="shared" si="11"/>
        <v>30</v>
      </c>
      <c r="AS224" s="198">
        <f t="shared" si="12"/>
        <v>30</v>
      </c>
    </row>
    <row r="225" spans="2:45" ht="11.25" customHeight="1">
      <c r="B225" s="167" t="s">
        <v>90</v>
      </c>
      <c r="C225" s="190" t="s">
        <v>1120</v>
      </c>
      <c r="D225" s="167" t="s">
        <v>79</v>
      </c>
      <c r="E225" s="170" t="s">
        <v>84</v>
      </c>
      <c r="F225" s="171" t="s">
        <v>257</v>
      </c>
      <c r="G225" s="73"/>
      <c r="H225" s="76"/>
      <c r="I225" s="73"/>
      <c r="J225" s="76"/>
      <c r="K225" s="76"/>
      <c r="L225" s="76"/>
      <c r="M225" s="76"/>
      <c r="N225" s="76"/>
      <c r="O225" s="76"/>
      <c r="P225" s="76"/>
      <c r="Q225" s="76"/>
      <c r="R225" s="198">
        <f t="shared" si="6"/>
        <v>0</v>
      </c>
      <c r="S225" s="76"/>
      <c r="T225" s="76"/>
      <c r="U225" s="76"/>
      <c r="V225" s="76"/>
      <c r="W225" s="76"/>
      <c r="X225" s="76"/>
      <c r="Y225" s="76"/>
      <c r="Z225" s="76"/>
      <c r="AA225" s="76"/>
      <c r="AB225" s="76"/>
      <c r="AC225" s="76"/>
      <c r="AD225" s="76"/>
      <c r="AE225" s="198">
        <f t="shared" si="4"/>
        <v>0</v>
      </c>
      <c r="AF225" s="73">
        <v>29.078690000000002</v>
      </c>
      <c r="AG225" s="73"/>
      <c r="AH225" s="73"/>
      <c r="AI225" s="73"/>
      <c r="AJ225" s="73"/>
      <c r="AK225" s="73"/>
      <c r="AL225" s="73"/>
      <c r="AM225" s="73"/>
      <c r="AN225" s="73"/>
      <c r="AO225" s="73"/>
      <c r="AP225" s="73"/>
      <c r="AQ225" s="73"/>
      <c r="AR225" s="198">
        <f t="shared" si="11"/>
        <v>29.078690000000002</v>
      </c>
      <c r="AS225" s="198">
        <f t="shared" si="12"/>
        <v>29.078690000000002</v>
      </c>
    </row>
    <row r="226" spans="2:45" ht="11.25" customHeight="1">
      <c r="B226" s="167" t="s">
        <v>90</v>
      </c>
      <c r="C226" s="190" t="s">
        <v>1123</v>
      </c>
      <c r="D226" s="167" t="s">
        <v>79</v>
      </c>
      <c r="E226" s="170" t="s">
        <v>84</v>
      </c>
      <c r="F226" s="171" t="s">
        <v>257</v>
      </c>
      <c r="G226" s="73"/>
      <c r="H226" s="76"/>
      <c r="I226" s="73"/>
      <c r="J226" s="76"/>
      <c r="K226" s="76"/>
      <c r="L226" s="76"/>
      <c r="M226" s="76"/>
      <c r="N226" s="76"/>
      <c r="O226" s="76"/>
      <c r="P226" s="76"/>
      <c r="Q226" s="76"/>
      <c r="R226" s="198">
        <f t="shared" si="6"/>
        <v>0</v>
      </c>
      <c r="S226" s="76"/>
      <c r="T226" s="76"/>
      <c r="U226" s="76"/>
      <c r="V226" s="76"/>
      <c r="W226" s="76"/>
      <c r="X226" s="76"/>
      <c r="Y226" s="76"/>
      <c r="Z226" s="76"/>
      <c r="AA226" s="76"/>
      <c r="AB226" s="76"/>
      <c r="AC226" s="76"/>
      <c r="AD226" s="76"/>
      <c r="AE226" s="198">
        <f t="shared" si="4"/>
        <v>0</v>
      </c>
      <c r="AF226" s="73">
        <v>2.53478</v>
      </c>
      <c r="AG226" s="73"/>
      <c r="AH226" s="73"/>
      <c r="AI226" s="73"/>
      <c r="AJ226" s="73"/>
      <c r="AK226" s="73"/>
      <c r="AL226" s="73"/>
      <c r="AM226" s="73"/>
      <c r="AN226" s="73"/>
      <c r="AO226" s="73">
        <v>10.131</v>
      </c>
      <c r="AP226" s="73"/>
      <c r="AQ226" s="73"/>
      <c r="AR226" s="198">
        <f t="shared" si="11"/>
        <v>12.66578</v>
      </c>
      <c r="AS226" s="198">
        <f t="shared" si="12"/>
        <v>12.66578</v>
      </c>
    </row>
    <row r="227" spans="2:45" ht="11.25" customHeight="1">
      <c r="B227" s="167" t="s">
        <v>90</v>
      </c>
      <c r="C227" s="190" t="s">
        <v>994</v>
      </c>
      <c r="D227" s="167" t="s">
        <v>79</v>
      </c>
      <c r="E227" s="170" t="s">
        <v>84</v>
      </c>
      <c r="F227" s="171" t="s">
        <v>257</v>
      </c>
      <c r="G227" s="73"/>
      <c r="H227" s="76"/>
      <c r="I227" s="73"/>
      <c r="J227" s="76"/>
      <c r="K227" s="76"/>
      <c r="L227" s="76"/>
      <c r="M227" s="76"/>
      <c r="N227" s="76"/>
      <c r="O227" s="76"/>
      <c r="P227" s="76"/>
      <c r="Q227" s="76"/>
      <c r="R227" s="198">
        <f t="shared" si="6"/>
        <v>0</v>
      </c>
      <c r="S227" s="76"/>
      <c r="T227" s="76"/>
      <c r="U227" s="76"/>
      <c r="V227" s="76"/>
      <c r="W227" s="76"/>
      <c r="X227" s="76"/>
      <c r="Y227" s="76"/>
      <c r="Z227" s="76"/>
      <c r="AA227" s="76"/>
      <c r="AB227" s="76"/>
      <c r="AC227" s="76"/>
      <c r="AD227" s="76"/>
      <c r="AE227" s="198">
        <f t="shared" si="4"/>
        <v>0</v>
      </c>
      <c r="AF227" s="73"/>
      <c r="AG227" s="73">
        <v>4999.1639999999998</v>
      </c>
      <c r="AH227" s="73"/>
      <c r="AI227" s="73"/>
      <c r="AJ227" s="73"/>
      <c r="AK227" s="73"/>
      <c r="AL227" s="73"/>
      <c r="AM227" s="73"/>
      <c r="AN227" s="73"/>
      <c r="AO227" s="73"/>
      <c r="AP227" s="73"/>
      <c r="AQ227" s="73"/>
      <c r="AR227" s="198">
        <f t="shared" si="11"/>
        <v>4999.1639999999998</v>
      </c>
      <c r="AS227" s="198">
        <f t="shared" si="12"/>
        <v>4999.1639999999998</v>
      </c>
    </row>
    <row r="228" spans="2:45" ht="11.25" customHeight="1">
      <c r="B228" s="167" t="s">
        <v>90</v>
      </c>
      <c r="C228" s="190" t="s">
        <v>995</v>
      </c>
      <c r="D228" s="167" t="s">
        <v>79</v>
      </c>
      <c r="E228" s="170" t="s">
        <v>84</v>
      </c>
      <c r="F228" s="171" t="s">
        <v>257</v>
      </c>
      <c r="G228" s="73"/>
      <c r="H228" s="76"/>
      <c r="I228" s="73"/>
      <c r="J228" s="76"/>
      <c r="K228" s="76"/>
      <c r="L228" s="76"/>
      <c r="M228" s="76"/>
      <c r="N228" s="76"/>
      <c r="O228" s="76"/>
      <c r="P228" s="76"/>
      <c r="Q228" s="76"/>
      <c r="R228" s="198">
        <f t="shared" si="6"/>
        <v>0</v>
      </c>
      <c r="S228" s="76"/>
      <c r="T228" s="76"/>
      <c r="U228" s="76"/>
      <c r="V228" s="76"/>
      <c r="W228" s="76"/>
      <c r="X228" s="76"/>
      <c r="Y228" s="76"/>
      <c r="Z228" s="76"/>
      <c r="AA228" s="76"/>
      <c r="AB228" s="76"/>
      <c r="AC228" s="76"/>
      <c r="AD228" s="76"/>
      <c r="AE228" s="198">
        <f t="shared" si="4"/>
        <v>0</v>
      </c>
      <c r="AF228" s="73"/>
      <c r="AG228" s="73">
        <v>5000</v>
      </c>
      <c r="AH228" s="73"/>
      <c r="AI228" s="73"/>
      <c r="AJ228" s="73"/>
      <c r="AK228" s="73"/>
      <c r="AL228" s="73"/>
      <c r="AM228" s="73"/>
      <c r="AN228" s="73"/>
      <c r="AO228" s="73"/>
      <c r="AP228" s="73"/>
      <c r="AQ228" s="73"/>
      <c r="AR228" s="198">
        <f t="shared" si="11"/>
        <v>5000</v>
      </c>
      <c r="AS228" s="198">
        <f t="shared" si="12"/>
        <v>5000</v>
      </c>
    </row>
    <row r="229" spans="2:45" ht="11.25" customHeight="1">
      <c r="B229" s="167" t="s">
        <v>90</v>
      </c>
      <c r="C229" s="190" t="s">
        <v>997</v>
      </c>
      <c r="D229" s="167" t="s">
        <v>79</v>
      </c>
      <c r="E229" s="170" t="s">
        <v>84</v>
      </c>
      <c r="F229" s="171" t="s">
        <v>257</v>
      </c>
      <c r="G229" s="73"/>
      <c r="H229" s="76"/>
      <c r="I229" s="73"/>
      <c r="J229" s="76"/>
      <c r="K229" s="76"/>
      <c r="L229" s="76"/>
      <c r="M229" s="76"/>
      <c r="N229" s="76"/>
      <c r="O229" s="76"/>
      <c r="P229" s="76"/>
      <c r="Q229" s="76"/>
      <c r="R229" s="198">
        <f t="shared" si="6"/>
        <v>0</v>
      </c>
      <c r="S229" s="76"/>
      <c r="T229" s="76"/>
      <c r="U229" s="76"/>
      <c r="V229" s="76"/>
      <c r="W229" s="76"/>
      <c r="X229" s="76"/>
      <c r="Y229" s="76"/>
      <c r="Z229" s="76"/>
      <c r="AA229" s="76"/>
      <c r="AB229" s="76"/>
      <c r="AC229" s="76"/>
      <c r="AD229" s="76"/>
      <c r="AE229" s="198">
        <f t="shared" si="4"/>
        <v>0</v>
      </c>
      <c r="AF229" s="73"/>
      <c r="AG229" s="73"/>
      <c r="AH229" s="73">
        <v>5000</v>
      </c>
      <c r="AI229" s="73"/>
      <c r="AJ229" s="73"/>
      <c r="AK229" s="73"/>
      <c r="AL229" s="73"/>
      <c r="AM229" s="73"/>
      <c r="AN229" s="73"/>
      <c r="AO229" s="73"/>
      <c r="AP229" s="73"/>
      <c r="AQ229" s="73"/>
      <c r="AR229" s="198">
        <f t="shared" si="11"/>
        <v>5000</v>
      </c>
      <c r="AS229" s="198">
        <f t="shared" si="12"/>
        <v>5000</v>
      </c>
    </row>
    <row r="230" spans="2:45" ht="11.25" customHeight="1">
      <c r="B230" s="167" t="s">
        <v>90</v>
      </c>
      <c r="C230" s="190" t="s">
        <v>998</v>
      </c>
      <c r="D230" s="167" t="s">
        <v>79</v>
      </c>
      <c r="E230" s="170" t="s">
        <v>84</v>
      </c>
      <c r="F230" s="171" t="s">
        <v>257</v>
      </c>
      <c r="G230" s="73"/>
      <c r="H230" s="76"/>
      <c r="I230" s="73"/>
      <c r="J230" s="76"/>
      <c r="K230" s="76"/>
      <c r="L230" s="76"/>
      <c r="M230" s="76"/>
      <c r="N230" s="76"/>
      <c r="O230" s="76"/>
      <c r="P230" s="76"/>
      <c r="Q230" s="76"/>
      <c r="R230" s="198">
        <f t="shared" si="6"/>
        <v>0</v>
      </c>
      <c r="S230" s="76"/>
      <c r="T230" s="76"/>
      <c r="U230" s="76"/>
      <c r="V230" s="76"/>
      <c r="W230" s="76"/>
      <c r="X230" s="76"/>
      <c r="Y230" s="76"/>
      <c r="Z230" s="76"/>
      <c r="AA230" s="76"/>
      <c r="AB230" s="76"/>
      <c r="AC230" s="76"/>
      <c r="AD230" s="76"/>
      <c r="AE230" s="198">
        <f t="shared" si="4"/>
        <v>0</v>
      </c>
      <c r="AF230" s="73"/>
      <c r="AG230" s="73"/>
      <c r="AH230" s="73">
        <v>3893.8980000000001</v>
      </c>
      <c r="AI230" s="73"/>
      <c r="AJ230" s="73"/>
      <c r="AK230" s="73"/>
      <c r="AL230" s="73"/>
      <c r="AM230" s="73"/>
      <c r="AN230" s="73"/>
      <c r="AO230" s="73"/>
      <c r="AP230" s="73"/>
      <c r="AQ230" s="73"/>
      <c r="AR230" s="198">
        <f t="shared" si="11"/>
        <v>3893.8980000000001</v>
      </c>
      <c r="AS230" s="198">
        <f t="shared" si="12"/>
        <v>3893.8980000000001</v>
      </c>
    </row>
    <row r="231" spans="2:45" ht="11.25" customHeight="1">
      <c r="B231" s="167" t="s">
        <v>90</v>
      </c>
      <c r="C231" s="190" t="s">
        <v>999</v>
      </c>
      <c r="D231" s="167" t="s">
        <v>79</v>
      </c>
      <c r="E231" s="170" t="s">
        <v>84</v>
      </c>
      <c r="F231" s="171" t="s">
        <v>257</v>
      </c>
      <c r="G231" s="73"/>
      <c r="H231" s="76"/>
      <c r="I231" s="73"/>
      <c r="J231" s="76"/>
      <c r="K231" s="76"/>
      <c r="L231" s="76"/>
      <c r="M231" s="76"/>
      <c r="N231" s="76"/>
      <c r="O231" s="76"/>
      <c r="P231" s="76"/>
      <c r="Q231" s="76"/>
      <c r="R231" s="198">
        <f t="shared" si="6"/>
        <v>0</v>
      </c>
      <c r="S231" s="76"/>
      <c r="T231" s="76"/>
      <c r="U231" s="76"/>
      <c r="V231" s="76"/>
      <c r="W231" s="76"/>
      <c r="X231" s="76"/>
      <c r="Y231" s="76"/>
      <c r="Z231" s="76"/>
      <c r="AA231" s="76"/>
      <c r="AB231" s="76"/>
      <c r="AC231" s="76"/>
      <c r="AD231" s="76"/>
      <c r="AE231" s="198">
        <f t="shared" si="4"/>
        <v>0</v>
      </c>
      <c r="AF231" s="73"/>
      <c r="AG231" s="73"/>
      <c r="AH231" s="73">
        <v>2000</v>
      </c>
      <c r="AI231" s="73"/>
      <c r="AJ231" s="73"/>
      <c r="AK231" s="73"/>
      <c r="AL231" s="73"/>
      <c r="AM231" s="73"/>
      <c r="AN231" s="73">
        <v>2000</v>
      </c>
      <c r="AO231" s="73"/>
      <c r="AP231" s="73"/>
      <c r="AQ231" s="73"/>
      <c r="AR231" s="198">
        <f t="shared" si="11"/>
        <v>4000</v>
      </c>
      <c r="AS231" s="198">
        <f t="shared" si="12"/>
        <v>4000</v>
      </c>
    </row>
    <row r="232" spans="2:45" ht="11.25" customHeight="1">
      <c r="B232" s="167" t="s">
        <v>90</v>
      </c>
      <c r="C232" s="190" t="s">
        <v>1079</v>
      </c>
      <c r="D232" s="167" t="s">
        <v>79</v>
      </c>
      <c r="E232" s="170" t="s">
        <v>84</v>
      </c>
      <c r="F232" s="171" t="s">
        <v>257</v>
      </c>
      <c r="G232" s="73"/>
      <c r="H232" s="76"/>
      <c r="I232" s="73"/>
      <c r="J232" s="76"/>
      <c r="K232" s="76"/>
      <c r="L232" s="76"/>
      <c r="M232" s="76"/>
      <c r="N232" s="76"/>
      <c r="O232" s="76"/>
      <c r="P232" s="76"/>
      <c r="Q232" s="76"/>
      <c r="R232" s="198">
        <f t="shared" si="6"/>
        <v>0</v>
      </c>
      <c r="S232" s="76"/>
      <c r="T232" s="76"/>
      <c r="U232" s="76"/>
      <c r="V232" s="76"/>
      <c r="W232" s="76"/>
      <c r="X232" s="76"/>
      <c r="Y232" s="76"/>
      <c r="Z232" s="76"/>
      <c r="AA232" s="76"/>
      <c r="AB232" s="76"/>
      <c r="AC232" s="76"/>
      <c r="AD232" s="76"/>
      <c r="AE232" s="198">
        <f t="shared" si="4"/>
        <v>0</v>
      </c>
      <c r="AF232" s="73"/>
      <c r="AG232" s="73"/>
      <c r="AH232" s="73"/>
      <c r="AI232" s="73">
        <v>19999.892</v>
      </c>
      <c r="AJ232" s="73"/>
      <c r="AK232" s="73"/>
      <c r="AL232" s="73"/>
      <c r="AM232" s="73"/>
      <c r="AN232" s="73"/>
      <c r="AO232" s="73"/>
      <c r="AP232" s="73"/>
      <c r="AQ232" s="73"/>
      <c r="AR232" s="198">
        <f t="shared" si="11"/>
        <v>19999.892</v>
      </c>
      <c r="AS232" s="198">
        <f t="shared" si="12"/>
        <v>19999.892</v>
      </c>
    </row>
    <row r="233" spans="2:45" ht="11.25" customHeight="1">
      <c r="B233" s="167" t="s">
        <v>90</v>
      </c>
      <c r="C233" s="190" t="s">
        <v>1080</v>
      </c>
      <c r="D233" s="167" t="s">
        <v>79</v>
      </c>
      <c r="E233" s="170" t="s">
        <v>84</v>
      </c>
      <c r="F233" s="171" t="s">
        <v>257</v>
      </c>
      <c r="G233" s="73"/>
      <c r="H233" s="76"/>
      <c r="I233" s="73"/>
      <c r="J233" s="76"/>
      <c r="K233" s="76"/>
      <c r="L233" s="76"/>
      <c r="M233" s="76"/>
      <c r="N233" s="76"/>
      <c r="O233" s="76"/>
      <c r="P233" s="76"/>
      <c r="Q233" s="76"/>
      <c r="R233" s="198">
        <f t="shared" si="6"/>
        <v>0</v>
      </c>
      <c r="S233" s="76"/>
      <c r="T233" s="76"/>
      <c r="U233" s="76"/>
      <c r="V233" s="76"/>
      <c r="W233" s="76"/>
      <c r="X233" s="76"/>
      <c r="Y233" s="76"/>
      <c r="Z233" s="76"/>
      <c r="AA233" s="76"/>
      <c r="AB233" s="76"/>
      <c r="AC233" s="76"/>
      <c r="AD233" s="76"/>
      <c r="AE233" s="198">
        <f t="shared" si="4"/>
        <v>0</v>
      </c>
      <c r="AF233" s="73"/>
      <c r="AG233" s="73"/>
      <c r="AH233" s="73"/>
      <c r="AI233" s="73">
        <v>7505.86</v>
      </c>
      <c r="AJ233" s="73"/>
      <c r="AK233" s="73"/>
      <c r="AL233" s="73"/>
      <c r="AM233" s="73"/>
      <c r="AN233" s="73"/>
      <c r="AO233" s="73"/>
      <c r="AP233" s="73"/>
      <c r="AQ233" s="73"/>
      <c r="AR233" s="198">
        <f t="shared" si="11"/>
        <v>7505.86</v>
      </c>
      <c r="AS233" s="198">
        <f t="shared" si="12"/>
        <v>7505.86</v>
      </c>
    </row>
    <row r="234" spans="2:45" ht="11.25" customHeight="1">
      <c r="B234" s="167" t="s">
        <v>90</v>
      </c>
      <c r="C234" s="190" t="s">
        <v>1081</v>
      </c>
      <c r="D234" s="167" t="s">
        <v>79</v>
      </c>
      <c r="E234" s="170" t="s">
        <v>84</v>
      </c>
      <c r="F234" s="171" t="s">
        <v>257</v>
      </c>
      <c r="G234" s="73"/>
      <c r="H234" s="76"/>
      <c r="I234" s="73"/>
      <c r="J234" s="76"/>
      <c r="K234" s="76"/>
      <c r="L234" s="76"/>
      <c r="M234" s="76"/>
      <c r="N234" s="76"/>
      <c r="O234" s="76"/>
      <c r="P234" s="76"/>
      <c r="Q234" s="76"/>
      <c r="R234" s="198">
        <f t="shared" si="6"/>
        <v>0</v>
      </c>
      <c r="S234" s="76"/>
      <c r="T234" s="76"/>
      <c r="U234" s="76"/>
      <c r="V234" s="76"/>
      <c r="W234" s="76"/>
      <c r="X234" s="76"/>
      <c r="Y234" s="76"/>
      <c r="Z234" s="76"/>
      <c r="AA234" s="76"/>
      <c r="AB234" s="76"/>
      <c r="AC234" s="76"/>
      <c r="AD234" s="76"/>
      <c r="AE234" s="198">
        <f t="shared" si="4"/>
        <v>0</v>
      </c>
      <c r="AF234" s="73"/>
      <c r="AG234" s="73"/>
      <c r="AH234" s="73"/>
      <c r="AI234" s="73">
        <v>20000</v>
      </c>
      <c r="AJ234" s="73"/>
      <c r="AK234" s="73"/>
      <c r="AL234" s="73"/>
      <c r="AM234" s="73"/>
      <c r="AN234" s="73"/>
      <c r="AO234" s="73"/>
      <c r="AP234" s="73"/>
      <c r="AQ234" s="73"/>
      <c r="AR234" s="198">
        <f t="shared" si="11"/>
        <v>20000</v>
      </c>
      <c r="AS234" s="198">
        <f t="shared" si="12"/>
        <v>20000</v>
      </c>
    </row>
    <row r="235" spans="2:45" ht="11.25" customHeight="1">
      <c r="B235" s="167" t="s">
        <v>90</v>
      </c>
      <c r="C235" s="190" t="s">
        <v>1082</v>
      </c>
      <c r="D235" s="167" t="s">
        <v>79</v>
      </c>
      <c r="E235" s="170" t="s">
        <v>84</v>
      </c>
      <c r="F235" s="171" t="s">
        <v>257</v>
      </c>
      <c r="G235" s="73"/>
      <c r="H235" s="76"/>
      <c r="I235" s="73"/>
      <c r="J235" s="76"/>
      <c r="K235" s="76"/>
      <c r="L235" s="76"/>
      <c r="M235" s="76"/>
      <c r="N235" s="76"/>
      <c r="O235" s="76"/>
      <c r="P235" s="76"/>
      <c r="Q235" s="76"/>
      <c r="R235" s="198">
        <f t="shared" si="6"/>
        <v>0</v>
      </c>
      <c r="S235" s="76"/>
      <c r="T235" s="76"/>
      <c r="U235" s="76"/>
      <c r="V235" s="76"/>
      <c r="W235" s="76"/>
      <c r="X235" s="76"/>
      <c r="Y235" s="76"/>
      <c r="Z235" s="76"/>
      <c r="AA235" s="76"/>
      <c r="AB235" s="76"/>
      <c r="AC235" s="76"/>
      <c r="AD235" s="76"/>
      <c r="AE235" s="198">
        <f t="shared" si="4"/>
        <v>0</v>
      </c>
      <c r="AF235" s="73"/>
      <c r="AG235" s="73"/>
      <c r="AH235" s="73"/>
      <c r="AI235" s="73">
        <v>1500</v>
      </c>
      <c r="AJ235" s="73"/>
      <c r="AK235" s="73"/>
      <c r="AL235" s="73"/>
      <c r="AM235" s="73"/>
      <c r="AN235" s="73"/>
      <c r="AO235" s="73"/>
      <c r="AP235" s="73"/>
      <c r="AQ235" s="73"/>
      <c r="AR235" s="198">
        <f t="shared" si="11"/>
        <v>1500</v>
      </c>
      <c r="AS235" s="198">
        <f t="shared" si="12"/>
        <v>1500</v>
      </c>
    </row>
    <row r="236" spans="2:45" ht="11.25" customHeight="1">
      <c r="B236" s="167" t="s">
        <v>90</v>
      </c>
      <c r="C236" s="190" t="s">
        <v>1192</v>
      </c>
      <c r="D236" s="167" t="s">
        <v>79</v>
      </c>
      <c r="E236" s="170" t="s">
        <v>84</v>
      </c>
      <c r="F236" s="171" t="s">
        <v>257</v>
      </c>
      <c r="G236" s="73"/>
      <c r="H236" s="76"/>
      <c r="I236" s="73"/>
      <c r="J236" s="76"/>
      <c r="K236" s="76"/>
      <c r="L236" s="76"/>
      <c r="M236" s="76"/>
      <c r="N236" s="76"/>
      <c r="O236" s="76"/>
      <c r="P236" s="76"/>
      <c r="Q236" s="76"/>
      <c r="R236" s="198">
        <f t="shared" si="6"/>
        <v>0</v>
      </c>
      <c r="S236" s="76"/>
      <c r="T236" s="76"/>
      <c r="U236" s="76"/>
      <c r="V236" s="76"/>
      <c r="W236" s="76"/>
      <c r="X236" s="76"/>
      <c r="Y236" s="76"/>
      <c r="Z236" s="76"/>
      <c r="AA236" s="76"/>
      <c r="AB236" s="76"/>
      <c r="AC236" s="76"/>
      <c r="AD236" s="76"/>
      <c r="AE236" s="198">
        <f t="shared" si="13" ref="AE236:AE246">SUM(S236:AD236)</f>
        <v>0</v>
      </c>
      <c r="AF236" s="73"/>
      <c r="AG236" s="73"/>
      <c r="AH236" s="73"/>
      <c r="AI236" s="73">
        <v>1932.4590000000001</v>
      </c>
      <c r="AJ236" s="73"/>
      <c r="AK236" s="73"/>
      <c r="AL236" s="73"/>
      <c r="AM236" s="73"/>
      <c r="AN236" s="73"/>
      <c r="AO236" s="73"/>
      <c r="AP236" s="73"/>
      <c r="AQ236" s="73">
        <v>-5.673</v>
      </c>
      <c r="AR236" s="198">
        <f t="shared" si="11"/>
        <v>1926.7860000000001</v>
      </c>
      <c r="AS236" s="198">
        <f t="shared" si="12"/>
        <v>1926.7860000000001</v>
      </c>
    </row>
    <row r="237" spans="2:45" ht="11.25" customHeight="1">
      <c r="B237" s="167" t="s">
        <v>90</v>
      </c>
      <c r="C237" s="190" t="s">
        <v>1083</v>
      </c>
      <c r="D237" s="167" t="s">
        <v>79</v>
      </c>
      <c r="E237" s="170" t="s">
        <v>84</v>
      </c>
      <c r="F237" s="171" t="s">
        <v>257</v>
      </c>
      <c r="G237" s="73"/>
      <c r="H237" s="76"/>
      <c r="I237" s="73"/>
      <c r="J237" s="76"/>
      <c r="K237" s="76"/>
      <c r="L237" s="76"/>
      <c r="M237" s="76"/>
      <c r="N237" s="76"/>
      <c r="O237" s="76"/>
      <c r="P237" s="76"/>
      <c r="Q237" s="76"/>
      <c r="R237" s="198">
        <f t="shared" si="6"/>
        <v>0</v>
      </c>
      <c r="S237" s="76"/>
      <c r="T237" s="76"/>
      <c r="U237" s="76"/>
      <c r="V237" s="76"/>
      <c r="W237" s="76"/>
      <c r="X237" s="76"/>
      <c r="Y237" s="76"/>
      <c r="Z237" s="76"/>
      <c r="AA237" s="76"/>
      <c r="AB237" s="76"/>
      <c r="AC237" s="76"/>
      <c r="AD237" s="76"/>
      <c r="AE237" s="198">
        <f t="shared" si="13"/>
        <v>0</v>
      </c>
      <c r="AF237" s="73"/>
      <c r="AG237" s="73"/>
      <c r="AH237" s="73"/>
      <c r="AI237" s="73">
        <v>20000</v>
      </c>
      <c r="AJ237" s="73"/>
      <c r="AK237" s="73"/>
      <c r="AL237" s="73"/>
      <c r="AM237" s="73"/>
      <c r="AN237" s="73"/>
      <c r="AO237" s="73"/>
      <c r="AP237" s="73"/>
      <c r="AQ237" s="73"/>
      <c r="AR237" s="198">
        <f t="shared" si="11"/>
        <v>20000</v>
      </c>
      <c r="AS237" s="198">
        <f t="shared" si="12"/>
        <v>20000</v>
      </c>
    </row>
    <row r="238" spans="2:45" ht="11.25" customHeight="1">
      <c r="B238" s="167" t="s">
        <v>90</v>
      </c>
      <c r="C238" s="190" t="s">
        <v>1084</v>
      </c>
      <c r="D238" s="167" t="s">
        <v>79</v>
      </c>
      <c r="E238" s="170" t="s">
        <v>84</v>
      </c>
      <c r="F238" s="171" t="s">
        <v>257</v>
      </c>
      <c r="G238" s="73"/>
      <c r="H238" s="76"/>
      <c r="I238" s="73"/>
      <c r="J238" s="76"/>
      <c r="K238" s="76"/>
      <c r="L238" s="76"/>
      <c r="M238" s="76"/>
      <c r="N238" s="76"/>
      <c r="O238" s="76"/>
      <c r="P238" s="76"/>
      <c r="Q238" s="76"/>
      <c r="R238" s="198">
        <f t="shared" si="6"/>
        <v>0</v>
      </c>
      <c r="S238" s="76"/>
      <c r="T238" s="76"/>
      <c r="U238" s="76"/>
      <c r="V238" s="76"/>
      <c r="W238" s="76"/>
      <c r="X238" s="76"/>
      <c r="Y238" s="76"/>
      <c r="Z238" s="76"/>
      <c r="AA238" s="76"/>
      <c r="AB238" s="76"/>
      <c r="AC238" s="76"/>
      <c r="AD238" s="76"/>
      <c r="AE238" s="198">
        <f t="shared" si="13"/>
        <v>0</v>
      </c>
      <c r="AF238" s="73"/>
      <c r="AG238" s="73"/>
      <c r="AH238" s="73"/>
      <c r="AI238" s="73">
        <v>20000</v>
      </c>
      <c r="AJ238" s="73"/>
      <c r="AK238" s="73"/>
      <c r="AL238" s="73"/>
      <c r="AM238" s="73"/>
      <c r="AN238" s="73"/>
      <c r="AO238" s="73"/>
      <c r="AP238" s="73"/>
      <c r="AQ238" s="73"/>
      <c r="AR238" s="198">
        <f t="shared" si="11"/>
        <v>20000</v>
      </c>
      <c r="AS238" s="198">
        <f t="shared" si="12"/>
        <v>20000</v>
      </c>
    </row>
    <row r="239" spans="2:45" ht="11.25" customHeight="1">
      <c r="B239" s="167" t="s">
        <v>90</v>
      </c>
      <c r="C239" s="190" t="s">
        <v>1085</v>
      </c>
      <c r="D239" s="167" t="s">
        <v>79</v>
      </c>
      <c r="E239" s="170" t="s">
        <v>84</v>
      </c>
      <c r="F239" s="171" t="s">
        <v>254</v>
      </c>
      <c r="G239" s="73"/>
      <c r="H239" s="76"/>
      <c r="I239" s="73"/>
      <c r="J239" s="76"/>
      <c r="K239" s="76"/>
      <c r="L239" s="76"/>
      <c r="M239" s="76"/>
      <c r="N239" s="76"/>
      <c r="O239" s="76"/>
      <c r="P239" s="76"/>
      <c r="Q239" s="76"/>
      <c r="R239" s="198">
        <f t="shared" si="6"/>
        <v>0</v>
      </c>
      <c r="S239" s="76"/>
      <c r="T239" s="76"/>
      <c r="U239" s="76"/>
      <c r="V239" s="76"/>
      <c r="W239" s="76"/>
      <c r="X239" s="76"/>
      <c r="Y239" s="76"/>
      <c r="Z239" s="76"/>
      <c r="AA239" s="76"/>
      <c r="AB239" s="76"/>
      <c r="AC239" s="76"/>
      <c r="AD239" s="76"/>
      <c r="AE239" s="198">
        <f t="shared" si="13"/>
        <v>0</v>
      </c>
      <c r="AF239" s="73"/>
      <c r="AG239" s="73"/>
      <c r="AH239" s="73"/>
      <c r="AI239" s="73">
        <v>2494.4691600000001</v>
      </c>
      <c r="AJ239" s="73"/>
      <c r="AK239" s="73"/>
      <c r="AL239" s="73"/>
      <c r="AM239" s="73"/>
      <c r="AN239" s="73"/>
      <c r="AO239" s="73"/>
      <c r="AP239" s="73"/>
      <c r="AQ239" s="73"/>
      <c r="AR239" s="198">
        <f t="shared" si="11"/>
        <v>2494.4691600000001</v>
      </c>
      <c r="AS239" s="198">
        <f t="shared" si="12"/>
        <v>2494.4691600000001</v>
      </c>
    </row>
    <row r="240" spans="2:45" ht="11.25" customHeight="1">
      <c r="B240" s="167" t="s">
        <v>90</v>
      </c>
      <c r="C240" s="190" t="s">
        <v>1086</v>
      </c>
      <c r="D240" s="167" t="s">
        <v>79</v>
      </c>
      <c r="E240" s="170" t="s">
        <v>84</v>
      </c>
      <c r="F240" s="171" t="s">
        <v>254</v>
      </c>
      <c r="G240" s="73"/>
      <c r="H240" s="76"/>
      <c r="I240" s="73"/>
      <c r="J240" s="76"/>
      <c r="K240" s="76"/>
      <c r="L240" s="76"/>
      <c r="M240" s="76"/>
      <c r="N240" s="76"/>
      <c r="O240" s="76"/>
      <c r="P240" s="76"/>
      <c r="Q240" s="76"/>
      <c r="R240" s="198">
        <f t="shared" si="6"/>
        <v>0</v>
      </c>
      <c r="S240" s="76"/>
      <c r="T240" s="76"/>
      <c r="U240" s="76"/>
      <c r="V240" s="76"/>
      <c r="W240" s="76"/>
      <c r="X240" s="76"/>
      <c r="Y240" s="76"/>
      <c r="Z240" s="76"/>
      <c r="AA240" s="76"/>
      <c r="AB240" s="76"/>
      <c r="AC240" s="76"/>
      <c r="AD240" s="76"/>
      <c r="AE240" s="198">
        <f t="shared" si="13"/>
        <v>0</v>
      </c>
      <c r="AF240" s="73"/>
      <c r="AG240" s="73"/>
      <c r="AH240" s="73"/>
      <c r="AI240" s="73">
        <v>1480.52592</v>
      </c>
      <c r="AJ240" s="73"/>
      <c r="AK240" s="73"/>
      <c r="AL240" s="73"/>
      <c r="AM240" s="73"/>
      <c r="AN240" s="73"/>
      <c r="AO240" s="73"/>
      <c r="AP240" s="73"/>
      <c r="AQ240" s="73"/>
      <c r="AR240" s="198">
        <f t="shared" si="11"/>
        <v>1480.52592</v>
      </c>
      <c r="AS240" s="198">
        <f t="shared" si="12"/>
        <v>1480.52592</v>
      </c>
    </row>
    <row r="241" spans="2:45" ht="11.25" customHeight="1">
      <c r="B241" s="167" t="s">
        <v>90</v>
      </c>
      <c r="C241" s="190" t="s">
        <v>1087</v>
      </c>
      <c r="D241" s="167" t="s">
        <v>79</v>
      </c>
      <c r="E241" s="170" t="s">
        <v>84</v>
      </c>
      <c r="F241" s="171" t="s">
        <v>257</v>
      </c>
      <c r="G241" s="73"/>
      <c r="H241" s="76"/>
      <c r="I241" s="73"/>
      <c r="J241" s="76"/>
      <c r="K241" s="76"/>
      <c r="L241" s="76"/>
      <c r="M241" s="76"/>
      <c r="N241" s="76"/>
      <c r="O241" s="76"/>
      <c r="P241" s="76"/>
      <c r="Q241" s="76"/>
      <c r="R241" s="198">
        <f t="shared" si="6"/>
        <v>0</v>
      </c>
      <c r="S241" s="76"/>
      <c r="T241" s="76"/>
      <c r="U241" s="76"/>
      <c r="V241" s="76"/>
      <c r="W241" s="76"/>
      <c r="X241" s="76"/>
      <c r="Y241" s="76"/>
      <c r="Z241" s="76"/>
      <c r="AA241" s="76"/>
      <c r="AB241" s="76"/>
      <c r="AC241" s="76"/>
      <c r="AD241" s="76"/>
      <c r="AE241" s="198">
        <f t="shared" si="13"/>
        <v>0</v>
      </c>
      <c r="AF241" s="73"/>
      <c r="AG241" s="73"/>
      <c r="AH241" s="73"/>
      <c r="AI241" s="73">
        <v>171.20088000000001</v>
      </c>
      <c r="AJ241" s="73"/>
      <c r="AK241" s="73"/>
      <c r="AL241" s="73"/>
      <c r="AM241" s="73"/>
      <c r="AN241" s="73"/>
      <c r="AO241" s="73"/>
      <c r="AP241" s="73"/>
      <c r="AQ241" s="73"/>
      <c r="AR241" s="198">
        <f t="shared" si="11"/>
        <v>171.20088000000001</v>
      </c>
      <c r="AS241" s="198">
        <f t="shared" si="12"/>
        <v>171.20088000000001</v>
      </c>
    </row>
    <row r="242" spans="2:45" ht="11.25" customHeight="1">
      <c r="B242" s="167" t="s">
        <v>90</v>
      </c>
      <c r="C242" s="190" t="s">
        <v>1089</v>
      </c>
      <c r="D242" s="167" t="s">
        <v>79</v>
      </c>
      <c r="E242" s="170" t="s">
        <v>84</v>
      </c>
      <c r="F242" s="171" t="s">
        <v>257</v>
      </c>
      <c r="G242" s="73"/>
      <c r="H242" s="76"/>
      <c r="I242" s="73"/>
      <c r="J242" s="76"/>
      <c r="K242" s="76"/>
      <c r="L242" s="76"/>
      <c r="M242" s="76"/>
      <c r="N242" s="76"/>
      <c r="O242" s="76"/>
      <c r="P242" s="76"/>
      <c r="Q242" s="76"/>
      <c r="R242" s="198">
        <f t="shared" si="6"/>
        <v>0</v>
      </c>
      <c r="S242" s="76"/>
      <c r="T242" s="76"/>
      <c r="U242" s="76"/>
      <c r="V242" s="76"/>
      <c r="W242" s="76"/>
      <c r="X242" s="76"/>
      <c r="Y242" s="76"/>
      <c r="Z242" s="76"/>
      <c r="AA242" s="76"/>
      <c r="AB242" s="76"/>
      <c r="AC242" s="76"/>
      <c r="AD242" s="76"/>
      <c r="AE242" s="198">
        <f t="shared" si="13"/>
        <v>0</v>
      </c>
      <c r="AF242" s="73"/>
      <c r="AG242" s="73"/>
      <c r="AH242" s="73"/>
      <c r="AI242" s="73">
        <v>2016.10</v>
      </c>
      <c r="AJ242" s="73"/>
      <c r="AK242" s="73"/>
      <c r="AL242" s="73"/>
      <c r="AM242" s="73"/>
      <c r="AN242" s="73"/>
      <c r="AO242" s="73"/>
      <c r="AP242" s="73"/>
      <c r="AQ242" s="73"/>
      <c r="AR242" s="198">
        <f t="shared" si="11"/>
        <v>2016.10</v>
      </c>
      <c r="AS242" s="198">
        <f t="shared" si="12"/>
        <v>2016.10</v>
      </c>
    </row>
    <row r="243" spans="2:45" ht="11.25" customHeight="1">
      <c r="B243" s="167" t="s">
        <v>90</v>
      </c>
      <c r="C243" s="190" t="s">
        <v>1090</v>
      </c>
      <c r="D243" s="167" t="s">
        <v>79</v>
      </c>
      <c r="E243" s="170" t="s">
        <v>84</v>
      </c>
      <c r="F243" s="171" t="s">
        <v>257</v>
      </c>
      <c r="G243" s="73"/>
      <c r="H243" s="76"/>
      <c r="I243" s="73"/>
      <c r="J243" s="76"/>
      <c r="K243" s="76"/>
      <c r="L243" s="76"/>
      <c r="M243" s="76"/>
      <c r="N243" s="76"/>
      <c r="O243" s="76"/>
      <c r="P243" s="76"/>
      <c r="Q243" s="76"/>
      <c r="R243" s="198">
        <f t="shared" si="6"/>
        <v>0</v>
      </c>
      <c r="S243" s="76"/>
      <c r="T243" s="76"/>
      <c r="U243" s="76"/>
      <c r="V243" s="76"/>
      <c r="W243" s="76"/>
      <c r="X243" s="76"/>
      <c r="Y243" s="76"/>
      <c r="Z243" s="76"/>
      <c r="AA243" s="76"/>
      <c r="AB243" s="76"/>
      <c r="AC243" s="76"/>
      <c r="AD243" s="76"/>
      <c r="AE243" s="198">
        <f t="shared" si="13"/>
        <v>0</v>
      </c>
      <c r="AF243" s="73"/>
      <c r="AG243" s="73"/>
      <c r="AH243" s="73"/>
      <c r="AI243" s="73">
        <v>752.40</v>
      </c>
      <c r="AJ243" s="73"/>
      <c r="AK243" s="73"/>
      <c r="AL243" s="73"/>
      <c r="AM243" s="73"/>
      <c r="AN243" s="73"/>
      <c r="AO243" s="73"/>
      <c r="AP243" s="73"/>
      <c r="AQ243" s="73"/>
      <c r="AR243" s="198">
        <f t="shared" si="11"/>
        <v>752.40</v>
      </c>
      <c r="AS243" s="198">
        <f t="shared" si="12"/>
        <v>752.40</v>
      </c>
    </row>
    <row r="244" spans="2:45" ht="11.25" customHeight="1">
      <c r="B244" s="167" t="s">
        <v>90</v>
      </c>
      <c r="C244" s="190" t="s">
        <v>1091</v>
      </c>
      <c r="D244" s="167" t="s">
        <v>79</v>
      </c>
      <c r="E244" s="170" t="s">
        <v>84</v>
      </c>
      <c r="F244" s="171" t="s">
        <v>257</v>
      </c>
      <c r="G244" s="73"/>
      <c r="H244" s="76"/>
      <c r="I244" s="73"/>
      <c r="J244" s="76"/>
      <c r="K244" s="76"/>
      <c r="L244" s="76"/>
      <c r="M244" s="76"/>
      <c r="N244" s="76"/>
      <c r="O244" s="76"/>
      <c r="P244" s="76"/>
      <c r="Q244" s="76"/>
      <c r="R244" s="198">
        <f t="shared" si="6"/>
        <v>0</v>
      </c>
      <c r="S244" s="76"/>
      <c r="T244" s="76"/>
      <c r="U244" s="76"/>
      <c r="V244" s="76"/>
      <c r="W244" s="76"/>
      <c r="X244" s="76"/>
      <c r="Y244" s="76"/>
      <c r="Z244" s="76"/>
      <c r="AA244" s="76"/>
      <c r="AB244" s="76"/>
      <c r="AC244" s="76"/>
      <c r="AD244" s="76"/>
      <c r="AE244" s="198">
        <f t="shared" si="13"/>
        <v>0</v>
      </c>
      <c r="AF244" s="73"/>
      <c r="AG244" s="73"/>
      <c r="AH244" s="73"/>
      <c r="AI244" s="73">
        <v>1255.3889999999999</v>
      </c>
      <c r="AJ244" s="73"/>
      <c r="AK244" s="73"/>
      <c r="AL244" s="73"/>
      <c r="AM244" s="73"/>
      <c r="AN244" s="73"/>
      <c r="AO244" s="73"/>
      <c r="AP244" s="73"/>
      <c r="AQ244" s="73"/>
      <c r="AR244" s="198">
        <f t="shared" si="11"/>
        <v>1255.3889999999999</v>
      </c>
      <c r="AS244" s="198">
        <f t="shared" si="12"/>
        <v>1255.3889999999999</v>
      </c>
    </row>
    <row r="245" spans="2:45" ht="11.25" customHeight="1">
      <c r="B245" s="167" t="s">
        <v>90</v>
      </c>
      <c r="C245" s="190" t="s">
        <v>1092</v>
      </c>
      <c r="D245" s="167" t="s">
        <v>79</v>
      </c>
      <c r="E245" s="170" t="s">
        <v>84</v>
      </c>
      <c r="F245" s="171" t="s">
        <v>257</v>
      </c>
      <c r="G245" s="73"/>
      <c r="H245" s="76"/>
      <c r="I245" s="73"/>
      <c r="J245" s="76"/>
      <c r="K245" s="76"/>
      <c r="L245" s="76"/>
      <c r="M245" s="76"/>
      <c r="N245" s="76"/>
      <c r="O245" s="76"/>
      <c r="P245" s="76"/>
      <c r="Q245" s="76"/>
      <c r="R245" s="198">
        <f t="shared" si="6"/>
        <v>0</v>
      </c>
      <c r="S245" s="76"/>
      <c r="T245" s="76"/>
      <c r="U245" s="76"/>
      <c r="V245" s="76"/>
      <c r="W245" s="76"/>
      <c r="X245" s="76"/>
      <c r="Y245" s="76"/>
      <c r="Z245" s="76"/>
      <c r="AA245" s="76"/>
      <c r="AB245" s="76"/>
      <c r="AC245" s="76"/>
      <c r="AD245" s="76"/>
      <c r="AE245" s="198">
        <f t="shared" si="13"/>
        <v>0</v>
      </c>
      <c r="AF245" s="73"/>
      <c r="AG245" s="73"/>
      <c r="AH245" s="73"/>
      <c r="AI245" s="73">
        <v>953</v>
      </c>
      <c r="AJ245" s="73"/>
      <c r="AK245" s="73"/>
      <c r="AL245" s="73"/>
      <c r="AM245" s="73"/>
      <c r="AN245" s="73"/>
      <c r="AO245" s="73"/>
      <c r="AP245" s="73"/>
      <c r="AQ245" s="73"/>
      <c r="AR245" s="198">
        <f t="shared" si="11"/>
        <v>953</v>
      </c>
      <c r="AS245" s="198">
        <f t="shared" si="12"/>
        <v>953</v>
      </c>
    </row>
    <row r="246" spans="2:45" ht="11.25" customHeight="1">
      <c r="B246" s="167" t="s">
        <v>90</v>
      </c>
      <c r="C246" s="190" t="s">
        <v>1093</v>
      </c>
      <c r="D246" s="167" t="s">
        <v>79</v>
      </c>
      <c r="E246" s="170" t="s">
        <v>84</v>
      </c>
      <c r="F246" s="171" t="s">
        <v>257</v>
      </c>
      <c r="G246" s="73"/>
      <c r="H246" s="76"/>
      <c r="I246" s="73"/>
      <c r="J246" s="76"/>
      <c r="K246" s="76"/>
      <c r="L246" s="76"/>
      <c r="M246" s="76"/>
      <c r="N246" s="76"/>
      <c r="O246" s="76"/>
      <c r="P246" s="76"/>
      <c r="Q246" s="76"/>
      <c r="R246" s="198">
        <f t="shared" si="6"/>
        <v>0</v>
      </c>
      <c r="S246" s="76"/>
      <c r="T246" s="76"/>
      <c r="U246" s="76"/>
      <c r="V246" s="76"/>
      <c r="W246" s="76"/>
      <c r="X246" s="76"/>
      <c r="Y246" s="76"/>
      <c r="Z246" s="76"/>
      <c r="AA246" s="76"/>
      <c r="AB246" s="76"/>
      <c r="AC246" s="76"/>
      <c r="AD246" s="76"/>
      <c r="AE246" s="198">
        <f t="shared" si="13"/>
        <v>0</v>
      </c>
      <c r="AF246" s="73"/>
      <c r="AG246" s="73"/>
      <c r="AH246" s="73"/>
      <c r="AI246" s="73">
        <v>2467.10</v>
      </c>
      <c r="AJ246" s="73"/>
      <c r="AK246" s="73"/>
      <c r="AL246" s="73"/>
      <c r="AM246" s="73"/>
      <c r="AN246" s="73"/>
      <c r="AO246" s="73"/>
      <c r="AP246" s="73"/>
      <c r="AQ246" s="73"/>
      <c r="AR246" s="198">
        <f t="shared" si="11"/>
        <v>2467.10</v>
      </c>
      <c r="AS246" s="198">
        <f t="shared" si="12"/>
        <v>2467.10</v>
      </c>
    </row>
    <row r="247" spans="2:45" ht="11.25" customHeight="1">
      <c r="B247" s="167" t="s">
        <v>90</v>
      </c>
      <c r="C247" s="190" t="s">
        <v>1094</v>
      </c>
      <c r="D247" s="167" t="s">
        <v>79</v>
      </c>
      <c r="E247" s="170" t="s">
        <v>84</v>
      </c>
      <c r="F247" s="171" t="s">
        <v>257</v>
      </c>
      <c r="G247" s="73"/>
      <c r="H247" s="76"/>
      <c r="I247" s="73"/>
      <c r="J247" s="76"/>
      <c r="K247" s="76"/>
      <c r="L247" s="76"/>
      <c r="M247" s="76"/>
      <c r="N247" s="76"/>
      <c r="O247" s="76"/>
      <c r="P247" s="76"/>
      <c r="Q247" s="76"/>
      <c r="R247" s="198">
        <f t="shared" si="6"/>
        <v>0</v>
      </c>
      <c r="S247" s="76"/>
      <c r="T247" s="76"/>
      <c r="U247" s="76"/>
      <c r="V247" s="76"/>
      <c r="W247" s="76"/>
      <c r="X247" s="76"/>
      <c r="Y247" s="76"/>
      <c r="Z247" s="76"/>
      <c r="AA247" s="76"/>
      <c r="AB247" s="76"/>
      <c r="AC247" s="76"/>
      <c r="AD247" s="76"/>
      <c r="AE247" s="198">
        <f t="shared" si="14" ref="AE247:AE256">SUM(S247:AD247)</f>
        <v>0</v>
      </c>
      <c r="AF247" s="73"/>
      <c r="AG247" s="73"/>
      <c r="AH247" s="73"/>
      <c r="AI247" s="73">
        <v>1999.9369999999999</v>
      </c>
      <c r="AJ247" s="73"/>
      <c r="AK247" s="73"/>
      <c r="AL247" s="73"/>
      <c r="AM247" s="73"/>
      <c r="AN247" s="73"/>
      <c r="AO247" s="73"/>
      <c r="AP247" s="73"/>
      <c r="AQ247" s="73"/>
      <c r="AR247" s="198">
        <f t="shared" si="11"/>
        <v>1999.9369999999999</v>
      </c>
      <c r="AS247" s="198">
        <f t="shared" si="12"/>
        <v>1999.9369999999999</v>
      </c>
    </row>
    <row r="248" spans="2:45" ht="11.25" customHeight="1">
      <c r="B248" s="167" t="s">
        <v>90</v>
      </c>
      <c r="C248" s="190" t="s">
        <v>1095</v>
      </c>
      <c r="D248" s="167" t="s">
        <v>79</v>
      </c>
      <c r="E248" s="170" t="s">
        <v>84</v>
      </c>
      <c r="F248" s="171" t="s">
        <v>257</v>
      </c>
      <c r="G248" s="73"/>
      <c r="H248" s="76"/>
      <c r="I248" s="73"/>
      <c r="J248" s="76"/>
      <c r="K248" s="76"/>
      <c r="L248" s="76"/>
      <c r="M248" s="76"/>
      <c r="N248" s="76"/>
      <c r="O248" s="76"/>
      <c r="P248" s="76"/>
      <c r="Q248" s="76"/>
      <c r="R248" s="198">
        <f t="shared" si="6"/>
        <v>0</v>
      </c>
      <c r="S248" s="76"/>
      <c r="T248" s="76"/>
      <c r="U248" s="76"/>
      <c r="V248" s="76"/>
      <c r="W248" s="76"/>
      <c r="X248" s="76"/>
      <c r="Y248" s="76"/>
      <c r="Z248" s="76"/>
      <c r="AA248" s="76"/>
      <c r="AB248" s="76"/>
      <c r="AC248" s="76"/>
      <c r="AD248" s="76"/>
      <c r="AE248" s="198">
        <f t="shared" si="14"/>
        <v>0</v>
      </c>
      <c r="AF248" s="73"/>
      <c r="AG248" s="73"/>
      <c r="AH248" s="73"/>
      <c r="AI248" s="73">
        <v>10000</v>
      </c>
      <c r="AJ248" s="73"/>
      <c r="AK248" s="73"/>
      <c r="AL248" s="73"/>
      <c r="AM248" s="73"/>
      <c r="AN248" s="73"/>
      <c r="AO248" s="73"/>
      <c r="AP248" s="73"/>
      <c r="AQ248" s="73"/>
      <c r="AR248" s="198">
        <f t="shared" si="11"/>
        <v>10000</v>
      </c>
      <c r="AS248" s="198">
        <f t="shared" si="12"/>
        <v>10000</v>
      </c>
    </row>
    <row r="249" spans="2:45" ht="11.25" customHeight="1">
      <c r="B249" s="167" t="s">
        <v>90</v>
      </c>
      <c r="C249" s="190" t="s">
        <v>1096</v>
      </c>
      <c r="D249" s="167" t="s">
        <v>79</v>
      </c>
      <c r="E249" s="170" t="s">
        <v>84</v>
      </c>
      <c r="F249" s="171" t="s">
        <v>257</v>
      </c>
      <c r="G249" s="73"/>
      <c r="H249" s="76"/>
      <c r="I249" s="73"/>
      <c r="J249" s="76"/>
      <c r="K249" s="76"/>
      <c r="L249" s="76"/>
      <c r="M249" s="76"/>
      <c r="N249" s="76"/>
      <c r="O249" s="76"/>
      <c r="P249" s="76"/>
      <c r="Q249" s="76"/>
      <c r="R249" s="198">
        <f t="shared" si="6"/>
        <v>0</v>
      </c>
      <c r="S249" s="76"/>
      <c r="T249" s="76"/>
      <c r="U249" s="76"/>
      <c r="V249" s="76"/>
      <c r="W249" s="76"/>
      <c r="X249" s="76"/>
      <c r="Y249" s="76"/>
      <c r="Z249" s="76"/>
      <c r="AA249" s="76"/>
      <c r="AB249" s="76"/>
      <c r="AC249" s="76"/>
      <c r="AD249" s="76"/>
      <c r="AE249" s="198">
        <f t="shared" si="14"/>
        <v>0</v>
      </c>
      <c r="AF249" s="73"/>
      <c r="AG249" s="73"/>
      <c r="AH249" s="73"/>
      <c r="AI249" s="73">
        <v>248.36184</v>
      </c>
      <c r="AJ249" s="73"/>
      <c r="AK249" s="73"/>
      <c r="AL249" s="73"/>
      <c r="AM249" s="73">
        <v>249.55815999999999</v>
      </c>
      <c r="AN249" s="73"/>
      <c r="AO249" s="73"/>
      <c r="AP249" s="73"/>
      <c r="AQ249" s="73"/>
      <c r="AR249" s="198">
        <f t="shared" si="11"/>
        <v>497.91999999999996</v>
      </c>
      <c r="AS249" s="198">
        <f t="shared" si="12"/>
        <v>497.91999999999996</v>
      </c>
    </row>
    <row r="250" spans="2:45" ht="11.25" customHeight="1">
      <c r="B250" s="167" t="s">
        <v>90</v>
      </c>
      <c r="C250" s="190" t="s">
        <v>1097</v>
      </c>
      <c r="D250" s="167" t="s">
        <v>79</v>
      </c>
      <c r="E250" s="170" t="s">
        <v>84</v>
      </c>
      <c r="F250" s="171" t="s">
        <v>257</v>
      </c>
      <c r="G250" s="73"/>
      <c r="H250" s="76"/>
      <c r="I250" s="73"/>
      <c r="J250" s="76"/>
      <c r="K250" s="76"/>
      <c r="L250" s="76"/>
      <c r="M250" s="76"/>
      <c r="N250" s="76"/>
      <c r="O250" s="76"/>
      <c r="P250" s="76"/>
      <c r="Q250" s="76"/>
      <c r="R250" s="198">
        <f t="shared" si="6"/>
        <v>0</v>
      </c>
      <c r="S250" s="76"/>
      <c r="T250" s="76"/>
      <c r="U250" s="76"/>
      <c r="V250" s="76"/>
      <c r="W250" s="76"/>
      <c r="X250" s="76"/>
      <c r="Y250" s="76"/>
      <c r="Z250" s="76"/>
      <c r="AA250" s="76"/>
      <c r="AB250" s="76"/>
      <c r="AC250" s="76"/>
      <c r="AD250" s="76"/>
      <c r="AE250" s="198">
        <f t="shared" si="14"/>
        <v>0</v>
      </c>
      <c r="AF250" s="73"/>
      <c r="AG250" s="73"/>
      <c r="AH250" s="73"/>
      <c r="AI250" s="73">
        <v>1347.475</v>
      </c>
      <c r="AJ250" s="73"/>
      <c r="AK250" s="73"/>
      <c r="AL250" s="73"/>
      <c r="AM250" s="73">
        <v>1347.475</v>
      </c>
      <c r="AN250" s="73"/>
      <c r="AO250" s="73"/>
      <c r="AP250" s="73"/>
      <c r="AQ250" s="73"/>
      <c r="AR250" s="198">
        <f t="shared" si="11"/>
        <v>2694.95</v>
      </c>
      <c r="AS250" s="198">
        <f t="shared" si="12"/>
        <v>2694.95</v>
      </c>
    </row>
    <row r="251" spans="2:45" ht="11.25" customHeight="1">
      <c r="B251" s="167" t="s">
        <v>90</v>
      </c>
      <c r="C251" s="190" t="s">
        <v>1098</v>
      </c>
      <c r="D251" s="167" t="s">
        <v>79</v>
      </c>
      <c r="E251" s="170" t="s">
        <v>84</v>
      </c>
      <c r="F251" s="171" t="s">
        <v>257</v>
      </c>
      <c r="G251" s="73"/>
      <c r="H251" s="76"/>
      <c r="I251" s="73"/>
      <c r="J251" s="76"/>
      <c r="K251" s="76"/>
      <c r="L251" s="76"/>
      <c r="M251" s="76"/>
      <c r="N251" s="76"/>
      <c r="O251" s="76"/>
      <c r="P251" s="76"/>
      <c r="Q251" s="76"/>
      <c r="R251" s="198">
        <f t="shared" si="6"/>
        <v>0</v>
      </c>
      <c r="S251" s="76"/>
      <c r="T251" s="76"/>
      <c r="U251" s="76"/>
      <c r="V251" s="76"/>
      <c r="W251" s="76"/>
      <c r="X251" s="76"/>
      <c r="Y251" s="76"/>
      <c r="Z251" s="76"/>
      <c r="AA251" s="76"/>
      <c r="AB251" s="76"/>
      <c r="AC251" s="76"/>
      <c r="AD251" s="76"/>
      <c r="AE251" s="198">
        <f t="shared" si="14"/>
        <v>0</v>
      </c>
      <c r="AF251" s="73"/>
      <c r="AG251" s="73"/>
      <c r="AH251" s="73"/>
      <c r="AI251" s="73">
        <v>828</v>
      </c>
      <c r="AJ251" s="73"/>
      <c r="AK251" s="73"/>
      <c r="AL251" s="73"/>
      <c r="AM251" s="73"/>
      <c r="AN251" s="73"/>
      <c r="AO251" s="73"/>
      <c r="AP251" s="73"/>
      <c r="AQ251" s="73">
        <v>-59.563139999999997</v>
      </c>
      <c r="AR251" s="198">
        <f t="shared" si="11"/>
        <v>768.43686000000002</v>
      </c>
      <c r="AS251" s="198">
        <f t="shared" si="12"/>
        <v>768.43686000000002</v>
      </c>
    </row>
    <row r="252" spans="2:45" ht="11.25" customHeight="1">
      <c r="B252" s="167" t="s">
        <v>90</v>
      </c>
      <c r="C252" s="190" t="s">
        <v>1099</v>
      </c>
      <c r="D252" s="167" t="s">
        <v>79</v>
      </c>
      <c r="E252" s="170" t="s">
        <v>84</v>
      </c>
      <c r="F252" s="171" t="s">
        <v>257</v>
      </c>
      <c r="G252" s="73"/>
      <c r="H252" s="76"/>
      <c r="I252" s="73"/>
      <c r="J252" s="76"/>
      <c r="K252" s="76"/>
      <c r="L252" s="76"/>
      <c r="M252" s="76"/>
      <c r="N252" s="76"/>
      <c r="O252" s="76"/>
      <c r="P252" s="76"/>
      <c r="Q252" s="76"/>
      <c r="R252" s="198">
        <f t="shared" si="6"/>
        <v>0</v>
      </c>
      <c r="S252" s="76"/>
      <c r="T252" s="76"/>
      <c r="U252" s="76"/>
      <c r="V252" s="76"/>
      <c r="W252" s="76"/>
      <c r="X252" s="76"/>
      <c r="Y252" s="76"/>
      <c r="Z252" s="76"/>
      <c r="AA252" s="76"/>
      <c r="AB252" s="76"/>
      <c r="AC252" s="76"/>
      <c r="AD252" s="76"/>
      <c r="AE252" s="198">
        <f t="shared" si="14"/>
        <v>0</v>
      </c>
      <c r="AF252" s="73"/>
      <c r="AG252" s="73"/>
      <c r="AH252" s="73"/>
      <c r="AI252" s="73">
        <v>4125</v>
      </c>
      <c r="AJ252" s="73"/>
      <c r="AK252" s="73"/>
      <c r="AL252" s="73"/>
      <c r="AM252" s="73"/>
      <c r="AN252" s="73"/>
      <c r="AO252" s="73"/>
      <c r="AP252" s="73"/>
      <c r="AQ252" s="73"/>
      <c r="AR252" s="198">
        <f t="shared" si="11"/>
        <v>4125</v>
      </c>
      <c r="AS252" s="198">
        <f t="shared" si="12"/>
        <v>4125</v>
      </c>
    </row>
    <row r="253" spans="2:45" ht="11.25" customHeight="1">
      <c r="B253" s="167" t="s">
        <v>90</v>
      </c>
      <c r="C253" s="190" t="s">
        <v>1100</v>
      </c>
      <c r="D253" s="167" t="s">
        <v>79</v>
      </c>
      <c r="E253" s="170" t="s">
        <v>84</v>
      </c>
      <c r="F253" s="171" t="s">
        <v>257</v>
      </c>
      <c r="G253" s="73"/>
      <c r="H253" s="76"/>
      <c r="I253" s="73"/>
      <c r="J253" s="76"/>
      <c r="K253" s="76"/>
      <c r="L253" s="76"/>
      <c r="M253" s="76"/>
      <c r="N253" s="76"/>
      <c r="O253" s="76"/>
      <c r="P253" s="76"/>
      <c r="Q253" s="76"/>
      <c r="R253" s="198">
        <f t="shared" si="6"/>
        <v>0</v>
      </c>
      <c r="S253" s="76"/>
      <c r="T253" s="76"/>
      <c r="U253" s="76"/>
      <c r="V253" s="76"/>
      <c r="W253" s="76"/>
      <c r="X253" s="76"/>
      <c r="Y253" s="76"/>
      <c r="Z253" s="76"/>
      <c r="AA253" s="76"/>
      <c r="AB253" s="76"/>
      <c r="AC253" s="76"/>
      <c r="AD253" s="76"/>
      <c r="AE253" s="198">
        <f t="shared" si="14"/>
        <v>0</v>
      </c>
      <c r="AF253" s="73"/>
      <c r="AG253" s="73"/>
      <c r="AH253" s="73"/>
      <c r="AI253" s="73">
        <v>4943</v>
      </c>
      <c r="AJ253" s="73"/>
      <c r="AK253" s="73"/>
      <c r="AL253" s="73"/>
      <c r="AM253" s="73"/>
      <c r="AN253" s="73"/>
      <c r="AO253" s="73"/>
      <c r="AP253" s="73"/>
      <c r="AQ253" s="73"/>
      <c r="AR253" s="198">
        <f t="shared" si="11"/>
        <v>4943</v>
      </c>
      <c r="AS253" s="198">
        <f t="shared" si="12"/>
        <v>4943</v>
      </c>
    </row>
    <row r="254" spans="2:45" ht="11.25" customHeight="1">
      <c r="B254" s="167" t="s">
        <v>90</v>
      </c>
      <c r="C254" s="190" t="s">
        <v>1109</v>
      </c>
      <c r="D254" s="167" t="s">
        <v>79</v>
      </c>
      <c r="E254" s="170" t="s">
        <v>84</v>
      </c>
      <c r="F254" s="171" t="s">
        <v>257</v>
      </c>
      <c r="G254" s="73"/>
      <c r="H254" s="76"/>
      <c r="I254" s="73"/>
      <c r="J254" s="76"/>
      <c r="K254" s="76"/>
      <c r="L254" s="76"/>
      <c r="M254" s="76"/>
      <c r="N254" s="76"/>
      <c r="O254" s="76"/>
      <c r="P254" s="76"/>
      <c r="Q254" s="76"/>
      <c r="R254" s="198">
        <f t="shared" si="6"/>
        <v>0</v>
      </c>
      <c r="S254" s="76"/>
      <c r="T254" s="76"/>
      <c r="U254" s="76"/>
      <c r="V254" s="76"/>
      <c r="W254" s="76"/>
      <c r="X254" s="76"/>
      <c r="Y254" s="76"/>
      <c r="Z254" s="76"/>
      <c r="AA254" s="76"/>
      <c r="AB254" s="76"/>
      <c r="AC254" s="76"/>
      <c r="AD254" s="76"/>
      <c r="AE254" s="198">
        <f t="shared" si="14"/>
        <v>0</v>
      </c>
      <c r="AF254" s="73"/>
      <c r="AG254" s="73"/>
      <c r="AH254" s="73"/>
      <c r="AI254" s="73"/>
      <c r="AJ254" s="73">
        <v>4999.1639999999998</v>
      </c>
      <c r="AK254" s="73"/>
      <c r="AL254" s="73"/>
      <c r="AM254" s="73"/>
      <c r="AN254" s="73"/>
      <c r="AO254" s="73"/>
      <c r="AP254" s="73"/>
      <c r="AQ254" s="73"/>
      <c r="AR254" s="198">
        <f t="shared" si="11"/>
        <v>4999.1639999999998</v>
      </c>
      <c r="AS254" s="198">
        <f t="shared" si="12"/>
        <v>4999.1639999999998</v>
      </c>
    </row>
    <row r="255" spans="2:45" ht="11.25" customHeight="1">
      <c r="B255" s="167" t="s">
        <v>90</v>
      </c>
      <c r="C255" s="190" t="s">
        <v>1110</v>
      </c>
      <c r="D255" s="167" t="s">
        <v>79</v>
      </c>
      <c r="E255" s="170" t="s">
        <v>84</v>
      </c>
      <c r="F255" s="171" t="s">
        <v>257</v>
      </c>
      <c r="G255" s="73"/>
      <c r="H255" s="76"/>
      <c r="I255" s="73"/>
      <c r="J255" s="76"/>
      <c r="K255" s="76"/>
      <c r="L255" s="76"/>
      <c r="M255" s="76"/>
      <c r="N255" s="76"/>
      <c r="O255" s="76"/>
      <c r="P255" s="76"/>
      <c r="Q255" s="76"/>
      <c r="R255" s="198">
        <f t="shared" si="6"/>
        <v>0</v>
      </c>
      <c r="S255" s="76"/>
      <c r="T255" s="76"/>
      <c r="U255" s="76"/>
      <c r="V255" s="76"/>
      <c r="W255" s="76"/>
      <c r="X255" s="76"/>
      <c r="Y255" s="76"/>
      <c r="Z255" s="76"/>
      <c r="AA255" s="76"/>
      <c r="AB255" s="76"/>
      <c r="AC255" s="76"/>
      <c r="AD255" s="76"/>
      <c r="AE255" s="198">
        <f t="shared" si="14"/>
        <v>0</v>
      </c>
      <c r="AF255" s="73"/>
      <c r="AG255" s="73"/>
      <c r="AH255" s="73"/>
      <c r="AI255" s="73"/>
      <c r="AJ255" s="73">
        <v>4900</v>
      </c>
      <c r="AK255" s="73"/>
      <c r="AL255" s="73"/>
      <c r="AM255" s="73"/>
      <c r="AN255" s="73"/>
      <c r="AO255" s="73"/>
      <c r="AP255" s="73"/>
      <c r="AQ255" s="73"/>
      <c r="AR255" s="198">
        <f t="shared" si="11"/>
        <v>4900</v>
      </c>
      <c r="AS255" s="198">
        <f t="shared" si="12"/>
        <v>4900</v>
      </c>
    </row>
    <row r="256" spans="2:45" ht="11.25" customHeight="1">
      <c r="B256" s="167" t="s">
        <v>90</v>
      </c>
      <c r="C256" s="190" t="s">
        <v>1112</v>
      </c>
      <c r="D256" s="167" t="s">
        <v>79</v>
      </c>
      <c r="E256" s="170" t="s">
        <v>84</v>
      </c>
      <c r="F256" s="171" t="s">
        <v>257</v>
      </c>
      <c r="G256" s="73"/>
      <c r="H256" s="76"/>
      <c r="I256" s="73"/>
      <c r="J256" s="76"/>
      <c r="K256" s="76"/>
      <c r="L256" s="76"/>
      <c r="M256" s="76"/>
      <c r="N256" s="76"/>
      <c r="O256" s="76"/>
      <c r="P256" s="76"/>
      <c r="Q256" s="76"/>
      <c r="R256" s="198">
        <f t="shared" si="6"/>
        <v>0</v>
      </c>
      <c r="S256" s="76"/>
      <c r="T256" s="76"/>
      <c r="U256" s="76"/>
      <c r="V256" s="76"/>
      <c r="W256" s="76"/>
      <c r="X256" s="76"/>
      <c r="Y256" s="76"/>
      <c r="Z256" s="76"/>
      <c r="AA256" s="76"/>
      <c r="AB256" s="76"/>
      <c r="AC256" s="76"/>
      <c r="AD256" s="76"/>
      <c r="AE256" s="198">
        <f t="shared" si="14"/>
        <v>0</v>
      </c>
      <c r="AF256" s="73"/>
      <c r="AG256" s="73"/>
      <c r="AH256" s="73"/>
      <c r="AI256" s="73"/>
      <c r="AJ256" s="73"/>
      <c r="AK256" s="73">
        <v>58.08</v>
      </c>
      <c r="AL256" s="73"/>
      <c r="AM256" s="73"/>
      <c r="AN256" s="73"/>
      <c r="AO256" s="73"/>
      <c r="AP256" s="73"/>
      <c r="AQ256" s="73"/>
      <c r="AR256" s="198">
        <f t="shared" si="11"/>
        <v>58.08</v>
      </c>
      <c r="AS256" s="198">
        <f t="shared" si="12"/>
        <v>58.08</v>
      </c>
    </row>
    <row r="257" spans="2:45" ht="11.25" customHeight="1">
      <c r="B257" s="167" t="s">
        <v>90</v>
      </c>
      <c r="C257" s="190" t="s">
        <v>1114</v>
      </c>
      <c r="D257" s="167" t="s">
        <v>79</v>
      </c>
      <c r="E257" s="170" t="s">
        <v>84</v>
      </c>
      <c r="F257" s="171" t="s">
        <v>257</v>
      </c>
      <c r="G257" s="73"/>
      <c r="H257" s="76"/>
      <c r="I257" s="73"/>
      <c r="J257" s="76"/>
      <c r="K257" s="76"/>
      <c r="L257" s="76"/>
      <c r="M257" s="76"/>
      <c r="N257" s="76"/>
      <c r="O257" s="76"/>
      <c r="P257" s="76"/>
      <c r="Q257" s="76"/>
      <c r="R257" s="198">
        <f t="shared" si="6"/>
        <v>0</v>
      </c>
      <c r="S257" s="76"/>
      <c r="T257" s="76"/>
      <c r="U257" s="76"/>
      <c r="V257" s="76"/>
      <c r="W257" s="76"/>
      <c r="X257" s="76"/>
      <c r="Y257" s="76"/>
      <c r="Z257" s="76"/>
      <c r="AA257" s="76"/>
      <c r="AB257" s="76"/>
      <c r="AC257" s="76"/>
      <c r="AD257" s="76"/>
      <c r="AE257" s="198">
        <f t="shared" si="15" ref="AE257:AE259">SUM(S257:AD257)</f>
        <v>0</v>
      </c>
      <c r="AF257" s="73"/>
      <c r="AG257" s="73"/>
      <c r="AH257" s="73"/>
      <c r="AI257" s="73"/>
      <c r="AJ257" s="73"/>
      <c r="AK257" s="73">
        <v>2500</v>
      </c>
      <c r="AL257" s="73"/>
      <c r="AM257" s="73"/>
      <c r="AN257" s="73">
        <v>2000</v>
      </c>
      <c r="AO257" s="73"/>
      <c r="AP257" s="73"/>
      <c r="AQ257" s="73"/>
      <c r="AR257" s="198">
        <f t="shared" si="11"/>
        <v>4500</v>
      </c>
      <c r="AS257" s="198">
        <f t="shared" si="12"/>
        <v>4500</v>
      </c>
    </row>
    <row r="258" spans="2:45" ht="11.25" customHeight="1">
      <c r="B258" s="167" t="s">
        <v>90</v>
      </c>
      <c r="C258" s="190" t="s">
        <v>1115</v>
      </c>
      <c r="D258" s="167" t="s">
        <v>79</v>
      </c>
      <c r="E258" s="170" t="s">
        <v>84</v>
      </c>
      <c r="F258" s="171" t="s">
        <v>257</v>
      </c>
      <c r="G258" s="73"/>
      <c r="H258" s="76"/>
      <c r="I258" s="73"/>
      <c r="J258" s="76"/>
      <c r="K258" s="76"/>
      <c r="L258" s="76"/>
      <c r="M258" s="76"/>
      <c r="N258" s="76"/>
      <c r="O258" s="76"/>
      <c r="P258" s="76"/>
      <c r="Q258" s="76"/>
      <c r="R258" s="198">
        <f t="shared" si="16" ref="R258:R313">SUM(G258:Q258)</f>
        <v>0</v>
      </c>
      <c r="S258" s="76"/>
      <c r="T258" s="76"/>
      <c r="U258" s="76"/>
      <c r="V258" s="76"/>
      <c r="W258" s="76"/>
      <c r="X258" s="76"/>
      <c r="Y258" s="76"/>
      <c r="Z258" s="76"/>
      <c r="AA258" s="76"/>
      <c r="AB258" s="76"/>
      <c r="AC258" s="76"/>
      <c r="AD258" s="76"/>
      <c r="AE258" s="198">
        <f t="shared" si="15"/>
        <v>0</v>
      </c>
      <c r="AF258" s="73"/>
      <c r="AG258" s="73"/>
      <c r="AH258" s="73"/>
      <c r="AI258" s="73"/>
      <c r="AJ258" s="73"/>
      <c r="AK258" s="73">
        <v>2000</v>
      </c>
      <c r="AL258" s="73"/>
      <c r="AM258" s="73"/>
      <c r="AN258" s="73">
        <v>1480.6559999999999</v>
      </c>
      <c r="AO258" s="73"/>
      <c r="AP258" s="73"/>
      <c r="AQ258" s="73"/>
      <c r="AR258" s="198">
        <f t="shared" si="11"/>
        <v>3480.6559999999999</v>
      </c>
      <c r="AS258" s="198">
        <f t="shared" si="12"/>
        <v>3480.6559999999999</v>
      </c>
    </row>
    <row r="259" spans="2:45" ht="11.25" customHeight="1">
      <c r="B259" s="167" t="s">
        <v>90</v>
      </c>
      <c r="C259" s="190" t="s">
        <v>1131</v>
      </c>
      <c r="D259" s="167" t="s">
        <v>79</v>
      </c>
      <c r="E259" s="170" t="s">
        <v>84</v>
      </c>
      <c r="F259" s="171" t="s">
        <v>257</v>
      </c>
      <c r="G259" s="73"/>
      <c r="H259" s="76"/>
      <c r="I259" s="73"/>
      <c r="J259" s="76"/>
      <c r="K259" s="76"/>
      <c r="L259" s="76"/>
      <c r="M259" s="76"/>
      <c r="N259" s="76"/>
      <c r="O259" s="76"/>
      <c r="P259" s="76"/>
      <c r="Q259" s="76"/>
      <c r="R259" s="198">
        <f t="shared" si="16"/>
        <v>0</v>
      </c>
      <c r="S259" s="76"/>
      <c r="T259" s="76"/>
      <c r="U259" s="76"/>
      <c r="V259" s="76"/>
      <c r="W259" s="76"/>
      <c r="X259" s="76"/>
      <c r="Y259" s="76"/>
      <c r="Z259" s="76"/>
      <c r="AA259" s="76"/>
      <c r="AB259" s="76"/>
      <c r="AC259" s="76"/>
      <c r="AD259" s="76"/>
      <c r="AE259" s="198">
        <f t="shared" si="15"/>
        <v>0</v>
      </c>
      <c r="AF259" s="73"/>
      <c r="AG259" s="73"/>
      <c r="AH259" s="73"/>
      <c r="AI259" s="73"/>
      <c r="AJ259" s="73"/>
      <c r="AK259" s="73">
        <v>-8.7913300000000003</v>
      </c>
      <c r="AL259" s="73"/>
      <c r="AM259" s="73"/>
      <c r="AN259" s="73"/>
      <c r="AO259" s="73"/>
      <c r="AP259" s="73"/>
      <c r="AQ259" s="73"/>
      <c r="AR259" s="198">
        <f t="shared" si="11"/>
        <v>-8.7913300000000003</v>
      </c>
      <c r="AS259" s="198">
        <f t="shared" si="12"/>
        <v>-8.7913300000000003</v>
      </c>
    </row>
    <row r="260" spans="2:45" ht="11.25" customHeight="1">
      <c r="B260" s="167" t="s">
        <v>90</v>
      </c>
      <c r="C260" s="190" t="s">
        <v>1132</v>
      </c>
      <c r="D260" s="167" t="s">
        <v>79</v>
      </c>
      <c r="E260" s="170" t="s">
        <v>84</v>
      </c>
      <c r="F260" s="171" t="s">
        <v>257</v>
      </c>
      <c r="G260" s="73"/>
      <c r="H260" s="76"/>
      <c r="I260" s="73"/>
      <c r="J260" s="76"/>
      <c r="K260" s="76"/>
      <c r="L260" s="76"/>
      <c r="M260" s="76"/>
      <c r="N260" s="76"/>
      <c r="O260" s="76"/>
      <c r="P260" s="76"/>
      <c r="Q260" s="76"/>
      <c r="R260" s="198">
        <f t="shared" si="16"/>
        <v>0</v>
      </c>
      <c r="S260" s="76"/>
      <c r="T260" s="76"/>
      <c r="U260" s="76"/>
      <c r="V260" s="76"/>
      <c r="W260" s="76"/>
      <c r="X260" s="76"/>
      <c r="Y260" s="76"/>
      <c r="Z260" s="76"/>
      <c r="AA260" s="76"/>
      <c r="AB260" s="76"/>
      <c r="AC260" s="76"/>
      <c r="AD260" s="76"/>
      <c r="AE260" s="198">
        <f t="shared" si="4"/>
        <v>0</v>
      </c>
      <c r="AF260" s="73"/>
      <c r="AG260" s="73"/>
      <c r="AH260" s="73"/>
      <c r="AI260" s="73"/>
      <c r="AJ260" s="73"/>
      <c r="AK260" s="73">
        <v>148.04124999999999</v>
      </c>
      <c r="AL260" s="73"/>
      <c r="AM260" s="73">
        <v>18.578240000000001</v>
      </c>
      <c r="AN260" s="73">
        <v>-3.47472</v>
      </c>
      <c r="AO260" s="73"/>
      <c r="AP260" s="73"/>
      <c r="AQ260" s="73"/>
      <c r="AR260" s="198">
        <f t="shared" si="11"/>
        <v>163.14476999999999</v>
      </c>
      <c r="AS260" s="198">
        <f t="shared" si="12"/>
        <v>163.14476999999999</v>
      </c>
    </row>
    <row r="261" spans="2:45" ht="11.25" customHeight="1">
      <c r="B261" s="167" t="s">
        <v>90</v>
      </c>
      <c r="C261" s="190" t="s">
        <v>1135</v>
      </c>
      <c r="D261" s="167" t="s">
        <v>79</v>
      </c>
      <c r="E261" s="170" t="s">
        <v>84</v>
      </c>
      <c r="F261" s="171" t="s">
        <v>257</v>
      </c>
      <c r="G261" s="73"/>
      <c r="H261" s="76"/>
      <c r="I261" s="73"/>
      <c r="J261" s="76"/>
      <c r="K261" s="76"/>
      <c r="L261" s="76"/>
      <c r="M261" s="76"/>
      <c r="N261" s="76"/>
      <c r="O261" s="76"/>
      <c r="P261" s="76"/>
      <c r="Q261" s="76"/>
      <c r="R261" s="198">
        <f t="shared" si="16"/>
        <v>0</v>
      </c>
      <c r="S261" s="76"/>
      <c r="T261" s="76"/>
      <c r="U261" s="76"/>
      <c r="V261" s="76"/>
      <c r="W261" s="76"/>
      <c r="X261" s="76"/>
      <c r="Y261" s="76"/>
      <c r="Z261" s="76"/>
      <c r="AA261" s="76"/>
      <c r="AB261" s="76"/>
      <c r="AC261" s="76"/>
      <c r="AD261" s="76"/>
      <c r="AE261" s="198">
        <f t="shared" si="4"/>
        <v>0</v>
      </c>
      <c r="AF261" s="73"/>
      <c r="AG261" s="73"/>
      <c r="AH261" s="73"/>
      <c r="AI261" s="73"/>
      <c r="AJ261" s="73"/>
      <c r="AK261" s="73">
        <v>1000</v>
      </c>
      <c r="AL261" s="73"/>
      <c r="AM261" s="73"/>
      <c r="AN261" s="73">
        <v>800</v>
      </c>
      <c r="AO261" s="73"/>
      <c r="AP261" s="73"/>
      <c r="AQ261" s="73"/>
      <c r="AR261" s="198">
        <f t="shared" si="11"/>
        <v>1800</v>
      </c>
      <c r="AS261" s="198">
        <f t="shared" si="12"/>
        <v>1800</v>
      </c>
    </row>
    <row r="262" spans="2:45" ht="11.25" customHeight="1">
      <c r="B262" s="167" t="s">
        <v>90</v>
      </c>
      <c r="C262" s="190" t="s">
        <v>1138</v>
      </c>
      <c r="D262" s="167" t="s">
        <v>79</v>
      </c>
      <c r="E262" s="170" t="s">
        <v>84</v>
      </c>
      <c r="F262" s="171" t="s">
        <v>257</v>
      </c>
      <c r="G262" s="73"/>
      <c r="H262" s="76"/>
      <c r="I262" s="73"/>
      <c r="J262" s="76"/>
      <c r="K262" s="76"/>
      <c r="L262" s="76"/>
      <c r="M262" s="76"/>
      <c r="N262" s="76"/>
      <c r="O262" s="76"/>
      <c r="P262" s="76"/>
      <c r="Q262" s="76"/>
      <c r="R262" s="198">
        <f t="shared" si="16"/>
        <v>0</v>
      </c>
      <c r="S262" s="76"/>
      <c r="T262" s="76"/>
      <c r="U262" s="76"/>
      <c r="V262" s="76"/>
      <c r="W262" s="76"/>
      <c r="X262" s="76"/>
      <c r="Y262" s="76"/>
      <c r="Z262" s="76"/>
      <c r="AA262" s="76"/>
      <c r="AB262" s="76"/>
      <c r="AC262" s="76"/>
      <c r="AD262" s="76"/>
      <c r="AE262" s="198">
        <f t="shared" si="4"/>
        <v>0</v>
      </c>
      <c r="AF262" s="73"/>
      <c r="AG262" s="73"/>
      <c r="AH262" s="73"/>
      <c r="AI262" s="73"/>
      <c r="AJ262" s="73"/>
      <c r="AK262" s="73"/>
      <c r="AL262" s="73">
        <v>5000</v>
      </c>
      <c r="AM262" s="73"/>
      <c r="AN262" s="73"/>
      <c r="AO262" s="73"/>
      <c r="AP262" s="73"/>
      <c r="AQ262" s="73"/>
      <c r="AR262" s="198">
        <f t="shared" si="11"/>
        <v>5000</v>
      </c>
      <c r="AS262" s="198">
        <f t="shared" si="12"/>
        <v>5000</v>
      </c>
    </row>
    <row r="263" spans="2:45" ht="11.25" customHeight="1">
      <c r="B263" s="167" t="s">
        <v>90</v>
      </c>
      <c r="C263" s="190" t="s">
        <v>1139</v>
      </c>
      <c r="D263" s="167" t="s">
        <v>79</v>
      </c>
      <c r="E263" s="170" t="s">
        <v>84</v>
      </c>
      <c r="F263" s="171" t="s">
        <v>257</v>
      </c>
      <c r="G263" s="73"/>
      <c r="H263" s="76"/>
      <c r="I263" s="73"/>
      <c r="J263" s="76"/>
      <c r="K263" s="76"/>
      <c r="L263" s="76"/>
      <c r="M263" s="76"/>
      <c r="N263" s="76"/>
      <c r="O263" s="76"/>
      <c r="P263" s="76"/>
      <c r="Q263" s="76"/>
      <c r="R263" s="198">
        <f t="shared" si="16"/>
        <v>0</v>
      </c>
      <c r="S263" s="76"/>
      <c r="T263" s="76"/>
      <c r="U263" s="76"/>
      <c r="V263" s="76"/>
      <c r="W263" s="76"/>
      <c r="X263" s="76"/>
      <c r="Y263" s="76"/>
      <c r="Z263" s="76"/>
      <c r="AA263" s="76"/>
      <c r="AB263" s="76"/>
      <c r="AC263" s="76"/>
      <c r="AD263" s="76"/>
      <c r="AE263" s="198">
        <f t="shared" si="4"/>
        <v>0</v>
      </c>
      <c r="AF263" s="73"/>
      <c r="AG263" s="73"/>
      <c r="AH263" s="73"/>
      <c r="AI263" s="73"/>
      <c r="AJ263" s="73"/>
      <c r="AK263" s="73"/>
      <c r="AL263" s="73">
        <v>5000</v>
      </c>
      <c r="AM263" s="73"/>
      <c r="AN263" s="73"/>
      <c r="AO263" s="73"/>
      <c r="AP263" s="73"/>
      <c r="AQ263" s="73"/>
      <c r="AR263" s="198">
        <f t="shared" si="11"/>
        <v>5000</v>
      </c>
      <c r="AS263" s="198">
        <f t="shared" si="12"/>
        <v>5000</v>
      </c>
    </row>
    <row r="264" spans="2:45" ht="11.25" customHeight="1">
      <c r="B264" s="167" t="s">
        <v>90</v>
      </c>
      <c r="C264" s="190" t="s">
        <v>1140</v>
      </c>
      <c r="D264" s="167" t="s">
        <v>79</v>
      </c>
      <c r="E264" s="170" t="s">
        <v>84</v>
      </c>
      <c r="F264" s="171" t="s">
        <v>257</v>
      </c>
      <c r="G264" s="73"/>
      <c r="H264" s="76"/>
      <c r="I264" s="73"/>
      <c r="J264" s="76"/>
      <c r="K264" s="76"/>
      <c r="L264" s="76"/>
      <c r="M264" s="76"/>
      <c r="N264" s="76"/>
      <c r="O264" s="76"/>
      <c r="P264" s="76"/>
      <c r="Q264" s="76"/>
      <c r="R264" s="198">
        <f t="shared" si="16"/>
        <v>0</v>
      </c>
      <c r="S264" s="76"/>
      <c r="T264" s="76"/>
      <c r="U264" s="76"/>
      <c r="V264" s="76"/>
      <c r="W264" s="76"/>
      <c r="X264" s="76"/>
      <c r="Y264" s="76"/>
      <c r="Z264" s="76"/>
      <c r="AA264" s="76"/>
      <c r="AB264" s="76"/>
      <c r="AC264" s="76"/>
      <c r="AD264" s="76"/>
      <c r="AE264" s="198">
        <f t="shared" si="4"/>
        <v>0</v>
      </c>
      <c r="AF264" s="73"/>
      <c r="AG264" s="73"/>
      <c r="AH264" s="73"/>
      <c r="AI264" s="73"/>
      <c r="AJ264" s="73"/>
      <c r="AK264" s="73"/>
      <c r="AL264" s="73">
        <v>3000</v>
      </c>
      <c r="AM264" s="73"/>
      <c r="AN264" s="73"/>
      <c r="AO264" s="73"/>
      <c r="AP264" s="73"/>
      <c r="AQ264" s="73"/>
      <c r="AR264" s="198">
        <f t="shared" si="11"/>
        <v>3000</v>
      </c>
      <c r="AS264" s="198">
        <f t="shared" si="12"/>
        <v>3000</v>
      </c>
    </row>
    <row r="265" spans="2:45" ht="11.25" customHeight="1">
      <c r="B265" s="167" t="s">
        <v>90</v>
      </c>
      <c r="C265" s="190" t="s">
        <v>1086</v>
      </c>
      <c r="D265" s="167" t="s">
        <v>79</v>
      </c>
      <c r="E265" s="170" t="s">
        <v>84</v>
      </c>
      <c r="F265" s="171" t="s">
        <v>257</v>
      </c>
      <c r="G265" s="73"/>
      <c r="H265" s="76"/>
      <c r="I265" s="73"/>
      <c r="J265" s="76"/>
      <c r="K265" s="76"/>
      <c r="L265" s="76"/>
      <c r="M265" s="76"/>
      <c r="N265" s="76"/>
      <c r="O265" s="76"/>
      <c r="P265" s="76"/>
      <c r="Q265" s="76"/>
      <c r="R265" s="198">
        <f t="shared" si="16"/>
        <v>0</v>
      </c>
      <c r="S265" s="76"/>
      <c r="T265" s="76"/>
      <c r="U265" s="76"/>
      <c r="V265" s="76"/>
      <c r="W265" s="76"/>
      <c r="X265" s="76"/>
      <c r="Y265" s="76"/>
      <c r="Z265" s="76"/>
      <c r="AA265" s="76"/>
      <c r="AB265" s="76"/>
      <c r="AC265" s="76"/>
      <c r="AD265" s="76"/>
      <c r="AE265" s="198">
        <f t="shared" si="4"/>
        <v>0</v>
      </c>
      <c r="AF265" s="73"/>
      <c r="AG265" s="73"/>
      <c r="AH265" s="73"/>
      <c r="AI265" s="73"/>
      <c r="AJ265" s="73"/>
      <c r="AK265" s="73"/>
      <c r="AL265" s="73">
        <v>1481.86808</v>
      </c>
      <c r="AM265" s="73"/>
      <c r="AN265" s="73"/>
      <c r="AO265" s="73"/>
      <c r="AP265" s="73"/>
      <c r="AQ265" s="73"/>
      <c r="AR265" s="198">
        <f t="shared" si="11"/>
        <v>1481.86808</v>
      </c>
      <c r="AS265" s="198">
        <f t="shared" si="12"/>
        <v>1481.86808</v>
      </c>
    </row>
    <row r="266" spans="2:45" ht="11.25" customHeight="1">
      <c r="B266" s="167" t="s">
        <v>90</v>
      </c>
      <c r="C266" s="190" t="s">
        <v>1142</v>
      </c>
      <c r="D266" s="167" t="s">
        <v>79</v>
      </c>
      <c r="E266" s="170" t="s">
        <v>84</v>
      </c>
      <c r="F266" s="171" t="s">
        <v>257</v>
      </c>
      <c r="G266" s="73"/>
      <c r="H266" s="76"/>
      <c r="I266" s="73"/>
      <c r="J266" s="76"/>
      <c r="K266" s="76"/>
      <c r="L266" s="76"/>
      <c r="M266" s="76"/>
      <c r="N266" s="76"/>
      <c r="O266" s="76"/>
      <c r="P266" s="76"/>
      <c r="Q266" s="76"/>
      <c r="R266" s="198">
        <f t="shared" si="16"/>
        <v>0</v>
      </c>
      <c r="S266" s="76"/>
      <c r="T266" s="76"/>
      <c r="U266" s="76"/>
      <c r="V266" s="76"/>
      <c r="W266" s="76"/>
      <c r="X266" s="76"/>
      <c r="Y266" s="76"/>
      <c r="Z266" s="76"/>
      <c r="AA266" s="76"/>
      <c r="AB266" s="76"/>
      <c r="AC266" s="76"/>
      <c r="AD266" s="76"/>
      <c r="AE266" s="198">
        <f t="shared" si="1"/>
        <v>0</v>
      </c>
      <c r="AF266" s="73"/>
      <c r="AG266" s="73"/>
      <c r="AH266" s="73"/>
      <c r="AI266" s="73"/>
      <c r="AJ266" s="73"/>
      <c r="AK266" s="73"/>
      <c r="AL266" s="73">
        <v>219.22200000000001</v>
      </c>
      <c r="AM266" s="73"/>
      <c r="AN266" s="73">
        <v>220.77799999999999</v>
      </c>
      <c r="AO266" s="73"/>
      <c r="AP266" s="73"/>
      <c r="AQ266" s="73"/>
      <c r="AR266" s="198">
        <f t="shared" si="11"/>
        <v>440</v>
      </c>
      <c r="AS266" s="198">
        <f t="shared" si="12"/>
        <v>440</v>
      </c>
    </row>
    <row r="267" spans="2:45" ht="11.25" customHeight="1">
      <c r="B267" s="167" t="s">
        <v>90</v>
      </c>
      <c r="C267" s="190" t="s">
        <v>1143</v>
      </c>
      <c r="D267" s="167" t="s">
        <v>79</v>
      </c>
      <c r="E267" s="170" t="s">
        <v>84</v>
      </c>
      <c r="F267" s="171" t="s">
        <v>257</v>
      </c>
      <c r="G267" s="73"/>
      <c r="H267" s="76"/>
      <c r="I267" s="73"/>
      <c r="J267" s="76"/>
      <c r="K267" s="76"/>
      <c r="L267" s="76"/>
      <c r="M267" s="76"/>
      <c r="N267" s="76"/>
      <c r="O267" s="76"/>
      <c r="P267" s="76"/>
      <c r="Q267" s="76"/>
      <c r="R267" s="198">
        <f t="shared" si="16"/>
        <v>0</v>
      </c>
      <c r="S267" s="76"/>
      <c r="T267" s="76"/>
      <c r="U267" s="76"/>
      <c r="V267" s="76"/>
      <c r="W267" s="76"/>
      <c r="X267" s="76"/>
      <c r="Y267" s="76"/>
      <c r="Z267" s="76"/>
      <c r="AA267" s="76"/>
      <c r="AB267" s="76"/>
      <c r="AC267" s="76"/>
      <c r="AD267" s="76"/>
      <c r="AE267" s="198">
        <f t="shared" si="17" ref="AE267:AE269">SUM(S267:AD267)</f>
        <v>0</v>
      </c>
      <c r="AF267" s="73"/>
      <c r="AG267" s="73"/>
      <c r="AH267" s="73"/>
      <c r="AI267" s="73"/>
      <c r="AJ267" s="73"/>
      <c r="AK267" s="73"/>
      <c r="AL267" s="73">
        <v>219.22200000000001</v>
      </c>
      <c r="AM267" s="73"/>
      <c r="AN267" s="73">
        <v>220.77799999999999</v>
      </c>
      <c r="AO267" s="73"/>
      <c r="AP267" s="73"/>
      <c r="AQ267" s="73"/>
      <c r="AR267" s="198">
        <f t="shared" si="11"/>
        <v>440</v>
      </c>
      <c r="AS267" s="198">
        <f t="shared" si="12"/>
        <v>440</v>
      </c>
    </row>
    <row r="268" spans="2:45" ht="11.25" customHeight="1">
      <c r="B268" s="167" t="s">
        <v>90</v>
      </c>
      <c r="C268" s="190" t="s">
        <v>1144</v>
      </c>
      <c r="D268" s="167" t="s">
        <v>79</v>
      </c>
      <c r="E268" s="170" t="s">
        <v>84</v>
      </c>
      <c r="F268" s="171" t="s">
        <v>257</v>
      </c>
      <c r="G268" s="73"/>
      <c r="H268" s="76"/>
      <c r="I268" s="73"/>
      <c r="J268" s="76"/>
      <c r="K268" s="76"/>
      <c r="L268" s="76"/>
      <c r="M268" s="76"/>
      <c r="N268" s="76"/>
      <c r="O268" s="76"/>
      <c r="P268" s="76"/>
      <c r="Q268" s="76"/>
      <c r="R268" s="198">
        <f t="shared" si="16"/>
        <v>0</v>
      </c>
      <c r="S268" s="76"/>
      <c r="T268" s="76"/>
      <c r="U268" s="76"/>
      <c r="V268" s="76"/>
      <c r="W268" s="76"/>
      <c r="X268" s="76"/>
      <c r="Y268" s="76"/>
      <c r="Z268" s="76"/>
      <c r="AA268" s="76"/>
      <c r="AB268" s="76"/>
      <c r="AC268" s="76"/>
      <c r="AD268" s="76"/>
      <c r="AE268" s="198">
        <f t="shared" si="17"/>
        <v>0</v>
      </c>
      <c r="AF268" s="73"/>
      <c r="AG268" s="73"/>
      <c r="AH268" s="73"/>
      <c r="AI268" s="73"/>
      <c r="AJ268" s="73"/>
      <c r="AK268" s="73"/>
      <c r="AL268" s="73">
        <v>300</v>
      </c>
      <c r="AM268" s="73"/>
      <c r="AN268" s="73"/>
      <c r="AO268" s="73"/>
      <c r="AP268" s="73"/>
      <c r="AQ268" s="73"/>
      <c r="AR268" s="198">
        <f t="shared" si="11"/>
        <v>300</v>
      </c>
      <c r="AS268" s="198">
        <f t="shared" si="12"/>
        <v>300</v>
      </c>
    </row>
    <row r="269" spans="2:45" ht="11.25" customHeight="1">
      <c r="B269" s="167" t="s">
        <v>90</v>
      </c>
      <c r="C269" s="190" t="s">
        <v>1144</v>
      </c>
      <c r="D269" s="167" t="s">
        <v>79</v>
      </c>
      <c r="E269" s="170" t="s">
        <v>84</v>
      </c>
      <c r="F269" s="171" t="s">
        <v>257</v>
      </c>
      <c r="G269" s="73"/>
      <c r="H269" s="76"/>
      <c r="I269" s="73"/>
      <c r="J269" s="76"/>
      <c r="K269" s="76"/>
      <c r="L269" s="76"/>
      <c r="M269" s="76"/>
      <c r="N269" s="76"/>
      <c r="O269" s="76"/>
      <c r="P269" s="76"/>
      <c r="Q269" s="76"/>
      <c r="R269" s="198">
        <f t="shared" si="16"/>
        <v>0</v>
      </c>
      <c r="S269" s="76"/>
      <c r="T269" s="76"/>
      <c r="U269" s="76"/>
      <c r="V269" s="76"/>
      <c r="W269" s="76"/>
      <c r="X269" s="76"/>
      <c r="Y269" s="76"/>
      <c r="Z269" s="76"/>
      <c r="AA269" s="76"/>
      <c r="AB269" s="76"/>
      <c r="AC269" s="76"/>
      <c r="AD269" s="76"/>
      <c r="AE269" s="198">
        <f t="shared" si="17"/>
        <v>0</v>
      </c>
      <c r="AF269" s="73"/>
      <c r="AG269" s="73"/>
      <c r="AH269" s="73"/>
      <c r="AI269" s="73"/>
      <c r="AJ269" s="73"/>
      <c r="AK269" s="73"/>
      <c r="AL269" s="73">
        <v>400</v>
      </c>
      <c r="AM269" s="73"/>
      <c r="AN269" s="73"/>
      <c r="AO269" s="73"/>
      <c r="AP269" s="73"/>
      <c r="AQ269" s="73"/>
      <c r="AR269" s="198">
        <f t="shared" si="11"/>
        <v>400</v>
      </c>
      <c r="AS269" s="198">
        <f t="shared" si="12"/>
        <v>400</v>
      </c>
    </row>
    <row r="270" spans="2:45" ht="11.25" customHeight="1">
      <c r="B270" s="167" t="s">
        <v>90</v>
      </c>
      <c r="C270" s="190" t="s">
        <v>1145</v>
      </c>
      <c r="D270" s="167" t="s">
        <v>79</v>
      </c>
      <c r="E270" s="170" t="s">
        <v>84</v>
      </c>
      <c r="F270" s="171" t="s">
        <v>257</v>
      </c>
      <c r="G270" s="73"/>
      <c r="H270" s="76"/>
      <c r="I270" s="73"/>
      <c r="J270" s="76"/>
      <c r="K270" s="76"/>
      <c r="L270" s="76"/>
      <c r="M270" s="76"/>
      <c r="N270" s="76"/>
      <c r="O270" s="76"/>
      <c r="P270" s="76"/>
      <c r="Q270" s="76"/>
      <c r="R270" s="198">
        <f t="shared" si="16"/>
        <v>0</v>
      </c>
      <c r="S270" s="76"/>
      <c r="T270" s="76"/>
      <c r="U270" s="76"/>
      <c r="V270" s="76"/>
      <c r="W270" s="76"/>
      <c r="X270" s="76"/>
      <c r="Y270" s="76"/>
      <c r="Z270" s="76"/>
      <c r="AA270" s="76"/>
      <c r="AB270" s="76"/>
      <c r="AC270" s="76"/>
      <c r="AD270" s="76"/>
      <c r="AE270" s="198">
        <f t="shared" si="1"/>
        <v>0</v>
      </c>
      <c r="AF270" s="73"/>
      <c r="AG270" s="73"/>
      <c r="AH270" s="73"/>
      <c r="AI270" s="73"/>
      <c r="AJ270" s="73"/>
      <c r="AK270" s="73"/>
      <c r="AL270" s="73">
        <v>2000</v>
      </c>
      <c r="AM270" s="73"/>
      <c r="AN270" s="73"/>
      <c r="AO270" s="73"/>
      <c r="AP270" s="73"/>
      <c r="AQ270" s="73"/>
      <c r="AR270" s="198">
        <f t="shared" si="11"/>
        <v>2000</v>
      </c>
      <c r="AS270" s="198">
        <f t="shared" si="12"/>
        <v>2000</v>
      </c>
    </row>
    <row r="271" spans="2:45" ht="11.25" customHeight="1">
      <c r="B271" s="167" t="s">
        <v>90</v>
      </c>
      <c r="C271" s="190" t="s">
        <v>1146</v>
      </c>
      <c r="D271" s="167" t="s">
        <v>79</v>
      </c>
      <c r="E271" s="170" t="s">
        <v>84</v>
      </c>
      <c r="F271" s="171" t="s">
        <v>257</v>
      </c>
      <c r="G271" s="73"/>
      <c r="H271" s="76"/>
      <c r="I271" s="73"/>
      <c r="J271" s="76"/>
      <c r="K271" s="76"/>
      <c r="L271" s="76"/>
      <c r="M271" s="76"/>
      <c r="N271" s="76"/>
      <c r="O271" s="76"/>
      <c r="P271" s="76"/>
      <c r="Q271" s="76"/>
      <c r="R271" s="198">
        <f t="shared" si="16"/>
        <v>0</v>
      </c>
      <c r="S271" s="76"/>
      <c r="T271" s="76"/>
      <c r="U271" s="76"/>
      <c r="V271" s="76"/>
      <c r="W271" s="76"/>
      <c r="X271" s="76"/>
      <c r="Y271" s="76"/>
      <c r="Z271" s="76"/>
      <c r="AA271" s="76"/>
      <c r="AB271" s="76"/>
      <c r="AC271" s="76"/>
      <c r="AD271" s="76"/>
      <c r="AE271" s="198">
        <f t="shared" si="1"/>
        <v>0</v>
      </c>
      <c r="AF271" s="73"/>
      <c r="AG271" s="73"/>
      <c r="AH271" s="73"/>
      <c r="AI271" s="73"/>
      <c r="AJ271" s="73"/>
      <c r="AK271" s="73"/>
      <c r="AL271" s="73">
        <v>2500</v>
      </c>
      <c r="AM271" s="73"/>
      <c r="AN271" s="73"/>
      <c r="AO271" s="73"/>
      <c r="AP271" s="73"/>
      <c r="AQ271" s="73"/>
      <c r="AR271" s="198">
        <f t="shared" si="11"/>
        <v>2500</v>
      </c>
      <c r="AS271" s="198">
        <f t="shared" si="12"/>
        <v>2500</v>
      </c>
    </row>
    <row r="272" spans="2:45" ht="11.25" customHeight="1">
      <c r="B272" s="167" t="s">
        <v>90</v>
      </c>
      <c r="C272" s="190" t="s">
        <v>1087</v>
      </c>
      <c r="D272" s="167" t="s">
        <v>79</v>
      </c>
      <c r="E272" s="170" t="s">
        <v>84</v>
      </c>
      <c r="F272" s="171" t="s">
        <v>257</v>
      </c>
      <c r="G272" s="73"/>
      <c r="H272" s="76"/>
      <c r="I272" s="73"/>
      <c r="J272" s="76"/>
      <c r="K272" s="76"/>
      <c r="L272" s="76"/>
      <c r="M272" s="76"/>
      <c r="N272" s="76"/>
      <c r="O272" s="76"/>
      <c r="P272" s="76"/>
      <c r="Q272" s="76"/>
      <c r="R272" s="198">
        <f t="shared" si="16"/>
        <v>0</v>
      </c>
      <c r="S272" s="76"/>
      <c r="T272" s="76"/>
      <c r="U272" s="76"/>
      <c r="V272" s="76"/>
      <c r="W272" s="76"/>
      <c r="X272" s="76"/>
      <c r="Y272" s="76"/>
      <c r="Z272" s="76"/>
      <c r="AA272" s="76"/>
      <c r="AB272" s="76"/>
      <c r="AC272" s="76"/>
      <c r="AD272" s="76"/>
      <c r="AE272" s="198">
        <f t="shared" si="1"/>
        <v>0</v>
      </c>
      <c r="AF272" s="73"/>
      <c r="AG272" s="73"/>
      <c r="AH272" s="73"/>
      <c r="AI272" s="73"/>
      <c r="AJ272" s="73"/>
      <c r="AK272" s="73"/>
      <c r="AL272" s="73">
        <v>171.83912000000001</v>
      </c>
      <c r="AM272" s="73"/>
      <c r="AN272" s="73"/>
      <c r="AO272" s="73"/>
      <c r="AP272" s="73"/>
      <c r="AQ272" s="73"/>
      <c r="AR272" s="198">
        <f t="shared" si="11"/>
        <v>171.83912000000001</v>
      </c>
      <c r="AS272" s="198">
        <f t="shared" si="12"/>
        <v>171.83912000000001</v>
      </c>
    </row>
    <row r="273" spans="2:45" ht="11.25" customHeight="1">
      <c r="B273" s="167" t="s">
        <v>90</v>
      </c>
      <c r="C273" s="190" t="s">
        <v>1085</v>
      </c>
      <c r="D273" s="167" t="s">
        <v>79</v>
      </c>
      <c r="E273" s="170" t="s">
        <v>84</v>
      </c>
      <c r="F273" s="171" t="s">
        <v>257</v>
      </c>
      <c r="G273" s="73"/>
      <c r="H273" s="76"/>
      <c r="I273" s="73"/>
      <c r="J273" s="76"/>
      <c r="K273" s="76"/>
      <c r="L273" s="76"/>
      <c r="M273" s="76"/>
      <c r="N273" s="76"/>
      <c r="O273" s="76"/>
      <c r="P273" s="76"/>
      <c r="Q273" s="76"/>
      <c r="R273" s="198">
        <f t="shared" si="16"/>
        <v>0</v>
      </c>
      <c r="S273" s="76"/>
      <c r="T273" s="76"/>
      <c r="U273" s="76"/>
      <c r="V273" s="76"/>
      <c r="W273" s="76"/>
      <c r="X273" s="76"/>
      <c r="Y273" s="76"/>
      <c r="Z273" s="76"/>
      <c r="AA273" s="76"/>
      <c r="AB273" s="76"/>
      <c r="AC273" s="76"/>
      <c r="AD273" s="76"/>
      <c r="AE273" s="198">
        <f t="shared" si="1"/>
        <v>0</v>
      </c>
      <c r="AF273" s="73"/>
      <c r="AG273" s="73"/>
      <c r="AH273" s="73"/>
      <c r="AI273" s="73"/>
      <c r="AJ273" s="73"/>
      <c r="AK273" s="73"/>
      <c r="AL273" s="73">
        <v>2494.9498400000002</v>
      </c>
      <c r="AM273" s="73"/>
      <c r="AN273" s="73"/>
      <c r="AO273" s="73"/>
      <c r="AP273" s="73"/>
      <c r="AQ273" s="73"/>
      <c r="AR273" s="198">
        <f t="shared" si="11"/>
        <v>2494.9498400000002</v>
      </c>
      <c r="AS273" s="198">
        <f t="shared" si="12"/>
        <v>2494.9498400000002</v>
      </c>
    </row>
    <row r="274" spans="2:45" ht="11.25" customHeight="1">
      <c r="B274" s="167" t="s">
        <v>90</v>
      </c>
      <c r="C274" s="190" t="s">
        <v>1147</v>
      </c>
      <c r="D274" s="167" t="s">
        <v>79</v>
      </c>
      <c r="E274" s="170" t="s">
        <v>84</v>
      </c>
      <c r="F274" s="171" t="s">
        <v>257</v>
      </c>
      <c r="G274" s="73"/>
      <c r="H274" s="76"/>
      <c r="I274" s="73"/>
      <c r="J274" s="76"/>
      <c r="K274" s="76"/>
      <c r="L274" s="76"/>
      <c r="M274" s="76"/>
      <c r="N274" s="76"/>
      <c r="O274" s="76"/>
      <c r="P274" s="76"/>
      <c r="Q274" s="76"/>
      <c r="R274" s="198">
        <f t="shared" si="16"/>
        <v>0</v>
      </c>
      <c r="S274" s="76"/>
      <c r="T274" s="76"/>
      <c r="U274" s="76"/>
      <c r="V274" s="76"/>
      <c r="W274" s="76"/>
      <c r="X274" s="76"/>
      <c r="Y274" s="76"/>
      <c r="Z274" s="76"/>
      <c r="AA274" s="76"/>
      <c r="AB274" s="76"/>
      <c r="AC274" s="76"/>
      <c r="AD274" s="76"/>
      <c r="AE274" s="198">
        <f t="shared" si="1"/>
        <v>0</v>
      </c>
      <c r="AF274" s="73"/>
      <c r="AG274" s="73"/>
      <c r="AH274" s="73"/>
      <c r="AI274" s="73"/>
      <c r="AJ274" s="73"/>
      <c r="AK274" s="73"/>
      <c r="AL274" s="73">
        <v>5000</v>
      </c>
      <c r="AM274" s="73"/>
      <c r="AN274" s="73"/>
      <c r="AO274" s="73"/>
      <c r="AP274" s="73"/>
      <c r="AQ274" s="73"/>
      <c r="AR274" s="198">
        <f t="shared" si="11"/>
        <v>5000</v>
      </c>
      <c r="AS274" s="198">
        <f t="shared" si="12"/>
        <v>5000</v>
      </c>
    </row>
    <row r="275" spans="2:45" ht="11.25" customHeight="1">
      <c r="B275" s="167" t="s">
        <v>90</v>
      </c>
      <c r="C275" s="190" t="s">
        <v>1148</v>
      </c>
      <c r="D275" s="167" t="s">
        <v>79</v>
      </c>
      <c r="E275" s="170" t="s">
        <v>84</v>
      </c>
      <c r="F275" s="171" t="s">
        <v>257</v>
      </c>
      <c r="G275" s="73"/>
      <c r="H275" s="76"/>
      <c r="I275" s="73"/>
      <c r="J275" s="76"/>
      <c r="K275" s="76"/>
      <c r="L275" s="76"/>
      <c r="M275" s="76"/>
      <c r="N275" s="76"/>
      <c r="O275" s="76"/>
      <c r="P275" s="76"/>
      <c r="Q275" s="76"/>
      <c r="R275" s="198">
        <f t="shared" si="16"/>
        <v>0</v>
      </c>
      <c r="S275" s="76"/>
      <c r="T275" s="76"/>
      <c r="U275" s="76"/>
      <c r="V275" s="76"/>
      <c r="W275" s="76"/>
      <c r="X275" s="76"/>
      <c r="Y275" s="76"/>
      <c r="Z275" s="76"/>
      <c r="AA275" s="76"/>
      <c r="AB275" s="76"/>
      <c r="AC275" s="76"/>
      <c r="AD275" s="76"/>
      <c r="AE275" s="198">
        <f t="shared" si="1"/>
        <v>0</v>
      </c>
      <c r="AF275" s="73"/>
      <c r="AG275" s="73"/>
      <c r="AH275" s="73"/>
      <c r="AI275" s="73"/>
      <c r="AJ275" s="73"/>
      <c r="AK275" s="73"/>
      <c r="AL275" s="73"/>
      <c r="AM275" s="73">
        <v>5000</v>
      </c>
      <c r="AN275" s="73"/>
      <c r="AO275" s="73"/>
      <c r="AP275" s="73"/>
      <c r="AQ275" s="73">
        <v>5000</v>
      </c>
      <c r="AR275" s="198">
        <f t="shared" si="11"/>
        <v>10000</v>
      </c>
      <c r="AS275" s="198">
        <f t="shared" si="12"/>
        <v>10000</v>
      </c>
    </row>
    <row r="276" spans="2:45" ht="11.25" customHeight="1">
      <c r="B276" s="167" t="s">
        <v>90</v>
      </c>
      <c r="C276" s="190" t="s">
        <v>1149</v>
      </c>
      <c r="D276" s="167" t="s">
        <v>79</v>
      </c>
      <c r="E276" s="170" t="s">
        <v>84</v>
      </c>
      <c r="F276" s="171" t="s">
        <v>257</v>
      </c>
      <c r="G276" s="73"/>
      <c r="H276" s="76"/>
      <c r="I276" s="73"/>
      <c r="J276" s="76"/>
      <c r="K276" s="76"/>
      <c r="L276" s="76"/>
      <c r="M276" s="76"/>
      <c r="N276" s="76"/>
      <c r="O276" s="76"/>
      <c r="P276" s="76"/>
      <c r="Q276" s="76"/>
      <c r="R276" s="198">
        <f t="shared" si="16"/>
        <v>0</v>
      </c>
      <c r="S276" s="76"/>
      <c r="T276" s="76"/>
      <c r="U276" s="76"/>
      <c r="V276" s="76"/>
      <c r="W276" s="76"/>
      <c r="X276" s="76"/>
      <c r="Y276" s="76"/>
      <c r="Z276" s="76"/>
      <c r="AA276" s="76"/>
      <c r="AB276" s="76"/>
      <c r="AC276" s="76"/>
      <c r="AD276" s="76"/>
      <c r="AE276" s="198">
        <f t="shared" si="18" ref="AE276:AE283">SUM(S276:AD276)</f>
        <v>0</v>
      </c>
      <c r="AF276" s="73"/>
      <c r="AG276" s="73"/>
      <c r="AH276" s="73"/>
      <c r="AI276" s="73"/>
      <c r="AJ276" s="73"/>
      <c r="AK276" s="73"/>
      <c r="AL276" s="73"/>
      <c r="AM276" s="73">
        <v>5000</v>
      </c>
      <c r="AN276" s="73"/>
      <c r="AO276" s="73"/>
      <c r="AP276" s="73"/>
      <c r="AQ276" s="73"/>
      <c r="AR276" s="198">
        <f t="shared" si="11"/>
        <v>5000</v>
      </c>
      <c r="AS276" s="198">
        <f t="shared" si="12"/>
        <v>5000</v>
      </c>
    </row>
    <row r="277" spans="2:45" ht="11.25" customHeight="1">
      <c r="B277" s="167" t="s">
        <v>90</v>
      </c>
      <c r="C277" s="190" t="s">
        <v>1150</v>
      </c>
      <c r="D277" s="167" t="s">
        <v>79</v>
      </c>
      <c r="E277" s="170" t="s">
        <v>84</v>
      </c>
      <c r="F277" s="171" t="s">
        <v>257</v>
      </c>
      <c r="G277" s="73"/>
      <c r="H277" s="76"/>
      <c r="I277" s="73"/>
      <c r="J277" s="76"/>
      <c r="K277" s="76"/>
      <c r="L277" s="76"/>
      <c r="M277" s="76"/>
      <c r="N277" s="76"/>
      <c r="O277" s="76"/>
      <c r="P277" s="76"/>
      <c r="Q277" s="76"/>
      <c r="R277" s="198">
        <f t="shared" si="16"/>
        <v>0</v>
      </c>
      <c r="S277" s="76"/>
      <c r="T277" s="76"/>
      <c r="U277" s="76"/>
      <c r="V277" s="76"/>
      <c r="W277" s="76"/>
      <c r="X277" s="76"/>
      <c r="Y277" s="76"/>
      <c r="Z277" s="76"/>
      <c r="AA277" s="76"/>
      <c r="AB277" s="76"/>
      <c r="AC277" s="76"/>
      <c r="AD277" s="76"/>
      <c r="AE277" s="198">
        <f t="shared" si="18"/>
        <v>0</v>
      </c>
      <c r="AF277" s="73"/>
      <c r="AG277" s="73"/>
      <c r="AH277" s="73"/>
      <c r="AI277" s="73"/>
      <c r="AJ277" s="73"/>
      <c r="AK277" s="73"/>
      <c r="AL277" s="73"/>
      <c r="AM277" s="73">
        <v>500</v>
      </c>
      <c r="AN277" s="73"/>
      <c r="AO277" s="73"/>
      <c r="AP277" s="73"/>
      <c r="AQ277" s="73"/>
      <c r="AR277" s="198">
        <f t="shared" si="11"/>
        <v>500</v>
      </c>
      <c r="AS277" s="198">
        <f t="shared" si="12"/>
        <v>500</v>
      </c>
    </row>
    <row r="278" spans="2:45" ht="11.25" customHeight="1">
      <c r="B278" s="167" t="s">
        <v>90</v>
      </c>
      <c r="C278" s="190" t="s">
        <v>1151</v>
      </c>
      <c r="D278" s="167" t="s">
        <v>79</v>
      </c>
      <c r="E278" s="170" t="s">
        <v>84</v>
      </c>
      <c r="F278" s="171" t="s">
        <v>257</v>
      </c>
      <c r="G278" s="73"/>
      <c r="H278" s="76"/>
      <c r="I278" s="73"/>
      <c r="J278" s="76"/>
      <c r="K278" s="76"/>
      <c r="L278" s="76"/>
      <c r="M278" s="76"/>
      <c r="N278" s="76"/>
      <c r="O278" s="76"/>
      <c r="P278" s="76"/>
      <c r="Q278" s="76"/>
      <c r="R278" s="198">
        <f t="shared" si="16"/>
        <v>0</v>
      </c>
      <c r="S278" s="76"/>
      <c r="T278" s="76"/>
      <c r="U278" s="76"/>
      <c r="V278" s="76"/>
      <c r="W278" s="76"/>
      <c r="X278" s="76"/>
      <c r="Y278" s="76"/>
      <c r="Z278" s="76"/>
      <c r="AA278" s="76"/>
      <c r="AB278" s="76"/>
      <c r="AC278" s="76"/>
      <c r="AD278" s="76"/>
      <c r="AE278" s="198">
        <f t="shared" si="18"/>
        <v>0</v>
      </c>
      <c r="AF278" s="73"/>
      <c r="AG278" s="73"/>
      <c r="AH278" s="73"/>
      <c r="AI278" s="73"/>
      <c r="AJ278" s="73"/>
      <c r="AK278" s="73"/>
      <c r="AL278" s="73"/>
      <c r="AM278" s="73">
        <v>4943</v>
      </c>
      <c r="AN278" s="73"/>
      <c r="AO278" s="73"/>
      <c r="AP278" s="73"/>
      <c r="AQ278" s="73"/>
      <c r="AR278" s="198">
        <f t="shared" si="11"/>
        <v>4943</v>
      </c>
      <c r="AS278" s="198">
        <f t="shared" si="12"/>
        <v>4943</v>
      </c>
    </row>
    <row r="279" spans="2:45" ht="11.25" customHeight="1">
      <c r="B279" s="167" t="s">
        <v>90</v>
      </c>
      <c r="C279" s="190" t="s">
        <v>1153</v>
      </c>
      <c r="D279" s="167" t="s">
        <v>79</v>
      </c>
      <c r="E279" s="170" t="s">
        <v>84</v>
      </c>
      <c r="F279" s="171" t="s">
        <v>257</v>
      </c>
      <c r="G279" s="73"/>
      <c r="H279" s="76"/>
      <c r="I279" s="73"/>
      <c r="J279" s="76"/>
      <c r="K279" s="76"/>
      <c r="L279" s="76"/>
      <c r="M279" s="76"/>
      <c r="N279" s="76"/>
      <c r="O279" s="76"/>
      <c r="P279" s="76"/>
      <c r="Q279" s="76"/>
      <c r="R279" s="198">
        <f t="shared" si="16"/>
        <v>0</v>
      </c>
      <c r="S279" s="76"/>
      <c r="T279" s="76"/>
      <c r="U279" s="76"/>
      <c r="V279" s="76"/>
      <c r="W279" s="76"/>
      <c r="X279" s="76"/>
      <c r="Y279" s="76"/>
      <c r="Z279" s="76"/>
      <c r="AA279" s="76"/>
      <c r="AB279" s="76"/>
      <c r="AC279" s="76"/>
      <c r="AD279" s="76"/>
      <c r="AE279" s="198">
        <f t="shared" si="18"/>
        <v>0</v>
      </c>
      <c r="AF279" s="73"/>
      <c r="AG279" s="73"/>
      <c r="AH279" s="73"/>
      <c r="AI279" s="73"/>
      <c r="AJ279" s="73"/>
      <c r="AK279" s="73"/>
      <c r="AL279" s="73"/>
      <c r="AM279" s="73">
        <v>62</v>
      </c>
      <c r="AN279" s="73"/>
      <c r="AO279" s="73"/>
      <c r="AP279" s="73"/>
      <c r="AQ279" s="73"/>
      <c r="AR279" s="198">
        <f t="shared" si="11"/>
        <v>62</v>
      </c>
      <c r="AS279" s="198">
        <f t="shared" si="12"/>
        <v>62</v>
      </c>
    </row>
    <row r="280" spans="2:45" ht="11.25" customHeight="1">
      <c r="B280" s="167" t="s">
        <v>90</v>
      </c>
      <c r="C280" s="190" t="s">
        <v>1159</v>
      </c>
      <c r="D280" s="167" t="s">
        <v>79</v>
      </c>
      <c r="E280" s="170" t="s">
        <v>84</v>
      </c>
      <c r="F280" s="171" t="s">
        <v>257</v>
      </c>
      <c r="G280" s="73"/>
      <c r="H280" s="76"/>
      <c r="I280" s="73"/>
      <c r="J280" s="76"/>
      <c r="K280" s="76"/>
      <c r="L280" s="76"/>
      <c r="M280" s="76"/>
      <c r="N280" s="76"/>
      <c r="O280" s="76"/>
      <c r="P280" s="76"/>
      <c r="Q280" s="76"/>
      <c r="R280" s="198">
        <f t="shared" si="16"/>
        <v>0</v>
      </c>
      <c r="S280" s="76"/>
      <c r="T280" s="76"/>
      <c r="U280" s="76"/>
      <c r="V280" s="76"/>
      <c r="W280" s="76"/>
      <c r="X280" s="76"/>
      <c r="Y280" s="76"/>
      <c r="Z280" s="76"/>
      <c r="AA280" s="76"/>
      <c r="AB280" s="76"/>
      <c r="AC280" s="76"/>
      <c r="AD280" s="76"/>
      <c r="AE280" s="198">
        <f t="shared" si="18"/>
        <v>0</v>
      </c>
      <c r="AF280" s="73"/>
      <c r="AG280" s="73"/>
      <c r="AH280" s="73"/>
      <c r="AI280" s="73"/>
      <c r="AJ280" s="73"/>
      <c r="AK280" s="73"/>
      <c r="AL280" s="73"/>
      <c r="AM280" s="73"/>
      <c r="AN280" s="73">
        <v>148.27303000000001</v>
      </c>
      <c r="AO280" s="73">
        <v>40.574019999999997</v>
      </c>
      <c r="AP280" s="73"/>
      <c r="AQ280" s="73"/>
      <c r="AR280" s="198">
        <f t="shared" si="11"/>
        <v>188.84705</v>
      </c>
      <c r="AS280" s="198">
        <f t="shared" si="12"/>
        <v>188.84705</v>
      </c>
    </row>
    <row r="281" spans="2:45" ht="11.25" customHeight="1">
      <c r="B281" s="167" t="s">
        <v>90</v>
      </c>
      <c r="C281" s="190" t="s">
        <v>1160</v>
      </c>
      <c r="D281" s="167" t="s">
        <v>79</v>
      </c>
      <c r="E281" s="170" t="s">
        <v>84</v>
      </c>
      <c r="F281" s="171" t="s">
        <v>257</v>
      </c>
      <c r="G281" s="73"/>
      <c r="H281" s="76"/>
      <c r="I281" s="73"/>
      <c r="J281" s="76"/>
      <c r="K281" s="76"/>
      <c r="L281" s="76"/>
      <c r="M281" s="76"/>
      <c r="N281" s="76"/>
      <c r="O281" s="76"/>
      <c r="P281" s="76"/>
      <c r="Q281" s="76"/>
      <c r="R281" s="198">
        <f t="shared" si="16"/>
        <v>0</v>
      </c>
      <c r="S281" s="76"/>
      <c r="T281" s="76"/>
      <c r="U281" s="76"/>
      <c r="V281" s="76"/>
      <c r="W281" s="76"/>
      <c r="X281" s="76"/>
      <c r="Y281" s="76"/>
      <c r="Z281" s="76"/>
      <c r="AA281" s="76"/>
      <c r="AB281" s="76"/>
      <c r="AC281" s="76"/>
      <c r="AD281" s="76"/>
      <c r="AE281" s="198">
        <f t="shared" si="18"/>
        <v>0</v>
      </c>
      <c r="AF281" s="73"/>
      <c r="AG281" s="73"/>
      <c r="AH281" s="73"/>
      <c r="AI281" s="73"/>
      <c r="AJ281" s="73"/>
      <c r="AK281" s="73"/>
      <c r="AL281" s="73"/>
      <c r="AM281" s="73"/>
      <c r="AN281" s="73">
        <v>500.90</v>
      </c>
      <c r="AO281" s="73">
        <v>-125.64882</v>
      </c>
      <c r="AP281" s="73"/>
      <c r="AQ281" s="73"/>
      <c r="AR281" s="198">
        <f t="shared" si="11"/>
        <v>375.25117999999998</v>
      </c>
      <c r="AS281" s="198">
        <f t="shared" si="12"/>
        <v>375.25117999999998</v>
      </c>
    </row>
    <row r="282" spans="2:45" ht="11.25" customHeight="1">
      <c r="B282" s="167" t="s">
        <v>90</v>
      </c>
      <c r="C282" s="190" t="s">
        <v>1163</v>
      </c>
      <c r="D282" s="167" t="s">
        <v>79</v>
      </c>
      <c r="E282" s="170" t="s">
        <v>84</v>
      </c>
      <c r="F282" s="171" t="s">
        <v>257</v>
      </c>
      <c r="G282" s="73"/>
      <c r="H282" s="76"/>
      <c r="I282" s="73"/>
      <c r="J282" s="76"/>
      <c r="K282" s="76"/>
      <c r="L282" s="76"/>
      <c r="M282" s="76"/>
      <c r="N282" s="76"/>
      <c r="O282" s="76"/>
      <c r="P282" s="76"/>
      <c r="Q282" s="76"/>
      <c r="R282" s="198">
        <f t="shared" si="16"/>
        <v>0</v>
      </c>
      <c r="S282" s="76"/>
      <c r="T282" s="76"/>
      <c r="U282" s="76"/>
      <c r="V282" s="76"/>
      <c r="W282" s="76"/>
      <c r="X282" s="76"/>
      <c r="Y282" s="76"/>
      <c r="Z282" s="76"/>
      <c r="AA282" s="76"/>
      <c r="AB282" s="76"/>
      <c r="AC282" s="76"/>
      <c r="AD282" s="76"/>
      <c r="AE282" s="198">
        <f t="shared" si="18"/>
        <v>0</v>
      </c>
      <c r="AF282" s="73"/>
      <c r="AG282" s="73"/>
      <c r="AH282" s="73"/>
      <c r="AI282" s="73"/>
      <c r="AJ282" s="73"/>
      <c r="AK282" s="73"/>
      <c r="AL282" s="73"/>
      <c r="AM282" s="73"/>
      <c r="AN282" s="73"/>
      <c r="AO282" s="73">
        <v>445.18525</v>
      </c>
      <c r="AP282" s="73"/>
      <c r="AQ282" s="73"/>
      <c r="AR282" s="198">
        <f t="shared" si="19" ref="AR282:AR341">SUM(AF282:AQ282)</f>
        <v>445.18525</v>
      </c>
      <c r="AS282" s="198">
        <f t="shared" si="20" ref="AS282:AS341">R282+AE282+AR282</f>
        <v>445.18525</v>
      </c>
    </row>
    <row r="283" spans="2:45" ht="11.25" customHeight="1">
      <c r="B283" s="167" t="s">
        <v>90</v>
      </c>
      <c r="C283" s="190" t="s">
        <v>1164</v>
      </c>
      <c r="D283" s="167" t="s">
        <v>79</v>
      </c>
      <c r="E283" s="170" t="s">
        <v>84</v>
      </c>
      <c r="F283" s="171" t="s">
        <v>257</v>
      </c>
      <c r="G283" s="73"/>
      <c r="H283" s="76"/>
      <c r="I283" s="73"/>
      <c r="J283" s="76"/>
      <c r="K283" s="76"/>
      <c r="L283" s="76"/>
      <c r="M283" s="76"/>
      <c r="N283" s="76"/>
      <c r="O283" s="76"/>
      <c r="P283" s="76"/>
      <c r="Q283" s="76"/>
      <c r="R283" s="198">
        <f t="shared" si="16"/>
        <v>0</v>
      </c>
      <c r="S283" s="76"/>
      <c r="T283" s="76"/>
      <c r="U283" s="76"/>
      <c r="V283" s="76"/>
      <c r="W283" s="76"/>
      <c r="X283" s="76"/>
      <c r="Y283" s="76"/>
      <c r="Z283" s="76"/>
      <c r="AA283" s="76"/>
      <c r="AB283" s="76"/>
      <c r="AC283" s="76"/>
      <c r="AD283" s="76"/>
      <c r="AE283" s="198">
        <f t="shared" si="18"/>
        <v>0</v>
      </c>
      <c r="AF283" s="73"/>
      <c r="AG283" s="73"/>
      <c r="AH283" s="73"/>
      <c r="AI283" s="73"/>
      <c r="AJ283" s="73"/>
      <c r="AK283" s="73"/>
      <c r="AL283" s="73"/>
      <c r="AM283" s="73"/>
      <c r="AN283" s="73"/>
      <c r="AO283" s="73">
        <v>5000</v>
      </c>
      <c r="AP283" s="73"/>
      <c r="AQ283" s="73"/>
      <c r="AR283" s="198">
        <f t="shared" si="19"/>
        <v>5000</v>
      </c>
      <c r="AS283" s="198">
        <f t="shared" si="20"/>
        <v>5000</v>
      </c>
    </row>
    <row r="284" spans="2:45" ht="11.25" customHeight="1">
      <c r="B284" s="167" t="s">
        <v>90</v>
      </c>
      <c r="C284" s="190" t="s">
        <v>1165</v>
      </c>
      <c r="D284" s="167" t="s">
        <v>79</v>
      </c>
      <c r="E284" s="170" t="s">
        <v>84</v>
      </c>
      <c r="F284" s="171" t="s">
        <v>257</v>
      </c>
      <c r="G284" s="73"/>
      <c r="H284" s="76"/>
      <c r="I284" s="73"/>
      <c r="J284" s="76"/>
      <c r="K284" s="76"/>
      <c r="L284" s="76"/>
      <c r="M284" s="76"/>
      <c r="N284" s="76"/>
      <c r="O284" s="76"/>
      <c r="P284" s="76"/>
      <c r="Q284" s="76"/>
      <c r="R284" s="198">
        <f t="shared" si="16"/>
        <v>0</v>
      </c>
      <c r="S284" s="76"/>
      <c r="T284" s="76"/>
      <c r="U284" s="76"/>
      <c r="V284" s="76"/>
      <c r="W284" s="76"/>
      <c r="X284" s="76"/>
      <c r="Y284" s="76"/>
      <c r="Z284" s="76"/>
      <c r="AA284" s="76"/>
      <c r="AB284" s="76"/>
      <c r="AC284" s="76"/>
      <c r="AD284" s="76"/>
      <c r="AE284" s="198">
        <f t="shared" si="21" ref="AE284:AE299">SUM(S284:AD284)</f>
        <v>0</v>
      </c>
      <c r="AF284" s="73"/>
      <c r="AG284" s="73"/>
      <c r="AH284" s="73"/>
      <c r="AI284" s="73"/>
      <c r="AJ284" s="73"/>
      <c r="AK284" s="73"/>
      <c r="AL284" s="73"/>
      <c r="AM284" s="73"/>
      <c r="AN284" s="73"/>
      <c r="AO284" s="73">
        <v>4904.5159999999996</v>
      </c>
      <c r="AP284" s="73"/>
      <c r="AQ284" s="73"/>
      <c r="AR284" s="198">
        <f t="shared" si="19"/>
        <v>4904.5159999999996</v>
      </c>
      <c r="AS284" s="198">
        <f t="shared" si="20"/>
        <v>4904.5159999999996</v>
      </c>
    </row>
    <row r="285" spans="2:45" ht="11.25" customHeight="1">
      <c r="B285" s="167" t="s">
        <v>90</v>
      </c>
      <c r="C285" s="190" t="s">
        <v>1166</v>
      </c>
      <c r="D285" s="167" t="s">
        <v>79</v>
      </c>
      <c r="E285" s="170" t="s">
        <v>84</v>
      </c>
      <c r="F285" s="171" t="s">
        <v>257</v>
      </c>
      <c r="G285" s="73"/>
      <c r="H285" s="76"/>
      <c r="I285" s="73"/>
      <c r="J285" s="76"/>
      <c r="K285" s="76"/>
      <c r="L285" s="76"/>
      <c r="M285" s="76"/>
      <c r="N285" s="76"/>
      <c r="O285" s="76"/>
      <c r="P285" s="76"/>
      <c r="Q285" s="76"/>
      <c r="R285" s="198">
        <f t="shared" si="16"/>
        <v>0</v>
      </c>
      <c r="S285" s="76"/>
      <c r="T285" s="76"/>
      <c r="U285" s="76"/>
      <c r="V285" s="76"/>
      <c r="W285" s="76"/>
      <c r="X285" s="76"/>
      <c r="Y285" s="76"/>
      <c r="Z285" s="76"/>
      <c r="AA285" s="76"/>
      <c r="AB285" s="76"/>
      <c r="AC285" s="76"/>
      <c r="AD285" s="76"/>
      <c r="AE285" s="198">
        <f t="shared" si="21"/>
        <v>0</v>
      </c>
      <c r="AF285" s="73"/>
      <c r="AG285" s="73"/>
      <c r="AH285" s="73"/>
      <c r="AI285" s="73"/>
      <c r="AJ285" s="73"/>
      <c r="AK285" s="73"/>
      <c r="AL285" s="73"/>
      <c r="AM285" s="73"/>
      <c r="AN285" s="73"/>
      <c r="AO285" s="73">
        <v>282.37646999999998</v>
      </c>
      <c r="AP285" s="73"/>
      <c r="AQ285" s="73"/>
      <c r="AR285" s="198">
        <f t="shared" si="19"/>
        <v>282.37646999999998</v>
      </c>
      <c r="AS285" s="198">
        <f t="shared" si="20"/>
        <v>282.37646999999998</v>
      </c>
    </row>
    <row r="286" spans="2:45" ht="11.25" customHeight="1">
      <c r="B286" s="167" t="s">
        <v>90</v>
      </c>
      <c r="C286" s="190" t="s">
        <v>1165</v>
      </c>
      <c r="D286" s="167" t="s">
        <v>79</v>
      </c>
      <c r="E286" s="170" t="s">
        <v>84</v>
      </c>
      <c r="F286" s="171" t="s">
        <v>257</v>
      </c>
      <c r="G286" s="73"/>
      <c r="H286" s="76"/>
      <c r="I286" s="73"/>
      <c r="J286" s="76"/>
      <c r="K286" s="76"/>
      <c r="L286" s="76"/>
      <c r="M286" s="76"/>
      <c r="N286" s="76"/>
      <c r="O286" s="76"/>
      <c r="P286" s="76"/>
      <c r="Q286" s="76"/>
      <c r="R286" s="198">
        <f t="shared" si="16"/>
        <v>0</v>
      </c>
      <c r="S286" s="76"/>
      <c r="T286" s="76"/>
      <c r="U286" s="76"/>
      <c r="V286" s="76"/>
      <c r="W286" s="76"/>
      <c r="X286" s="76"/>
      <c r="Y286" s="76"/>
      <c r="Z286" s="76"/>
      <c r="AA286" s="76"/>
      <c r="AB286" s="76"/>
      <c r="AC286" s="76"/>
      <c r="AD286" s="76"/>
      <c r="AE286" s="198">
        <f t="shared" si="21"/>
        <v>0</v>
      </c>
      <c r="AF286" s="73"/>
      <c r="AG286" s="73"/>
      <c r="AH286" s="73"/>
      <c r="AI286" s="73"/>
      <c r="AJ286" s="73"/>
      <c r="AK286" s="73"/>
      <c r="AL286" s="73"/>
      <c r="AM286" s="73"/>
      <c r="AN286" s="73"/>
      <c r="AO286" s="73">
        <v>168.6893</v>
      </c>
      <c r="AP286" s="73"/>
      <c r="AQ286" s="73"/>
      <c r="AR286" s="198">
        <f t="shared" si="19"/>
        <v>168.6893</v>
      </c>
      <c r="AS286" s="198">
        <f t="shared" si="20"/>
        <v>168.6893</v>
      </c>
    </row>
    <row r="287" spans="2:45" ht="11.25" customHeight="1">
      <c r="B287" s="167" t="s">
        <v>90</v>
      </c>
      <c r="C287" s="190" t="s">
        <v>1167</v>
      </c>
      <c r="D287" s="167" t="s">
        <v>79</v>
      </c>
      <c r="E287" s="170" t="s">
        <v>84</v>
      </c>
      <c r="F287" s="171" t="s">
        <v>257</v>
      </c>
      <c r="G287" s="73"/>
      <c r="H287" s="76"/>
      <c r="I287" s="73"/>
      <c r="J287" s="76"/>
      <c r="K287" s="76"/>
      <c r="L287" s="76"/>
      <c r="M287" s="76"/>
      <c r="N287" s="76"/>
      <c r="O287" s="76"/>
      <c r="P287" s="76"/>
      <c r="Q287" s="76"/>
      <c r="R287" s="198">
        <f t="shared" si="16"/>
        <v>0</v>
      </c>
      <c r="S287" s="76"/>
      <c r="T287" s="76"/>
      <c r="U287" s="76"/>
      <c r="V287" s="76"/>
      <c r="W287" s="76"/>
      <c r="X287" s="76"/>
      <c r="Y287" s="76"/>
      <c r="Z287" s="76"/>
      <c r="AA287" s="76"/>
      <c r="AB287" s="76"/>
      <c r="AC287" s="76"/>
      <c r="AD287" s="76"/>
      <c r="AE287" s="198">
        <f t="shared" si="21"/>
        <v>0</v>
      </c>
      <c r="AF287" s="73"/>
      <c r="AG287" s="73"/>
      <c r="AH287" s="73"/>
      <c r="AI287" s="73"/>
      <c r="AJ287" s="73"/>
      <c r="AK287" s="73"/>
      <c r="AL287" s="73"/>
      <c r="AM287" s="73"/>
      <c r="AN287" s="73"/>
      <c r="AO287" s="73">
        <v>300</v>
      </c>
      <c r="AP287" s="73"/>
      <c r="AQ287" s="73"/>
      <c r="AR287" s="198">
        <f t="shared" si="19"/>
        <v>300</v>
      </c>
      <c r="AS287" s="198">
        <f t="shared" si="20"/>
        <v>300</v>
      </c>
    </row>
    <row r="288" spans="2:45" ht="11.25" customHeight="1">
      <c r="B288" s="167" t="s">
        <v>90</v>
      </c>
      <c r="C288" s="190" t="s">
        <v>1170</v>
      </c>
      <c r="D288" s="167" t="s">
        <v>79</v>
      </c>
      <c r="E288" s="170" t="s">
        <v>84</v>
      </c>
      <c r="F288" s="171" t="s">
        <v>257</v>
      </c>
      <c r="G288" s="73"/>
      <c r="H288" s="76"/>
      <c r="I288" s="73"/>
      <c r="J288" s="76"/>
      <c r="K288" s="76"/>
      <c r="L288" s="76"/>
      <c r="M288" s="76"/>
      <c r="N288" s="76"/>
      <c r="O288" s="76"/>
      <c r="P288" s="76"/>
      <c r="Q288" s="76"/>
      <c r="R288" s="198">
        <f t="shared" si="16"/>
        <v>0</v>
      </c>
      <c r="S288" s="76"/>
      <c r="T288" s="76"/>
      <c r="U288" s="76"/>
      <c r="V288" s="76"/>
      <c r="W288" s="76"/>
      <c r="X288" s="76"/>
      <c r="Y288" s="76"/>
      <c r="Z288" s="76"/>
      <c r="AA288" s="76"/>
      <c r="AB288" s="76"/>
      <c r="AC288" s="76"/>
      <c r="AD288" s="76"/>
      <c r="AE288" s="198">
        <f t="shared" si="21"/>
        <v>0</v>
      </c>
      <c r="AF288" s="73"/>
      <c r="AG288" s="73"/>
      <c r="AH288" s="73"/>
      <c r="AI288" s="73"/>
      <c r="AJ288" s="73"/>
      <c r="AK288" s="73"/>
      <c r="AL288" s="73"/>
      <c r="AM288" s="73"/>
      <c r="AN288" s="73"/>
      <c r="AO288" s="73"/>
      <c r="AP288" s="73">
        <v>4992.80</v>
      </c>
      <c r="AQ288" s="73"/>
      <c r="AR288" s="198">
        <f t="shared" si="19"/>
        <v>4992.80</v>
      </c>
      <c r="AS288" s="198">
        <f t="shared" si="20"/>
        <v>4992.80</v>
      </c>
    </row>
    <row r="289" spans="2:45" ht="11.25" customHeight="1">
      <c r="B289" s="167" t="s">
        <v>90</v>
      </c>
      <c r="C289" s="190" t="s">
        <v>1171</v>
      </c>
      <c r="D289" s="167" t="s">
        <v>79</v>
      </c>
      <c r="E289" s="170" t="s">
        <v>84</v>
      </c>
      <c r="F289" s="171" t="s">
        <v>257</v>
      </c>
      <c r="G289" s="73"/>
      <c r="H289" s="76"/>
      <c r="I289" s="73"/>
      <c r="J289" s="76"/>
      <c r="K289" s="76"/>
      <c r="L289" s="76"/>
      <c r="M289" s="76"/>
      <c r="N289" s="76"/>
      <c r="O289" s="76"/>
      <c r="P289" s="76"/>
      <c r="Q289" s="76"/>
      <c r="R289" s="198">
        <f t="shared" si="16"/>
        <v>0</v>
      </c>
      <c r="S289" s="76"/>
      <c r="T289" s="76"/>
      <c r="U289" s="76"/>
      <c r="V289" s="76"/>
      <c r="W289" s="76"/>
      <c r="X289" s="76"/>
      <c r="Y289" s="76"/>
      <c r="Z289" s="76"/>
      <c r="AA289" s="76"/>
      <c r="AB289" s="76"/>
      <c r="AC289" s="76"/>
      <c r="AD289" s="76"/>
      <c r="AE289" s="198">
        <f t="shared" si="21"/>
        <v>0</v>
      </c>
      <c r="AF289" s="73"/>
      <c r="AG289" s="73"/>
      <c r="AH289" s="73"/>
      <c r="AI289" s="73"/>
      <c r="AJ289" s="73"/>
      <c r="AK289" s="73"/>
      <c r="AL289" s="73"/>
      <c r="AM289" s="73"/>
      <c r="AN289" s="73"/>
      <c r="AO289" s="73"/>
      <c r="AP289" s="73">
        <v>5000</v>
      </c>
      <c r="AQ289" s="73"/>
      <c r="AR289" s="198">
        <f t="shared" si="19"/>
        <v>5000</v>
      </c>
      <c r="AS289" s="198">
        <f t="shared" si="20"/>
        <v>5000</v>
      </c>
    </row>
    <row r="290" spans="2:45" ht="11.25" customHeight="1">
      <c r="B290" s="167" t="s">
        <v>90</v>
      </c>
      <c r="C290" s="190" t="s">
        <v>1172</v>
      </c>
      <c r="D290" s="167" t="s">
        <v>79</v>
      </c>
      <c r="E290" s="170" t="s">
        <v>84</v>
      </c>
      <c r="F290" s="171" t="s">
        <v>257</v>
      </c>
      <c r="G290" s="73"/>
      <c r="H290" s="76"/>
      <c r="I290" s="73"/>
      <c r="J290" s="76"/>
      <c r="K290" s="76"/>
      <c r="L290" s="76"/>
      <c r="M290" s="76"/>
      <c r="N290" s="76"/>
      <c r="O290" s="76"/>
      <c r="P290" s="76"/>
      <c r="Q290" s="76"/>
      <c r="R290" s="198">
        <f t="shared" si="16"/>
        <v>0</v>
      </c>
      <c r="S290" s="76"/>
      <c r="T290" s="76"/>
      <c r="U290" s="76"/>
      <c r="V290" s="76"/>
      <c r="W290" s="76"/>
      <c r="X290" s="76"/>
      <c r="Y290" s="76"/>
      <c r="Z290" s="76"/>
      <c r="AA290" s="76"/>
      <c r="AB290" s="76"/>
      <c r="AC290" s="76"/>
      <c r="AD290" s="76"/>
      <c r="AE290" s="198">
        <f t="shared" si="21"/>
        <v>0</v>
      </c>
      <c r="AF290" s="73"/>
      <c r="AG290" s="73"/>
      <c r="AH290" s="73"/>
      <c r="AI290" s="73"/>
      <c r="AJ290" s="73"/>
      <c r="AK290" s="73"/>
      <c r="AL290" s="73"/>
      <c r="AM290" s="73"/>
      <c r="AN290" s="73"/>
      <c r="AO290" s="73"/>
      <c r="AP290" s="73">
        <v>4945</v>
      </c>
      <c r="AQ290" s="73"/>
      <c r="AR290" s="198">
        <f t="shared" si="19"/>
        <v>4945</v>
      </c>
      <c r="AS290" s="198">
        <f t="shared" si="20"/>
        <v>4945</v>
      </c>
    </row>
    <row r="291" spans="2:45" ht="11.25" customHeight="1">
      <c r="B291" s="167" t="s">
        <v>90</v>
      </c>
      <c r="C291" s="190" t="s">
        <v>1173</v>
      </c>
      <c r="D291" s="167" t="s">
        <v>79</v>
      </c>
      <c r="E291" s="170" t="s">
        <v>84</v>
      </c>
      <c r="F291" s="171" t="s">
        <v>257</v>
      </c>
      <c r="G291" s="73"/>
      <c r="H291" s="76"/>
      <c r="I291" s="73"/>
      <c r="J291" s="76"/>
      <c r="K291" s="76"/>
      <c r="L291" s="76"/>
      <c r="M291" s="76"/>
      <c r="N291" s="76"/>
      <c r="O291" s="76"/>
      <c r="P291" s="76"/>
      <c r="Q291" s="76"/>
      <c r="R291" s="198">
        <f t="shared" si="16"/>
        <v>0</v>
      </c>
      <c r="S291" s="76"/>
      <c r="T291" s="76"/>
      <c r="U291" s="76"/>
      <c r="V291" s="76"/>
      <c r="W291" s="76"/>
      <c r="X291" s="76"/>
      <c r="Y291" s="76"/>
      <c r="Z291" s="76"/>
      <c r="AA291" s="76"/>
      <c r="AB291" s="76"/>
      <c r="AC291" s="76"/>
      <c r="AD291" s="76"/>
      <c r="AE291" s="198">
        <f t="shared" si="21"/>
        <v>0</v>
      </c>
      <c r="AF291" s="73"/>
      <c r="AG291" s="73"/>
      <c r="AH291" s="73"/>
      <c r="AI291" s="73"/>
      <c r="AJ291" s="73"/>
      <c r="AK291" s="73"/>
      <c r="AL291" s="73"/>
      <c r="AM291" s="73"/>
      <c r="AN291" s="73"/>
      <c r="AO291" s="73"/>
      <c r="AP291" s="73">
        <v>4900</v>
      </c>
      <c r="AQ291" s="73"/>
      <c r="AR291" s="198">
        <f t="shared" si="19"/>
        <v>4900</v>
      </c>
      <c r="AS291" s="198">
        <f t="shared" si="20"/>
        <v>4900</v>
      </c>
    </row>
    <row r="292" spans="2:45" ht="11.25" customHeight="1">
      <c r="B292" s="167" t="s">
        <v>90</v>
      </c>
      <c r="C292" s="190" t="s">
        <v>1174</v>
      </c>
      <c r="D292" s="167" t="s">
        <v>79</v>
      </c>
      <c r="E292" s="170" t="s">
        <v>84</v>
      </c>
      <c r="F292" s="171" t="s">
        <v>257</v>
      </c>
      <c r="G292" s="73"/>
      <c r="H292" s="76"/>
      <c r="I292" s="73"/>
      <c r="J292" s="76"/>
      <c r="K292" s="76"/>
      <c r="L292" s="76"/>
      <c r="M292" s="76"/>
      <c r="N292" s="76"/>
      <c r="O292" s="76"/>
      <c r="P292" s="76"/>
      <c r="Q292" s="76"/>
      <c r="R292" s="198">
        <f t="shared" si="16"/>
        <v>0</v>
      </c>
      <c r="S292" s="76"/>
      <c r="T292" s="76"/>
      <c r="U292" s="76"/>
      <c r="V292" s="76"/>
      <c r="W292" s="76"/>
      <c r="X292" s="76"/>
      <c r="Y292" s="76"/>
      <c r="Z292" s="76"/>
      <c r="AA292" s="76"/>
      <c r="AB292" s="76"/>
      <c r="AC292" s="76"/>
      <c r="AD292" s="76"/>
      <c r="AE292" s="198">
        <f t="shared" si="21"/>
        <v>0</v>
      </c>
      <c r="AF292" s="73"/>
      <c r="AG292" s="73"/>
      <c r="AH292" s="73"/>
      <c r="AI292" s="73"/>
      <c r="AJ292" s="73"/>
      <c r="AK292" s="73"/>
      <c r="AL292" s="73"/>
      <c r="AM292" s="73"/>
      <c r="AN292" s="73"/>
      <c r="AO292" s="73"/>
      <c r="AP292" s="73">
        <v>8001.058</v>
      </c>
      <c r="AQ292" s="73"/>
      <c r="AR292" s="198">
        <f t="shared" si="19"/>
        <v>8001.058</v>
      </c>
      <c r="AS292" s="198">
        <f t="shared" si="20"/>
        <v>8001.058</v>
      </c>
    </row>
    <row r="293" spans="2:45" ht="11.25" customHeight="1">
      <c r="B293" s="167" t="s">
        <v>90</v>
      </c>
      <c r="C293" s="190" t="s">
        <v>1176</v>
      </c>
      <c r="D293" s="167" t="s">
        <v>79</v>
      </c>
      <c r="E293" s="170" t="s">
        <v>84</v>
      </c>
      <c r="F293" s="171" t="s">
        <v>257</v>
      </c>
      <c r="G293" s="73"/>
      <c r="H293" s="76"/>
      <c r="I293" s="73"/>
      <c r="J293" s="76"/>
      <c r="K293" s="76"/>
      <c r="L293" s="76"/>
      <c r="M293" s="76"/>
      <c r="N293" s="76"/>
      <c r="O293" s="76"/>
      <c r="P293" s="76"/>
      <c r="Q293" s="76"/>
      <c r="R293" s="198">
        <f t="shared" si="16"/>
        <v>0</v>
      </c>
      <c r="S293" s="76"/>
      <c r="T293" s="76"/>
      <c r="U293" s="76"/>
      <c r="V293" s="76"/>
      <c r="W293" s="76"/>
      <c r="X293" s="76"/>
      <c r="Y293" s="76"/>
      <c r="Z293" s="76"/>
      <c r="AA293" s="76"/>
      <c r="AB293" s="76"/>
      <c r="AC293" s="76"/>
      <c r="AD293" s="76"/>
      <c r="AE293" s="198">
        <f t="shared" si="21"/>
        <v>0</v>
      </c>
      <c r="AF293" s="73"/>
      <c r="AG293" s="73"/>
      <c r="AH293" s="73"/>
      <c r="AI293" s="73"/>
      <c r="AJ293" s="73"/>
      <c r="AK293" s="73"/>
      <c r="AL293" s="73"/>
      <c r="AM293" s="73"/>
      <c r="AN293" s="73"/>
      <c r="AO293" s="73"/>
      <c r="AP293" s="73">
        <v>5000</v>
      </c>
      <c r="AQ293" s="73"/>
      <c r="AR293" s="198">
        <f t="shared" si="22" ref="AR293:AR299">SUM(AF293:AQ293)</f>
        <v>5000</v>
      </c>
      <c r="AS293" s="198">
        <f t="shared" si="23" ref="AS293:AS299">R293+AE293+AR293</f>
        <v>5000</v>
      </c>
    </row>
    <row r="294" spans="2:45" ht="11.25" customHeight="1">
      <c r="B294" s="167" t="s">
        <v>90</v>
      </c>
      <c r="C294" s="190" t="s">
        <v>1178</v>
      </c>
      <c r="D294" s="167" t="s">
        <v>79</v>
      </c>
      <c r="E294" s="170" t="s">
        <v>84</v>
      </c>
      <c r="F294" s="171" t="s">
        <v>257</v>
      </c>
      <c r="G294" s="73"/>
      <c r="H294" s="76"/>
      <c r="I294" s="73"/>
      <c r="J294" s="76"/>
      <c r="K294" s="76"/>
      <c r="L294" s="76"/>
      <c r="M294" s="76"/>
      <c r="N294" s="76"/>
      <c r="O294" s="76"/>
      <c r="P294" s="76"/>
      <c r="Q294" s="76"/>
      <c r="R294" s="198">
        <f t="shared" si="16"/>
        <v>0</v>
      </c>
      <c r="S294" s="76"/>
      <c r="T294" s="76"/>
      <c r="U294" s="76"/>
      <c r="V294" s="76"/>
      <c r="W294" s="76"/>
      <c r="X294" s="76"/>
      <c r="Y294" s="76"/>
      <c r="Z294" s="76"/>
      <c r="AA294" s="76"/>
      <c r="AB294" s="76"/>
      <c r="AC294" s="76"/>
      <c r="AD294" s="76"/>
      <c r="AE294" s="198">
        <f t="shared" si="21"/>
        <v>0</v>
      </c>
      <c r="AF294" s="73"/>
      <c r="AG294" s="73"/>
      <c r="AH294" s="73"/>
      <c r="AI294" s="73"/>
      <c r="AJ294" s="73"/>
      <c r="AK294" s="73"/>
      <c r="AL294" s="73"/>
      <c r="AM294" s="73"/>
      <c r="AN294" s="73"/>
      <c r="AO294" s="73"/>
      <c r="AP294" s="73"/>
      <c r="AQ294" s="73">
        <v>20255.472310000001</v>
      </c>
      <c r="AR294" s="198">
        <f t="shared" si="22"/>
        <v>20255.472310000001</v>
      </c>
      <c r="AS294" s="198">
        <f t="shared" si="23"/>
        <v>20255.472310000001</v>
      </c>
    </row>
    <row r="295" spans="2:45" ht="11.25" customHeight="1">
      <c r="B295" s="167" t="s">
        <v>90</v>
      </c>
      <c r="C295" s="190" t="s">
        <v>1179</v>
      </c>
      <c r="D295" s="167" t="s">
        <v>79</v>
      </c>
      <c r="E295" s="170" t="s">
        <v>84</v>
      </c>
      <c r="F295" s="171" t="s">
        <v>257</v>
      </c>
      <c r="G295" s="73"/>
      <c r="H295" s="76"/>
      <c r="I295" s="73"/>
      <c r="J295" s="76"/>
      <c r="K295" s="76"/>
      <c r="L295" s="76"/>
      <c r="M295" s="76"/>
      <c r="N295" s="76"/>
      <c r="O295" s="76"/>
      <c r="P295" s="76"/>
      <c r="Q295" s="76"/>
      <c r="R295" s="198">
        <f t="shared" si="16"/>
        <v>0</v>
      </c>
      <c r="S295" s="76"/>
      <c r="T295" s="76"/>
      <c r="U295" s="76"/>
      <c r="V295" s="76"/>
      <c r="W295" s="76"/>
      <c r="X295" s="76"/>
      <c r="Y295" s="76"/>
      <c r="Z295" s="76"/>
      <c r="AA295" s="76"/>
      <c r="AB295" s="76"/>
      <c r="AC295" s="76"/>
      <c r="AD295" s="76"/>
      <c r="AE295" s="198">
        <f t="shared" si="21"/>
        <v>0</v>
      </c>
      <c r="AF295" s="73"/>
      <c r="AG295" s="73"/>
      <c r="AH295" s="73"/>
      <c r="AI295" s="73"/>
      <c r="AJ295" s="73"/>
      <c r="AK295" s="73"/>
      <c r="AL295" s="73"/>
      <c r="AM295" s="73"/>
      <c r="AN295" s="73"/>
      <c r="AO295" s="73"/>
      <c r="AP295" s="73"/>
      <c r="AQ295" s="73">
        <v>10000</v>
      </c>
      <c r="AR295" s="198">
        <f t="shared" si="22"/>
        <v>10000</v>
      </c>
      <c r="AS295" s="198">
        <f t="shared" si="23"/>
        <v>10000</v>
      </c>
    </row>
    <row r="296" spans="2:45" ht="11.25" customHeight="1">
      <c r="B296" s="167" t="s">
        <v>90</v>
      </c>
      <c r="C296" s="190" t="s">
        <v>1180</v>
      </c>
      <c r="D296" s="167" t="s">
        <v>79</v>
      </c>
      <c r="E296" s="170" t="s">
        <v>84</v>
      </c>
      <c r="F296" s="171" t="s">
        <v>257</v>
      </c>
      <c r="G296" s="73"/>
      <c r="H296" s="76"/>
      <c r="I296" s="73"/>
      <c r="J296" s="76"/>
      <c r="K296" s="76"/>
      <c r="L296" s="76"/>
      <c r="M296" s="76"/>
      <c r="N296" s="76"/>
      <c r="O296" s="76"/>
      <c r="P296" s="76"/>
      <c r="Q296" s="76"/>
      <c r="R296" s="198">
        <f t="shared" si="16"/>
        <v>0</v>
      </c>
      <c r="S296" s="76"/>
      <c r="T296" s="76"/>
      <c r="U296" s="76"/>
      <c r="V296" s="76"/>
      <c r="W296" s="76"/>
      <c r="X296" s="76"/>
      <c r="Y296" s="76"/>
      <c r="Z296" s="76"/>
      <c r="AA296" s="76"/>
      <c r="AB296" s="76"/>
      <c r="AC296" s="76"/>
      <c r="AD296" s="76"/>
      <c r="AE296" s="198">
        <f t="shared" si="21"/>
        <v>0</v>
      </c>
      <c r="AF296" s="73"/>
      <c r="AG296" s="73"/>
      <c r="AH296" s="73"/>
      <c r="AI296" s="73"/>
      <c r="AJ296" s="73"/>
      <c r="AK296" s="73"/>
      <c r="AL296" s="73"/>
      <c r="AM296" s="73"/>
      <c r="AN296" s="73"/>
      <c r="AO296" s="73"/>
      <c r="AP296" s="73"/>
      <c r="AQ296" s="73">
        <v>9991.3140000000003</v>
      </c>
      <c r="AR296" s="198">
        <f t="shared" si="22"/>
        <v>9991.3140000000003</v>
      </c>
      <c r="AS296" s="198">
        <f t="shared" si="23"/>
        <v>9991.3140000000003</v>
      </c>
    </row>
    <row r="297" spans="2:45" ht="11.25" customHeight="1">
      <c r="B297" s="167" t="s">
        <v>90</v>
      </c>
      <c r="C297" s="190" t="s">
        <v>1181</v>
      </c>
      <c r="D297" s="167" t="s">
        <v>79</v>
      </c>
      <c r="E297" s="170" t="s">
        <v>84</v>
      </c>
      <c r="F297" s="171" t="s">
        <v>257</v>
      </c>
      <c r="G297" s="73"/>
      <c r="H297" s="76"/>
      <c r="I297" s="73"/>
      <c r="J297" s="76"/>
      <c r="K297" s="76"/>
      <c r="L297" s="76"/>
      <c r="M297" s="76"/>
      <c r="N297" s="76"/>
      <c r="O297" s="76"/>
      <c r="P297" s="76"/>
      <c r="Q297" s="76"/>
      <c r="R297" s="198">
        <f t="shared" si="16"/>
        <v>0</v>
      </c>
      <c r="S297" s="76"/>
      <c r="T297" s="76"/>
      <c r="U297" s="76"/>
      <c r="V297" s="76"/>
      <c r="W297" s="76"/>
      <c r="X297" s="76"/>
      <c r="Y297" s="76"/>
      <c r="Z297" s="76"/>
      <c r="AA297" s="76"/>
      <c r="AB297" s="76"/>
      <c r="AC297" s="76"/>
      <c r="AD297" s="76"/>
      <c r="AE297" s="198">
        <f t="shared" si="21"/>
        <v>0</v>
      </c>
      <c r="AF297" s="73"/>
      <c r="AG297" s="73"/>
      <c r="AH297" s="73"/>
      <c r="AI297" s="73"/>
      <c r="AJ297" s="73"/>
      <c r="AK297" s="73"/>
      <c r="AL297" s="73"/>
      <c r="AM297" s="73"/>
      <c r="AN297" s="73"/>
      <c r="AO297" s="73"/>
      <c r="AP297" s="73"/>
      <c r="AQ297" s="73">
        <v>12119.80</v>
      </c>
      <c r="AR297" s="198">
        <f t="shared" si="22"/>
        <v>12119.80</v>
      </c>
      <c r="AS297" s="198">
        <f t="shared" si="23"/>
        <v>12119.80</v>
      </c>
    </row>
    <row r="298" spans="2:45" ht="11.25" customHeight="1">
      <c r="B298" s="167" t="s">
        <v>90</v>
      </c>
      <c r="C298" s="190" t="s">
        <v>1182</v>
      </c>
      <c r="D298" s="167" t="s">
        <v>79</v>
      </c>
      <c r="E298" s="170" t="s">
        <v>84</v>
      </c>
      <c r="F298" s="171" t="s">
        <v>257</v>
      </c>
      <c r="G298" s="73"/>
      <c r="H298" s="76"/>
      <c r="I298" s="73"/>
      <c r="J298" s="76"/>
      <c r="K298" s="76"/>
      <c r="L298" s="76"/>
      <c r="M298" s="76"/>
      <c r="N298" s="76"/>
      <c r="O298" s="76"/>
      <c r="P298" s="76"/>
      <c r="Q298" s="76"/>
      <c r="R298" s="198">
        <f t="shared" si="16"/>
        <v>0</v>
      </c>
      <c r="S298" s="76"/>
      <c r="T298" s="76"/>
      <c r="U298" s="76"/>
      <c r="V298" s="76"/>
      <c r="W298" s="76"/>
      <c r="X298" s="76"/>
      <c r="Y298" s="76"/>
      <c r="Z298" s="76"/>
      <c r="AA298" s="76"/>
      <c r="AB298" s="76"/>
      <c r="AC298" s="76"/>
      <c r="AD298" s="76"/>
      <c r="AE298" s="198">
        <f t="shared" si="21"/>
        <v>0</v>
      </c>
      <c r="AF298" s="73"/>
      <c r="AG298" s="73"/>
      <c r="AH298" s="73"/>
      <c r="AI298" s="73"/>
      <c r="AJ298" s="73"/>
      <c r="AK298" s="73"/>
      <c r="AL298" s="73"/>
      <c r="AM298" s="73"/>
      <c r="AN298" s="73"/>
      <c r="AO298" s="73"/>
      <c r="AP298" s="73"/>
      <c r="AQ298" s="73">
        <v>500</v>
      </c>
      <c r="AR298" s="198">
        <f t="shared" si="22"/>
        <v>500</v>
      </c>
      <c r="AS298" s="198">
        <f t="shared" si="23"/>
        <v>500</v>
      </c>
    </row>
    <row r="299" spans="2:45" ht="11.25" customHeight="1">
      <c r="B299" s="167" t="s">
        <v>90</v>
      </c>
      <c r="C299" s="190" t="s">
        <v>1183</v>
      </c>
      <c r="D299" s="167" t="s">
        <v>79</v>
      </c>
      <c r="E299" s="170" t="s">
        <v>84</v>
      </c>
      <c r="F299" s="171" t="s">
        <v>257</v>
      </c>
      <c r="G299" s="73"/>
      <c r="H299" s="76"/>
      <c r="I299" s="73"/>
      <c r="J299" s="76"/>
      <c r="K299" s="76"/>
      <c r="L299" s="76"/>
      <c r="M299" s="76"/>
      <c r="N299" s="76"/>
      <c r="O299" s="76"/>
      <c r="P299" s="76"/>
      <c r="Q299" s="76"/>
      <c r="R299" s="198">
        <f t="shared" si="16"/>
        <v>0</v>
      </c>
      <c r="S299" s="76"/>
      <c r="T299" s="76"/>
      <c r="U299" s="76"/>
      <c r="V299" s="76"/>
      <c r="W299" s="76"/>
      <c r="X299" s="76"/>
      <c r="Y299" s="76"/>
      <c r="Z299" s="76"/>
      <c r="AA299" s="76"/>
      <c r="AB299" s="76"/>
      <c r="AC299" s="76"/>
      <c r="AD299" s="76"/>
      <c r="AE299" s="198">
        <f t="shared" si="21"/>
        <v>0</v>
      </c>
      <c r="AF299" s="73"/>
      <c r="AG299" s="73"/>
      <c r="AH299" s="73"/>
      <c r="AI299" s="73"/>
      <c r="AJ299" s="73"/>
      <c r="AK299" s="73"/>
      <c r="AL299" s="73"/>
      <c r="AM299" s="73"/>
      <c r="AN299" s="73"/>
      <c r="AO299" s="73"/>
      <c r="AP299" s="73"/>
      <c r="AQ299" s="73">
        <v>800</v>
      </c>
      <c r="AR299" s="198">
        <f t="shared" si="22"/>
        <v>800</v>
      </c>
      <c r="AS299" s="198">
        <f t="shared" si="23"/>
        <v>800</v>
      </c>
    </row>
    <row r="300" spans="2:45" ht="11.25" customHeight="1">
      <c r="B300" s="167" t="s">
        <v>90</v>
      </c>
      <c r="C300" s="190" t="s">
        <v>1184</v>
      </c>
      <c r="D300" s="167" t="s">
        <v>79</v>
      </c>
      <c r="E300" s="170" t="s">
        <v>84</v>
      </c>
      <c r="F300" s="171" t="s">
        <v>257</v>
      </c>
      <c r="G300" s="73"/>
      <c r="H300" s="76"/>
      <c r="I300" s="73"/>
      <c r="J300" s="76"/>
      <c r="K300" s="76"/>
      <c r="L300" s="76"/>
      <c r="M300" s="76"/>
      <c r="N300" s="76"/>
      <c r="O300" s="76"/>
      <c r="P300" s="76"/>
      <c r="Q300" s="76"/>
      <c r="R300" s="198">
        <f t="shared" si="16"/>
        <v>0</v>
      </c>
      <c r="S300" s="76"/>
      <c r="T300" s="76"/>
      <c r="U300" s="76"/>
      <c r="V300" s="76"/>
      <c r="W300" s="76"/>
      <c r="X300" s="76"/>
      <c r="Y300" s="76"/>
      <c r="Z300" s="76"/>
      <c r="AA300" s="76"/>
      <c r="AB300" s="76"/>
      <c r="AC300" s="76"/>
      <c r="AD300" s="76"/>
      <c r="AE300" s="198">
        <f t="shared" si="24" ref="AE300">SUM(S300:AD300)</f>
        <v>0</v>
      </c>
      <c r="AF300" s="73"/>
      <c r="AG300" s="73"/>
      <c r="AH300" s="73"/>
      <c r="AI300" s="73"/>
      <c r="AJ300" s="73"/>
      <c r="AK300" s="73"/>
      <c r="AL300" s="73"/>
      <c r="AM300" s="73"/>
      <c r="AN300" s="73"/>
      <c r="AO300" s="73"/>
      <c r="AP300" s="73"/>
      <c r="AQ300" s="73">
        <v>5000</v>
      </c>
      <c r="AR300" s="198">
        <f t="shared" si="19"/>
        <v>5000</v>
      </c>
      <c r="AS300" s="198">
        <f t="shared" si="20"/>
        <v>5000</v>
      </c>
    </row>
    <row r="301" spans="2:45" ht="11.25" customHeight="1">
      <c r="B301" s="167" t="s">
        <v>90</v>
      </c>
      <c r="C301" s="190" t="s">
        <v>1185</v>
      </c>
      <c r="D301" s="167" t="s">
        <v>79</v>
      </c>
      <c r="E301" s="170" t="s">
        <v>84</v>
      </c>
      <c r="F301" s="171" t="s">
        <v>257</v>
      </c>
      <c r="G301" s="73"/>
      <c r="H301" s="76"/>
      <c r="I301" s="73"/>
      <c r="J301" s="76"/>
      <c r="K301" s="76"/>
      <c r="L301" s="76"/>
      <c r="M301" s="76"/>
      <c r="N301" s="76"/>
      <c r="O301" s="76"/>
      <c r="P301" s="76"/>
      <c r="Q301" s="76"/>
      <c r="R301" s="198">
        <f t="shared" si="16"/>
        <v>0</v>
      </c>
      <c r="S301" s="76"/>
      <c r="T301" s="76"/>
      <c r="U301" s="76"/>
      <c r="V301" s="76"/>
      <c r="W301" s="76"/>
      <c r="X301" s="76"/>
      <c r="Y301" s="76"/>
      <c r="Z301" s="76"/>
      <c r="AA301" s="76"/>
      <c r="AB301" s="76"/>
      <c r="AC301" s="76"/>
      <c r="AD301" s="76"/>
      <c r="AE301" s="198">
        <f>SUM(S301:AD301)</f>
        <v>0</v>
      </c>
      <c r="AF301" s="73"/>
      <c r="AG301" s="73"/>
      <c r="AH301" s="73"/>
      <c r="AI301" s="73"/>
      <c r="AJ301" s="73"/>
      <c r="AK301" s="73"/>
      <c r="AL301" s="73"/>
      <c r="AM301" s="73"/>
      <c r="AN301" s="73"/>
      <c r="AO301" s="73"/>
      <c r="AP301" s="73"/>
      <c r="AQ301" s="73">
        <v>800</v>
      </c>
      <c r="AR301" s="198">
        <f t="shared" si="19"/>
        <v>800</v>
      </c>
      <c r="AS301" s="198">
        <f t="shared" si="20"/>
        <v>800</v>
      </c>
    </row>
    <row r="302" spans="2:45" ht="11.25" customHeight="1">
      <c r="B302" s="167" t="s">
        <v>90</v>
      </c>
      <c r="C302" s="190" t="s">
        <v>1186</v>
      </c>
      <c r="D302" s="167" t="s">
        <v>79</v>
      </c>
      <c r="E302" s="170" t="s">
        <v>84</v>
      </c>
      <c r="F302" s="171" t="s">
        <v>257</v>
      </c>
      <c r="G302" s="73"/>
      <c r="H302" s="76"/>
      <c r="I302" s="73"/>
      <c r="J302" s="76"/>
      <c r="K302" s="76"/>
      <c r="L302" s="76"/>
      <c r="M302" s="76"/>
      <c r="N302" s="76"/>
      <c r="O302" s="76"/>
      <c r="P302" s="76"/>
      <c r="Q302" s="76"/>
      <c r="R302" s="198">
        <f t="shared" si="16"/>
        <v>0</v>
      </c>
      <c r="S302" s="76"/>
      <c r="T302" s="76"/>
      <c r="U302" s="76"/>
      <c r="V302" s="76"/>
      <c r="W302" s="76"/>
      <c r="X302" s="76"/>
      <c r="Y302" s="76"/>
      <c r="Z302" s="76"/>
      <c r="AA302" s="76"/>
      <c r="AB302" s="76"/>
      <c r="AC302" s="76"/>
      <c r="AD302" s="76"/>
      <c r="AE302" s="198">
        <f t="shared" si="25" ref="AE302:AE310">SUM(S302:AD302)</f>
        <v>0</v>
      </c>
      <c r="AF302" s="73"/>
      <c r="AG302" s="73"/>
      <c r="AH302" s="73"/>
      <c r="AI302" s="73"/>
      <c r="AJ302" s="73"/>
      <c r="AK302" s="73"/>
      <c r="AL302" s="73"/>
      <c r="AM302" s="73"/>
      <c r="AN302" s="73"/>
      <c r="AO302" s="73"/>
      <c r="AP302" s="73"/>
      <c r="AQ302" s="73">
        <v>2998.10</v>
      </c>
      <c r="AR302" s="198">
        <f t="shared" si="19"/>
        <v>2998.10</v>
      </c>
      <c r="AS302" s="198">
        <f t="shared" si="20"/>
        <v>2998.10</v>
      </c>
    </row>
    <row r="303" spans="2:45" ht="11.25" customHeight="1">
      <c r="B303" s="167" t="s">
        <v>90</v>
      </c>
      <c r="C303" s="190" t="s">
        <v>1187</v>
      </c>
      <c r="D303" s="167" t="s">
        <v>79</v>
      </c>
      <c r="E303" s="170" t="s">
        <v>84</v>
      </c>
      <c r="F303" s="171" t="s">
        <v>257</v>
      </c>
      <c r="G303" s="73"/>
      <c r="H303" s="76"/>
      <c r="I303" s="73"/>
      <c r="J303" s="76"/>
      <c r="K303" s="76"/>
      <c r="L303" s="76"/>
      <c r="M303" s="76"/>
      <c r="N303" s="76"/>
      <c r="O303" s="76"/>
      <c r="P303" s="76"/>
      <c r="Q303" s="76"/>
      <c r="R303" s="198">
        <f t="shared" si="16"/>
        <v>0</v>
      </c>
      <c r="S303" s="76"/>
      <c r="T303" s="76"/>
      <c r="U303" s="76"/>
      <c r="V303" s="76"/>
      <c r="W303" s="76"/>
      <c r="X303" s="76"/>
      <c r="Y303" s="76"/>
      <c r="Z303" s="76"/>
      <c r="AA303" s="76"/>
      <c r="AB303" s="76"/>
      <c r="AC303" s="76"/>
      <c r="AD303" s="76"/>
      <c r="AE303" s="198">
        <f t="shared" si="25"/>
        <v>0</v>
      </c>
      <c r="AF303" s="73"/>
      <c r="AG303" s="73"/>
      <c r="AH303" s="73"/>
      <c r="AI303" s="73"/>
      <c r="AJ303" s="73"/>
      <c r="AK303" s="73"/>
      <c r="AL303" s="73"/>
      <c r="AM303" s="73"/>
      <c r="AN303" s="73"/>
      <c r="AO303" s="73"/>
      <c r="AP303" s="73"/>
      <c r="AQ303" s="73">
        <v>4000</v>
      </c>
      <c r="AR303" s="198">
        <f t="shared" si="19"/>
        <v>4000</v>
      </c>
      <c r="AS303" s="198">
        <f t="shared" si="20"/>
        <v>4000</v>
      </c>
    </row>
    <row r="304" spans="2:45" ht="11.25" customHeight="1">
      <c r="B304" s="167" t="s">
        <v>90</v>
      </c>
      <c r="C304" s="190" t="s">
        <v>1188</v>
      </c>
      <c r="D304" s="167" t="s">
        <v>79</v>
      </c>
      <c r="E304" s="170" t="s">
        <v>84</v>
      </c>
      <c r="F304" s="171" t="s">
        <v>257</v>
      </c>
      <c r="G304" s="73"/>
      <c r="H304" s="76"/>
      <c r="I304" s="73"/>
      <c r="J304" s="76"/>
      <c r="K304" s="76"/>
      <c r="L304" s="76"/>
      <c r="M304" s="76"/>
      <c r="N304" s="76"/>
      <c r="O304" s="76"/>
      <c r="P304" s="76"/>
      <c r="Q304" s="76"/>
      <c r="R304" s="198">
        <f t="shared" si="16"/>
        <v>0</v>
      </c>
      <c r="S304" s="76"/>
      <c r="T304" s="76"/>
      <c r="U304" s="76"/>
      <c r="V304" s="76"/>
      <c r="W304" s="76"/>
      <c r="X304" s="76"/>
      <c r="Y304" s="76"/>
      <c r="Z304" s="76"/>
      <c r="AA304" s="76"/>
      <c r="AB304" s="76"/>
      <c r="AC304" s="76"/>
      <c r="AD304" s="76"/>
      <c r="AE304" s="198">
        <f t="shared" si="25"/>
        <v>0</v>
      </c>
      <c r="AF304" s="73"/>
      <c r="AG304" s="73"/>
      <c r="AH304" s="73"/>
      <c r="AI304" s="73"/>
      <c r="AJ304" s="73"/>
      <c r="AK304" s="73"/>
      <c r="AL304" s="73"/>
      <c r="AM304" s="73"/>
      <c r="AN304" s="73"/>
      <c r="AO304" s="73"/>
      <c r="AP304" s="73"/>
      <c r="AQ304" s="73">
        <v>15000</v>
      </c>
      <c r="AR304" s="198">
        <f t="shared" si="19"/>
        <v>15000</v>
      </c>
      <c r="AS304" s="198">
        <f t="shared" si="20"/>
        <v>15000</v>
      </c>
    </row>
    <row r="305" spans="2:45" ht="11.25" customHeight="1">
      <c r="B305" s="167" t="s">
        <v>90</v>
      </c>
      <c r="C305" s="190" t="s">
        <v>1189</v>
      </c>
      <c r="D305" s="167" t="s">
        <v>79</v>
      </c>
      <c r="E305" s="170" t="s">
        <v>84</v>
      </c>
      <c r="F305" s="171" t="s">
        <v>257</v>
      </c>
      <c r="G305" s="73"/>
      <c r="H305" s="76"/>
      <c r="I305" s="73"/>
      <c r="J305" s="76"/>
      <c r="K305" s="76"/>
      <c r="L305" s="76"/>
      <c r="M305" s="76"/>
      <c r="N305" s="76"/>
      <c r="O305" s="76"/>
      <c r="P305" s="76"/>
      <c r="Q305" s="76"/>
      <c r="R305" s="198">
        <f t="shared" si="16"/>
        <v>0</v>
      </c>
      <c r="S305" s="76"/>
      <c r="T305" s="76"/>
      <c r="U305" s="76"/>
      <c r="V305" s="76"/>
      <c r="W305" s="76"/>
      <c r="X305" s="76"/>
      <c r="Y305" s="76"/>
      <c r="Z305" s="76"/>
      <c r="AA305" s="76"/>
      <c r="AB305" s="76"/>
      <c r="AC305" s="76"/>
      <c r="AD305" s="76"/>
      <c r="AE305" s="198">
        <f t="shared" si="25"/>
        <v>0</v>
      </c>
      <c r="AF305" s="73"/>
      <c r="AG305" s="73"/>
      <c r="AH305" s="73"/>
      <c r="AI305" s="73"/>
      <c r="AJ305" s="73"/>
      <c r="AK305" s="73"/>
      <c r="AL305" s="73"/>
      <c r="AM305" s="73"/>
      <c r="AN305" s="73"/>
      <c r="AO305" s="73"/>
      <c r="AP305" s="73"/>
      <c r="AQ305" s="73">
        <v>7776.4160000000002</v>
      </c>
      <c r="AR305" s="198">
        <f t="shared" si="19"/>
        <v>7776.4160000000002</v>
      </c>
      <c r="AS305" s="198">
        <f t="shared" si="20"/>
        <v>7776.4160000000002</v>
      </c>
    </row>
    <row r="306" spans="2:45" ht="11.25" customHeight="1">
      <c r="B306" s="167" t="s">
        <v>90</v>
      </c>
      <c r="C306" s="190" t="s">
        <v>1190</v>
      </c>
      <c r="D306" s="167" t="s">
        <v>79</v>
      </c>
      <c r="E306" s="170" t="s">
        <v>84</v>
      </c>
      <c r="F306" s="171" t="s">
        <v>257</v>
      </c>
      <c r="G306" s="73"/>
      <c r="H306" s="76"/>
      <c r="I306" s="73"/>
      <c r="J306" s="76"/>
      <c r="K306" s="76"/>
      <c r="L306" s="76"/>
      <c r="M306" s="76"/>
      <c r="N306" s="76"/>
      <c r="O306" s="76"/>
      <c r="P306" s="76"/>
      <c r="Q306" s="76"/>
      <c r="R306" s="198">
        <f t="shared" si="16"/>
        <v>0</v>
      </c>
      <c r="S306" s="76"/>
      <c r="T306" s="76"/>
      <c r="U306" s="76"/>
      <c r="V306" s="76"/>
      <c r="W306" s="76"/>
      <c r="X306" s="76"/>
      <c r="Y306" s="76"/>
      <c r="Z306" s="76"/>
      <c r="AA306" s="76"/>
      <c r="AB306" s="76"/>
      <c r="AC306" s="76"/>
      <c r="AD306" s="76"/>
      <c r="AE306" s="198">
        <f t="shared" si="25"/>
        <v>0</v>
      </c>
      <c r="AF306" s="73"/>
      <c r="AG306" s="73"/>
      <c r="AH306" s="73"/>
      <c r="AI306" s="73"/>
      <c r="AJ306" s="73"/>
      <c r="AK306" s="73"/>
      <c r="AL306" s="73"/>
      <c r="AM306" s="73"/>
      <c r="AN306" s="73"/>
      <c r="AO306" s="73"/>
      <c r="AP306" s="73"/>
      <c r="AQ306" s="73">
        <v>1317.6359199999999</v>
      </c>
      <c r="AR306" s="198">
        <f t="shared" si="19"/>
        <v>1317.6359199999999</v>
      </c>
      <c r="AS306" s="198">
        <f t="shared" si="20"/>
        <v>1317.6359199999999</v>
      </c>
    </row>
    <row r="307" spans="2:45" ht="11.25" customHeight="1">
      <c r="B307" s="167" t="s">
        <v>91</v>
      </c>
      <c r="C307" s="190" t="s">
        <v>532</v>
      </c>
      <c r="D307" s="167" t="s">
        <v>79</v>
      </c>
      <c r="E307" s="170" t="s">
        <v>84</v>
      </c>
      <c r="F307" s="171"/>
      <c r="G307" s="73"/>
      <c r="H307" s="76">
        <v>0</v>
      </c>
      <c r="I307" s="73">
        <v>3.3730000000000002</v>
      </c>
      <c r="J307" s="76">
        <v>15.395</v>
      </c>
      <c r="K307" s="76">
        <v>202.50</v>
      </c>
      <c r="L307" s="76">
        <v>229.99999999999997</v>
      </c>
      <c r="M307" s="76">
        <v>0</v>
      </c>
      <c r="N307" s="76">
        <v>0</v>
      </c>
      <c r="O307" s="76">
        <v>0</v>
      </c>
      <c r="P307" s="76">
        <v>0</v>
      </c>
      <c r="Q307" s="76">
        <v>0</v>
      </c>
      <c r="R307" s="198">
        <f t="shared" si="16"/>
        <v>451.26799999999997</v>
      </c>
      <c r="S307" s="76"/>
      <c r="T307" s="76"/>
      <c r="U307" s="76"/>
      <c r="V307" s="76"/>
      <c r="W307" s="76"/>
      <c r="X307" s="76"/>
      <c r="Y307" s="76"/>
      <c r="Z307" s="76"/>
      <c r="AA307" s="76"/>
      <c r="AB307" s="76"/>
      <c r="AC307" s="76"/>
      <c r="AD307" s="76"/>
      <c r="AE307" s="198">
        <f t="shared" si="25"/>
        <v>0</v>
      </c>
      <c r="AF307" s="73"/>
      <c r="AG307" s="73"/>
      <c r="AH307" s="73"/>
      <c r="AI307" s="73"/>
      <c r="AJ307" s="73"/>
      <c r="AK307" s="73"/>
      <c r="AL307" s="73"/>
      <c r="AM307" s="73"/>
      <c r="AN307" s="73"/>
      <c r="AO307" s="73">
        <v>0</v>
      </c>
      <c r="AP307" s="73">
        <v>0</v>
      </c>
      <c r="AQ307" s="73">
        <v>0</v>
      </c>
      <c r="AR307" s="198">
        <f t="shared" si="19"/>
        <v>0</v>
      </c>
      <c r="AS307" s="198">
        <f t="shared" si="20"/>
        <v>451.26799999999997</v>
      </c>
    </row>
    <row r="308" spans="2:45" ht="11.25" customHeight="1">
      <c r="B308" s="167" t="s">
        <v>91</v>
      </c>
      <c r="C308" s="190" t="s">
        <v>533</v>
      </c>
      <c r="D308" s="167" t="s">
        <v>79</v>
      </c>
      <c r="E308" s="170" t="s">
        <v>84</v>
      </c>
      <c r="F308" s="171"/>
      <c r="G308" s="73"/>
      <c r="H308" s="76">
        <v>0</v>
      </c>
      <c r="I308" s="73">
        <v>117</v>
      </c>
      <c r="J308" s="76">
        <v>24</v>
      </c>
      <c r="K308" s="76">
        <v>15</v>
      </c>
      <c r="L308" s="76">
        <v>0</v>
      </c>
      <c r="M308" s="76">
        <v>0</v>
      </c>
      <c r="N308" s="76">
        <v>0</v>
      </c>
      <c r="O308" s="76">
        <v>0</v>
      </c>
      <c r="P308" s="76">
        <v>0</v>
      </c>
      <c r="Q308" s="76">
        <v>0</v>
      </c>
      <c r="R308" s="198">
        <f t="shared" si="16"/>
        <v>156</v>
      </c>
      <c r="S308" s="76"/>
      <c r="T308" s="76"/>
      <c r="U308" s="76"/>
      <c r="V308" s="76"/>
      <c r="W308" s="76"/>
      <c r="X308" s="76"/>
      <c r="Y308" s="76"/>
      <c r="Z308" s="76"/>
      <c r="AA308" s="76"/>
      <c r="AB308" s="76"/>
      <c r="AC308" s="76"/>
      <c r="AD308" s="76"/>
      <c r="AE308" s="198">
        <f t="shared" si="25"/>
        <v>0</v>
      </c>
      <c r="AF308" s="73"/>
      <c r="AG308" s="73"/>
      <c r="AH308" s="73"/>
      <c r="AI308" s="73"/>
      <c r="AJ308" s="73"/>
      <c r="AK308" s="73"/>
      <c r="AL308" s="73"/>
      <c r="AM308" s="73"/>
      <c r="AN308" s="73"/>
      <c r="AO308" s="73">
        <v>0</v>
      </c>
      <c r="AP308" s="73">
        <v>0</v>
      </c>
      <c r="AQ308" s="73">
        <v>0</v>
      </c>
      <c r="AR308" s="198">
        <f t="shared" si="19"/>
        <v>0</v>
      </c>
      <c r="AS308" s="198">
        <f t="shared" si="20"/>
        <v>156</v>
      </c>
    </row>
    <row r="309" spans="2:45" ht="11.25" customHeight="1">
      <c r="B309" s="167" t="s">
        <v>91</v>
      </c>
      <c r="C309" s="190" t="s">
        <v>535</v>
      </c>
      <c r="D309" s="167" t="s">
        <v>79</v>
      </c>
      <c r="E309" s="170" t="s">
        <v>84</v>
      </c>
      <c r="F309" s="171"/>
      <c r="G309" s="73"/>
      <c r="H309" s="76">
        <v>0</v>
      </c>
      <c r="I309" s="73">
        <v>29.852520000000002</v>
      </c>
      <c r="J309" s="76">
        <v>9.769959999999994</v>
      </c>
      <c r="K309" s="76">
        <v>42.78</v>
      </c>
      <c r="L309" s="76">
        <v>57.040009999999995</v>
      </c>
      <c r="M309" s="76">
        <v>11.159999999999997</v>
      </c>
      <c r="N309" s="76">
        <v>0</v>
      </c>
      <c r="O309" s="76">
        <v>0</v>
      </c>
      <c r="P309" s="76">
        <v>0</v>
      </c>
      <c r="Q309" s="76">
        <v>0</v>
      </c>
      <c r="R309" s="198">
        <f t="shared" si="16"/>
        <v>150.60248999999999</v>
      </c>
      <c r="S309" s="76"/>
      <c r="T309" s="76"/>
      <c r="U309" s="76"/>
      <c r="V309" s="76"/>
      <c r="W309" s="76">
        <v>235.74879999999999</v>
      </c>
      <c r="X309" s="76">
        <v>261.39999999999998</v>
      </c>
      <c r="Y309" s="76">
        <v>7.30</v>
      </c>
      <c r="Z309" s="76">
        <v>67.877600000000001</v>
      </c>
      <c r="AA309" s="76">
        <v>335.13479999999998</v>
      </c>
      <c r="AB309" s="76">
        <v>4.34</v>
      </c>
      <c r="AC309" s="76">
        <v>164.90</v>
      </c>
      <c r="AD309" s="76">
        <v>646.12</v>
      </c>
      <c r="AE309" s="198">
        <f t="shared" si="25"/>
        <v>1722.8211999999999</v>
      </c>
      <c r="AF309" s="73"/>
      <c r="AG309" s="73"/>
      <c r="AH309" s="73">
        <v>173.60</v>
      </c>
      <c r="AI309" s="73">
        <v>327.43711999999999</v>
      </c>
      <c r="AJ309" s="73">
        <v>366.265</v>
      </c>
      <c r="AK309" s="73">
        <v>31.06</v>
      </c>
      <c r="AL309" s="73">
        <v>1.3888000000000467</v>
      </c>
      <c r="AM309" s="73">
        <v>66.586729999999633</v>
      </c>
      <c r="AN309" s="73">
        <v>245.22542000000132</v>
      </c>
      <c r="AO309" s="73">
        <v>218.50559999999999</v>
      </c>
      <c r="AP309" s="73">
        <v>12.911619999999999</v>
      </c>
      <c r="AQ309" s="73">
        <v>331.48424</v>
      </c>
      <c r="AR309" s="198">
        <f t="shared" si="19"/>
        <v>1774.4645300000009</v>
      </c>
      <c r="AS309" s="198">
        <f t="shared" si="20"/>
        <v>3647.8882200000007</v>
      </c>
    </row>
    <row r="310" spans="2:45" ht="11.25" customHeight="1">
      <c r="B310" s="167" t="s">
        <v>91</v>
      </c>
      <c r="C310" s="190" t="s">
        <v>566</v>
      </c>
      <c r="D310" s="167" t="s">
        <v>79</v>
      </c>
      <c r="E310" s="170" t="s">
        <v>84</v>
      </c>
      <c r="F310" s="171"/>
      <c r="G310" s="73"/>
      <c r="H310" s="76">
        <v>2480.50</v>
      </c>
      <c r="I310" s="73">
        <v>13527.73969</v>
      </c>
      <c r="J310" s="76">
        <v>25397.057819999995</v>
      </c>
      <c r="K310" s="76">
        <v>5555.776380000003</v>
      </c>
      <c r="L310" s="76">
        <v>12531.299300000006</v>
      </c>
      <c r="M310" s="76">
        <v>1995.6613599999982</v>
      </c>
      <c r="N310" s="76">
        <v>6715.7254999999932</v>
      </c>
      <c r="O310" s="76">
        <v>6304.4844699999958</v>
      </c>
      <c r="P310" s="76">
        <v>7709.8208199999935</v>
      </c>
      <c r="Q310" s="76">
        <v>11461.507410000006</v>
      </c>
      <c r="R310" s="198">
        <f t="shared" si="16"/>
        <v>93679.572749999992</v>
      </c>
      <c r="S310" s="76">
        <v>2989.4978200000005</v>
      </c>
      <c r="T310" s="76">
        <v>18711.949630000003</v>
      </c>
      <c r="U310" s="76">
        <v>29349.40</v>
      </c>
      <c r="V310" s="76">
        <v>19117.88</v>
      </c>
      <c r="W310" s="76">
        <v>12573.970660000001</v>
      </c>
      <c r="X310" s="76">
        <v>29674.60</v>
      </c>
      <c r="Y310" s="76">
        <v>2080.90</v>
      </c>
      <c r="Z310" s="76">
        <v>8090.7699899999998</v>
      </c>
      <c r="AA310" s="76">
        <v>7023.5756499999998</v>
      </c>
      <c r="AB310" s="76">
        <v>14301.78421</v>
      </c>
      <c r="AC310" s="76">
        <v>11712.50</v>
      </c>
      <c r="AD310" s="76">
        <v>9292.76</v>
      </c>
      <c r="AE310" s="198">
        <f t="shared" si="25"/>
        <v>164919.58796</v>
      </c>
      <c r="AF310" s="73">
        <v>2170.4380299999998</v>
      </c>
      <c r="AG310" s="73"/>
      <c r="AH310" s="73"/>
      <c r="AI310" s="73">
        <v>11355.527050000001</v>
      </c>
      <c r="AJ310" s="73">
        <v>23922.646550000001</v>
      </c>
      <c r="AK310" s="73">
        <v>6809.53</v>
      </c>
      <c r="AL310" s="73">
        <v>15647.788960000009</v>
      </c>
      <c r="AM310" s="73">
        <v>12680.12126000002</v>
      </c>
      <c r="AN310" s="73">
        <v>16081.174549999967</v>
      </c>
      <c r="AO310" s="73">
        <v>1985.86509</v>
      </c>
      <c r="AP310" s="73">
        <v>21091.35727</v>
      </c>
      <c r="AQ310" s="73">
        <v>2850.5194000000001</v>
      </c>
      <c r="AR310" s="198">
        <f t="shared" si="19"/>
        <v>114594.96816</v>
      </c>
      <c r="AS310" s="198">
        <f t="shared" si="20"/>
        <v>373194.12887000002</v>
      </c>
    </row>
    <row r="311" spans="2:45" ht="11.25" customHeight="1">
      <c r="B311" s="167" t="s">
        <v>96</v>
      </c>
      <c r="C311" s="190" t="s">
        <v>628</v>
      </c>
      <c r="D311" s="167" t="s">
        <v>79</v>
      </c>
      <c r="E311" s="170" t="s">
        <v>84</v>
      </c>
      <c r="F311" s="171" t="s">
        <v>165</v>
      </c>
      <c r="G311" s="73">
        <v>0</v>
      </c>
      <c r="H311" s="76">
        <v>49129.46</v>
      </c>
      <c r="I311" s="73">
        <v>29421.32</v>
      </c>
      <c r="J311" s="76">
        <v>25000</v>
      </c>
      <c r="K311" s="76">
        <v>0</v>
      </c>
      <c r="L311" s="76">
        <v>0</v>
      </c>
      <c r="M311" s="76">
        <v>0</v>
      </c>
      <c r="N311" s="76">
        <v>0</v>
      </c>
      <c r="O311" s="76">
        <v>0</v>
      </c>
      <c r="P311" s="76">
        <v>0</v>
      </c>
      <c r="Q311" s="76">
        <v>0</v>
      </c>
      <c r="R311" s="198">
        <f t="shared" si="16"/>
        <v>103550.78</v>
      </c>
      <c r="S311" s="76"/>
      <c r="T311" s="76"/>
      <c r="U311" s="76"/>
      <c r="V311" s="76"/>
      <c r="W311" s="76"/>
      <c r="X311" s="76"/>
      <c r="Y311" s="76"/>
      <c r="Z311" s="76"/>
      <c r="AA311" s="76"/>
      <c r="AB311" s="76"/>
      <c r="AC311" s="76"/>
      <c r="AD311" s="76"/>
      <c r="AE311" s="198">
        <f t="shared" si="26" ref="AE311:AE313">SUM(S311:AD311)</f>
        <v>0</v>
      </c>
      <c r="AF311" s="73"/>
      <c r="AG311" s="73"/>
      <c r="AH311" s="73"/>
      <c r="AI311" s="73"/>
      <c r="AJ311" s="73"/>
      <c r="AK311" s="73"/>
      <c r="AL311" s="73"/>
      <c r="AM311" s="73"/>
      <c r="AN311" s="73"/>
      <c r="AO311" s="73"/>
      <c r="AP311" s="73"/>
      <c r="AQ311" s="73"/>
      <c r="AR311" s="198">
        <f t="shared" si="19"/>
        <v>0</v>
      </c>
      <c r="AS311" s="198">
        <f t="shared" si="20"/>
        <v>103550.78</v>
      </c>
    </row>
    <row r="312" spans="2:45" ht="11.25" customHeight="1">
      <c r="B312" s="167" t="s">
        <v>101</v>
      </c>
      <c r="C312" s="190" t="s">
        <v>691</v>
      </c>
      <c r="D312" s="167" t="s">
        <v>79</v>
      </c>
      <c r="E312" s="170" t="s">
        <v>84</v>
      </c>
      <c r="F312" s="171"/>
      <c r="G312" s="73">
        <v>0</v>
      </c>
      <c r="H312" s="76">
        <v>0</v>
      </c>
      <c r="I312" s="73">
        <v>0</v>
      </c>
      <c r="J312" s="76">
        <v>0</v>
      </c>
      <c r="K312" s="76">
        <v>0</v>
      </c>
      <c r="L312" s="76">
        <v>0</v>
      </c>
      <c r="M312" s="76">
        <v>0</v>
      </c>
      <c r="N312" s="76">
        <v>0</v>
      </c>
      <c r="O312" s="76">
        <v>0</v>
      </c>
      <c r="P312" s="76">
        <v>0</v>
      </c>
      <c r="Q312" s="76">
        <v>16687.900000000001</v>
      </c>
      <c r="R312" s="198">
        <f t="shared" si="16"/>
        <v>16687.900000000001</v>
      </c>
      <c r="S312" s="76"/>
      <c r="T312" s="76"/>
      <c r="U312" s="76"/>
      <c r="V312" s="76"/>
      <c r="W312" s="76"/>
      <c r="X312" s="76"/>
      <c r="Y312" s="76"/>
      <c r="Z312" s="76"/>
      <c r="AA312" s="76"/>
      <c r="AB312" s="76"/>
      <c r="AC312" s="76"/>
      <c r="AD312" s="76"/>
      <c r="AE312" s="198">
        <f t="shared" si="26"/>
        <v>0</v>
      </c>
      <c r="AF312" s="73"/>
      <c r="AG312" s="73"/>
      <c r="AH312" s="73"/>
      <c r="AI312" s="73"/>
      <c r="AJ312" s="73"/>
      <c r="AK312" s="73"/>
      <c r="AL312" s="73"/>
      <c r="AM312" s="73"/>
      <c r="AN312" s="73"/>
      <c r="AO312" s="73"/>
      <c r="AP312" s="73"/>
      <c r="AQ312" s="73"/>
      <c r="AR312" s="198">
        <f t="shared" si="19"/>
        <v>0</v>
      </c>
      <c r="AS312" s="198">
        <f t="shared" si="20"/>
        <v>16687.900000000001</v>
      </c>
    </row>
    <row r="313" spans="2:45" ht="11.25" customHeight="1">
      <c r="B313" s="167" t="s">
        <v>105</v>
      </c>
      <c r="C313" s="190" t="s">
        <v>529</v>
      </c>
      <c r="D313" s="167" t="s">
        <v>79</v>
      </c>
      <c r="E313" s="170" t="s">
        <v>84</v>
      </c>
      <c r="F313" s="171" t="s">
        <v>614</v>
      </c>
      <c r="G313" s="73">
        <v>0</v>
      </c>
      <c r="H313" s="76">
        <v>0</v>
      </c>
      <c r="I313" s="73">
        <v>0</v>
      </c>
      <c r="J313" s="76">
        <v>2100</v>
      </c>
      <c r="K313" s="76">
        <v>0</v>
      </c>
      <c r="L313" s="76">
        <v>0</v>
      </c>
      <c r="M313" s="76">
        <v>0</v>
      </c>
      <c r="N313" s="76">
        <v>0</v>
      </c>
      <c r="O313" s="76">
        <v>0</v>
      </c>
      <c r="P313" s="76">
        <v>0</v>
      </c>
      <c r="Q313" s="76">
        <v>0</v>
      </c>
      <c r="R313" s="198">
        <f t="shared" si="16"/>
        <v>2100</v>
      </c>
      <c r="S313" s="76"/>
      <c r="T313" s="76"/>
      <c r="U313" s="76"/>
      <c r="V313" s="76"/>
      <c r="W313" s="76"/>
      <c r="X313" s="76"/>
      <c r="Y313" s="76"/>
      <c r="Z313" s="76"/>
      <c r="AA313" s="76"/>
      <c r="AB313" s="76"/>
      <c r="AC313" s="76"/>
      <c r="AD313" s="76"/>
      <c r="AE313" s="198">
        <f t="shared" si="26"/>
        <v>0</v>
      </c>
      <c r="AF313" s="73"/>
      <c r="AG313" s="73"/>
      <c r="AH313" s="73"/>
      <c r="AI313" s="73"/>
      <c r="AJ313" s="73"/>
      <c r="AK313" s="73"/>
      <c r="AL313" s="73"/>
      <c r="AM313" s="73"/>
      <c r="AN313" s="73"/>
      <c r="AO313" s="73"/>
      <c r="AP313" s="73"/>
      <c r="AQ313" s="73"/>
      <c r="AR313" s="198">
        <f t="shared" si="19"/>
        <v>0</v>
      </c>
      <c r="AS313" s="198">
        <f t="shared" si="20"/>
        <v>2100</v>
      </c>
    </row>
    <row r="314" spans="1:45" s="5" customFormat="1" ht="11.25" customHeight="1">
      <c r="A314" s="238"/>
      <c r="B314" s="112"/>
      <c r="C314" s="113" t="s">
        <v>49</v>
      </c>
      <c r="D314" s="112" t="s">
        <v>79</v>
      </c>
      <c r="E314" s="115"/>
      <c r="F314" s="206"/>
      <c r="G314" s="110">
        <f t="shared" si="27" ref="G314:AQ314">SUM(G4:G313)</f>
        <v>818</v>
      </c>
      <c r="H314" s="110">
        <f t="shared" si="27"/>
        <v>76188.959999999992</v>
      </c>
      <c r="I314" s="110">
        <f t="shared" si="27"/>
        <v>57795.285210000002</v>
      </c>
      <c r="J314" s="110">
        <f t="shared" si="27"/>
        <v>55683.422779999994</v>
      </c>
      <c r="K314" s="110">
        <f t="shared" si="27"/>
        <v>56026.056380000002</v>
      </c>
      <c r="L314" s="110">
        <f t="shared" si="27"/>
        <v>164512.93931000002</v>
      </c>
      <c r="M314" s="110">
        <f t="shared" si="27"/>
        <v>12006.821359999998</v>
      </c>
      <c r="N314" s="110">
        <f t="shared" si="27"/>
        <v>6715.7254999999932</v>
      </c>
      <c r="O314" s="110">
        <f t="shared" si="27"/>
        <v>60048.484469999996</v>
      </c>
      <c r="P314" s="110">
        <f t="shared" si="27"/>
        <v>8209.8208199999935</v>
      </c>
      <c r="Q314" s="110">
        <f t="shared" si="27"/>
        <v>307961.00741000002</v>
      </c>
      <c r="R314" s="110">
        <f t="shared" si="27"/>
        <v>805966.52324000013</v>
      </c>
      <c r="S314" s="110">
        <f t="shared" si="27"/>
        <v>13293.894580000002</v>
      </c>
      <c r="T314" s="110">
        <f t="shared" si="27"/>
        <v>42263.665489999999</v>
      </c>
      <c r="U314" s="110">
        <f t="shared" si="27"/>
        <v>43845.002639999999</v>
      </c>
      <c r="V314" s="110">
        <f t="shared" si="27"/>
        <v>118265.63249999998</v>
      </c>
      <c r="W314" s="110">
        <f t="shared" si="27"/>
        <v>44057.159769999998</v>
      </c>
      <c r="X314" s="110">
        <f t="shared" si="27"/>
        <v>51705.317640000008</v>
      </c>
      <c r="Y314" s="110">
        <f t="shared" si="27"/>
        <v>23797.893849999997</v>
      </c>
      <c r="Z314" s="110">
        <f t="shared" si="27"/>
        <v>35615.253400000001</v>
      </c>
      <c r="AA314" s="110">
        <f t="shared" si="27"/>
        <v>23082.966629999999</v>
      </c>
      <c r="AB314" s="110">
        <f t="shared" si="27"/>
        <v>46874.360699999997</v>
      </c>
      <c r="AC314" s="110">
        <f t="shared" si="27"/>
        <v>38016.238169999997</v>
      </c>
      <c r="AD314" s="110">
        <f t="shared" si="27"/>
        <v>236301.36215</v>
      </c>
      <c r="AE314" s="110">
        <f t="shared" si="27"/>
        <v>717118.74751999998</v>
      </c>
      <c r="AF314" s="110">
        <f t="shared" si="27"/>
        <v>2232.0514999999996</v>
      </c>
      <c r="AG314" s="110">
        <f t="shared" si="27"/>
        <v>9999.1640000000007</v>
      </c>
      <c r="AH314" s="110">
        <f t="shared" si="27"/>
        <v>11067.498000000001</v>
      </c>
      <c r="AI314" s="110">
        <f t="shared" si="27"/>
        <v>137703.13397000002</v>
      </c>
      <c r="AJ314" s="110">
        <f t="shared" si="27"/>
        <v>34188.075550000001</v>
      </c>
      <c r="AK314" s="110">
        <f t="shared" si="27"/>
        <v>12537.91992</v>
      </c>
      <c r="AL314" s="110">
        <f t="shared" si="27"/>
        <v>43436.278800000015</v>
      </c>
      <c r="AM314" s="110">
        <f t="shared" si="27"/>
        <v>29867.319390000019</v>
      </c>
      <c r="AN314" s="110">
        <f t="shared" si="27"/>
        <v>23694.310279999969</v>
      </c>
      <c r="AO314" s="110">
        <f t="shared" si="27"/>
        <v>13230.193909999998</v>
      </c>
      <c r="AP314" s="110">
        <f t="shared" si="27"/>
        <v>53943.12689</v>
      </c>
      <c r="AQ314" s="110">
        <f t="shared" si="27"/>
        <v>106675.50573000002</v>
      </c>
      <c r="AR314" s="110">
        <f>SUM(AF314:AQ314)</f>
        <v>478574.5779400001</v>
      </c>
      <c r="AS314" s="110">
        <f>R314+AE314+AR314</f>
        <v>2001659.8487000004</v>
      </c>
    </row>
    <row r="315" spans="2:45" ht="11.25" customHeight="1">
      <c r="B315" s="167" t="s">
        <v>86</v>
      </c>
      <c r="C315" s="190" t="s">
        <v>244</v>
      </c>
      <c r="D315" s="167" t="s">
        <v>76</v>
      </c>
      <c r="E315" s="170" t="s">
        <v>84</v>
      </c>
      <c r="F315" s="171"/>
      <c r="G315" s="76"/>
      <c r="H315" s="76">
        <v>225</v>
      </c>
      <c r="I315" s="76">
        <v>507</v>
      </c>
      <c r="J315" s="76">
        <v>372</v>
      </c>
      <c r="K315" s="76">
        <v>314</v>
      </c>
      <c r="L315" s="76">
        <v>424</v>
      </c>
      <c r="M315" s="76">
        <v>511</v>
      </c>
      <c r="N315" s="76">
        <v>335</v>
      </c>
      <c r="O315" s="76">
        <v>308</v>
      </c>
      <c r="P315" s="76">
        <v>286</v>
      </c>
      <c r="Q315" s="76">
        <v>105</v>
      </c>
      <c r="R315" s="204">
        <f t="shared" si="28" ref="R315:R381">SUM(G315:Q315)</f>
        <v>3387</v>
      </c>
      <c r="S315" s="76"/>
      <c r="T315" s="76"/>
      <c r="U315" s="76"/>
      <c r="V315" s="76"/>
      <c r="W315" s="76"/>
      <c r="X315" s="76"/>
      <c r="Y315" s="76"/>
      <c r="Z315" s="76"/>
      <c r="AA315" s="76"/>
      <c r="AB315" s="76"/>
      <c r="AC315" s="76"/>
      <c r="AD315" s="76"/>
      <c r="AE315" s="204">
        <f t="shared" si="29" ref="AE315:AE381">SUM(S315:AD315)</f>
        <v>0</v>
      </c>
      <c r="AF315" s="73"/>
      <c r="AG315" s="76"/>
      <c r="AH315" s="76"/>
      <c r="AI315" s="76"/>
      <c r="AJ315" s="76"/>
      <c r="AK315" s="76"/>
      <c r="AL315" s="76"/>
      <c r="AM315" s="76"/>
      <c r="AN315" s="76"/>
      <c r="AO315" s="76"/>
      <c r="AP315" s="76"/>
      <c r="AQ315" s="76"/>
      <c r="AR315" s="204">
        <f t="shared" si="19"/>
        <v>0</v>
      </c>
      <c r="AS315" s="204">
        <f t="shared" si="20"/>
        <v>3387</v>
      </c>
    </row>
    <row r="316" spans="2:45" ht="11.25" customHeight="1">
      <c r="B316" s="167" t="s">
        <v>86</v>
      </c>
      <c r="C316" s="188" t="s">
        <v>248</v>
      </c>
      <c r="D316" s="167" t="s">
        <v>76</v>
      </c>
      <c r="E316" s="170" t="s">
        <v>84</v>
      </c>
      <c r="F316" s="173"/>
      <c r="G316" s="73"/>
      <c r="H316" s="73">
        <v>241</v>
      </c>
      <c r="I316" s="73">
        <v>494</v>
      </c>
      <c r="J316" s="73">
        <v>421</v>
      </c>
      <c r="K316" s="73">
        <v>393</v>
      </c>
      <c r="L316" s="73">
        <v>326</v>
      </c>
      <c r="M316" s="73">
        <v>393</v>
      </c>
      <c r="N316" s="73">
        <v>432</v>
      </c>
      <c r="O316" s="73">
        <v>424</v>
      </c>
      <c r="P316" s="73">
        <v>405</v>
      </c>
      <c r="Q316" s="73">
        <v>502</v>
      </c>
      <c r="R316" s="198">
        <f t="shared" si="28"/>
        <v>4031</v>
      </c>
      <c r="S316" s="73">
        <v>570</v>
      </c>
      <c r="T316" s="73">
        <v>519</v>
      </c>
      <c r="U316" s="73">
        <v>541</v>
      </c>
      <c r="V316" s="73">
        <v>523</v>
      </c>
      <c r="W316" s="73">
        <v>541</v>
      </c>
      <c r="X316" s="73">
        <v>523</v>
      </c>
      <c r="Y316" s="73">
        <v>541</v>
      </c>
      <c r="Z316" s="73">
        <v>462</v>
      </c>
      <c r="AA316" s="73">
        <v>344</v>
      </c>
      <c r="AB316" s="73">
        <v>186</v>
      </c>
      <c r="AC316" s="73">
        <v>180</v>
      </c>
      <c r="AD316" s="73">
        <v>167</v>
      </c>
      <c r="AE316" s="198">
        <f t="shared" si="29"/>
        <v>5097</v>
      </c>
      <c r="AF316" s="73"/>
      <c r="AG316" s="73"/>
      <c r="AH316" s="73"/>
      <c r="AI316" s="73"/>
      <c r="AJ316" s="73"/>
      <c r="AK316" s="73"/>
      <c r="AL316" s="73"/>
      <c r="AM316" s="73"/>
      <c r="AN316" s="73"/>
      <c r="AO316" s="73"/>
      <c r="AP316" s="73"/>
      <c r="AQ316" s="73"/>
      <c r="AR316" s="198">
        <f t="shared" si="19"/>
        <v>0</v>
      </c>
      <c r="AS316" s="198">
        <f t="shared" si="20"/>
        <v>9128</v>
      </c>
    </row>
    <row r="317" spans="2:45" ht="11.25" customHeight="1">
      <c r="B317" s="167" t="s">
        <v>88</v>
      </c>
      <c r="C317" s="188" t="s">
        <v>692</v>
      </c>
      <c r="D317" s="167" t="s">
        <v>76</v>
      </c>
      <c r="E317" s="170" t="s">
        <v>84</v>
      </c>
      <c r="F317" s="173"/>
      <c r="G317" s="73"/>
      <c r="H317" s="73">
        <v>6.30</v>
      </c>
      <c r="I317" s="73">
        <v>8.1999999999999993</v>
      </c>
      <c r="J317" s="73">
        <v>10.90</v>
      </c>
      <c r="K317" s="73">
        <v>10.90</v>
      </c>
      <c r="L317" s="73">
        <v>10.90</v>
      </c>
      <c r="M317" s="73">
        <v>10.90</v>
      </c>
      <c r="N317" s="73">
        <v>10.90</v>
      </c>
      <c r="O317" s="73">
        <v>10.90</v>
      </c>
      <c r="P317" s="73">
        <v>10.90</v>
      </c>
      <c r="Q317" s="73">
        <v>10.90</v>
      </c>
      <c r="R317" s="198">
        <f t="shared" si="28"/>
        <v>101.70000000000002</v>
      </c>
      <c r="S317" s="73">
        <v>41.90</v>
      </c>
      <c r="T317" s="73">
        <v>34.799999999999997</v>
      </c>
      <c r="U317" s="73">
        <v>35.299999999999997</v>
      </c>
      <c r="V317" s="73">
        <v>28.20</v>
      </c>
      <c r="W317" s="73">
        <v>19.70</v>
      </c>
      <c r="X317" s="73">
        <v>16.30</v>
      </c>
      <c r="Y317" s="73">
        <v>13.784000000000001</v>
      </c>
      <c r="Z317" s="73">
        <v>16.50</v>
      </c>
      <c r="AA317" s="73">
        <v>15.233000000000001</v>
      </c>
      <c r="AB317" s="73">
        <v>16.638999999999999</v>
      </c>
      <c r="AC317" s="73">
        <v>32.646000000000001</v>
      </c>
      <c r="AD317" s="73">
        <v>40.085</v>
      </c>
      <c r="AE317" s="198">
        <f t="shared" si="29"/>
        <v>311.08699999999999</v>
      </c>
      <c r="AF317" s="73"/>
      <c r="AG317" s="73"/>
      <c r="AH317" s="73"/>
      <c r="AI317" s="73"/>
      <c r="AJ317" s="73"/>
      <c r="AK317" s="73"/>
      <c r="AL317" s="73"/>
      <c r="AM317" s="73"/>
      <c r="AN317" s="73"/>
      <c r="AO317" s="73"/>
      <c r="AP317" s="73"/>
      <c r="AQ317" s="73"/>
      <c r="AR317" s="198">
        <f t="shared" si="19"/>
        <v>0</v>
      </c>
      <c r="AS317" s="198">
        <f t="shared" si="20"/>
        <v>412.78700000000003</v>
      </c>
    </row>
    <row r="318" spans="2:45" ht="11.25" customHeight="1">
      <c r="B318" s="167" t="s">
        <v>90</v>
      </c>
      <c r="C318" s="188" t="s">
        <v>260</v>
      </c>
      <c r="D318" s="167" t="s">
        <v>76</v>
      </c>
      <c r="E318" s="170" t="s">
        <v>84</v>
      </c>
      <c r="F318" s="173" t="s">
        <v>254</v>
      </c>
      <c r="G318" s="73">
        <v>42</v>
      </c>
      <c r="H318" s="73">
        <v>133</v>
      </c>
      <c r="I318" s="73">
        <v>278</v>
      </c>
      <c r="J318" s="73">
        <v>183.80</v>
      </c>
      <c r="K318" s="73"/>
      <c r="L318" s="73"/>
      <c r="M318" s="73"/>
      <c r="N318" s="73"/>
      <c r="O318" s="73"/>
      <c r="P318" s="73"/>
      <c r="Q318" s="73"/>
      <c r="R318" s="198">
        <f t="shared" si="28"/>
        <v>636.79999999999995</v>
      </c>
      <c r="S318" s="73"/>
      <c r="T318" s="73"/>
      <c r="U318" s="73"/>
      <c r="V318" s="73"/>
      <c r="W318" s="73"/>
      <c r="X318" s="73"/>
      <c r="Y318" s="73"/>
      <c r="Z318" s="73"/>
      <c r="AA318" s="73"/>
      <c r="AB318" s="73"/>
      <c r="AC318" s="73"/>
      <c r="AD318" s="73"/>
      <c r="AE318" s="198">
        <f t="shared" si="29"/>
        <v>0</v>
      </c>
      <c r="AF318" s="73"/>
      <c r="AG318" s="73"/>
      <c r="AH318" s="73"/>
      <c r="AI318" s="73"/>
      <c r="AJ318" s="73"/>
      <c r="AK318" s="73"/>
      <c r="AL318" s="73"/>
      <c r="AM318" s="73"/>
      <c r="AN318" s="73"/>
      <c r="AO318" s="73"/>
      <c r="AP318" s="73"/>
      <c r="AQ318" s="73"/>
      <c r="AR318" s="198">
        <f t="shared" si="19"/>
        <v>0</v>
      </c>
      <c r="AS318" s="198">
        <f t="shared" si="20"/>
        <v>636.79999999999995</v>
      </c>
    </row>
    <row r="319" spans="2:45" ht="11.25" customHeight="1">
      <c r="B319" s="167" t="s">
        <v>90</v>
      </c>
      <c r="C319" s="188" t="s">
        <v>261</v>
      </c>
      <c r="D319" s="167" t="s">
        <v>76</v>
      </c>
      <c r="E319" s="170" t="s">
        <v>84</v>
      </c>
      <c r="F319" s="173" t="s">
        <v>254</v>
      </c>
      <c r="G319" s="73"/>
      <c r="H319" s="73">
        <v>10</v>
      </c>
      <c r="I319" s="73"/>
      <c r="J319" s="73"/>
      <c r="K319" s="73"/>
      <c r="L319" s="73"/>
      <c r="M319" s="73"/>
      <c r="N319" s="73"/>
      <c r="O319" s="73"/>
      <c r="P319" s="73"/>
      <c r="Q319" s="73"/>
      <c r="R319" s="198">
        <f t="shared" si="28"/>
        <v>10</v>
      </c>
      <c r="S319" s="73"/>
      <c r="T319" s="73"/>
      <c r="U319" s="73"/>
      <c r="V319" s="73"/>
      <c r="W319" s="73"/>
      <c r="X319" s="73"/>
      <c r="Y319" s="73"/>
      <c r="Z319" s="73"/>
      <c r="AA319" s="73"/>
      <c r="AB319" s="73"/>
      <c r="AC319" s="73"/>
      <c r="AD319" s="73"/>
      <c r="AE319" s="198">
        <f t="shared" si="29"/>
        <v>0</v>
      </c>
      <c r="AF319" s="73"/>
      <c r="AG319" s="73"/>
      <c r="AH319" s="73"/>
      <c r="AI319" s="73"/>
      <c r="AJ319" s="73"/>
      <c r="AK319" s="73"/>
      <c r="AL319" s="73"/>
      <c r="AM319" s="73"/>
      <c r="AN319" s="73"/>
      <c r="AO319" s="73"/>
      <c r="AP319" s="73"/>
      <c r="AQ319" s="73"/>
      <c r="AR319" s="198">
        <f t="shared" si="19"/>
        <v>0</v>
      </c>
      <c r="AS319" s="198">
        <f t="shared" si="20"/>
        <v>10</v>
      </c>
    </row>
    <row r="320" spans="2:45" ht="11.25" customHeight="1">
      <c r="B320" s="167" t="s">
        <v>90</v>
      </c>
      <c r="C320" s="188" t="s">
        <v>968</v>
      </c>
      <c r="D320" s="167" t="s">
        <v>76</v>
      </c>
      <c r="E320" s="170" t="s">
        <v>84</v>
      </c>
      <c r="F320" s="173" t="s">
        <v>257</v>
      </c>
      <c r="G320" s="73"/>
      <c r="H320" s="73"/>
      <c r="I320" s="73"/>
      <c r="J320" s="73"/>
      <c r="K320" s="73"/>
      <c r="L320" s="73"/>
      <c r="M320" s="73"/>
      <c r="N320" s="73"/>
      <c r="O320" s="73"/>
      <c r="P320" s="73"/>
      <c r="Q320" s="73"/>
      <c r="R320" s="198">
        <f t="shared" si="28"/>
        <v>0</v>
      </c>
      <c r="S320" s="73"/>
      <c r="T320" s="73"/>
      <c r="U320" s="73"/>
      <c r="V320" s="73"/>
      <c r="W320" s="73"/>
      <c r="X320" s="73"/>
      <c r="Y320" s="73"/>
      <c r="Z320" s="73"/>
      <c r="AA320" s="73"/>
      <c r="AB320" s="73"/>
      <c r="AC320" s="73"/>
      <c r="AD320" s="73"/>
      <c r="AE320" s="198">
        <f t="shared" si="29"/>
        <v>0</v>
      </c>
      <c r="AF320" s="73">
        <v>63.213999999999999</v>
      </c>
      <c r="AG320" s="73"/>
      <c r="AH320" s="73"/>
      <c r="AI320" s="73"/>
      <c r="AJ320" s="73"/>
      <c r="AK320" s="73"/>
      <c r="AL320" s="73"/>
      <c r="AM320" s="73"/>
      <c r="AN320" s="73"/>
      <c r="AO320" s="73"/>
      <c r="AP320" s="73"/>
      <c r="AQ320" s="73"/>
      <c r="AR320" s="198">
        <f t="shared" si="19"/>
        <v>63.213999999999999</v>
      </c>
      <c r="AS320" s="198">
        <f t="shared" si="20"/>
        <v>63.213999999999999</v>
      </c>
    </row>
    <row r="321" spans="2:45" ht="11.25" customHeight="1">
      <c r="B321" s="167" t="s">
        <v>90</v>
      </c>
      <c r="C321" s="188" t="s">
        <v>1122</v>
      </c>
      <c r="D321" s="167" t="s">
        <v>76</v>
      </c>
      <c r="E321" s="170" t="s">
        <v>84</v>
      </c>
      <c r="F321" s="173" t="s">
        <v>257</v>
      </c>
      <c r="G321" s="73"/>
      <c r="H321" s="73"/>
      <c r="I321" s="73"/>
      <c r="J321" s="73"/>
      <c r="K321" s="73"/>
      <c r="L321" s="73"/>
      <c r="M321" s="73"/>
      <c r="N321" s="73"/>
      <c r="O321" s="73"/>
      <c r="P321" s="73"/>
      <c r="Q321" s="73"/>
      <c r="R321" s="198">
        <f t="shared" si="28"/>
        <v>0</v>
      </c>
      <c r="S321" s="73"/>
      <c r="T321" s="73"/>
      <c r="U321" s="73"/>
      <c r="V321" s="73"/>
      <c r="W321" s="73"/>
      <c r="X321" s="73"/>
      <c r="Y321" s="73"/>
      <c r="Z321" s="73"/>
      <c r="AA321" s="73"/>
      <c r="AB321" s="73"/>
      <c r="AC321" s="73"/>
      <c r="AD321" s="73"/>
      <c r="AE321" s="198">
        <f t="shared" si="29"/>
        <v>0</v>
      </c>
      <c r="AF321" s="73">
        <v>196.89196999999999</v>
      </c>
      <c r="AG321" s="73"/>
      <c r="AH321" s="73"/>
      <c r="AI321" s="73"/>
      <c r="AJ321" s="73"/>
      <c r="AK321" s="73"/>
      <c r="AL321" s="73"/>
      <c r="AM321" s="73"/>
      <c r="AN321" s="73"/>
      <c r="AO321" s="73"/>
      <c r="AP321" s="73"/>
      <c r="AQ321" s="73"/>
      <c r="AR321" s="198">
        <f t="shared" si="30" ref="AR321:AR329">SUM(AF321:AQ321)</f>
        <v>196.89196999999999</v>
      </c>
      <c r="AS321" s="198">
        <f t="shared" si="31" ref="AS321:AS329">R321+AE321+AR321</f>
        <v>196.89196999999999</v>
      </c>
    </row>
    <row r="322" spans="2:45" ht="11.25" customHeight="1">
      <c r="B322" s="167" t="s">
        <v>90</v>
      </c>
      <c r="C322" s="188" t="s">
        <v>980</v>
      </c>
      <c r="D322" s="167" t="s">
        <v>76</v>
      </c>
      <c r="E322" s="170" t="s">
        <v>84</v>
      </c>
      <c r="F322" s="173" t="s">
        <v>257</v>
      </c>
      <c r="G322" s="73"/>
      <c r="H322" s="73"/>
      <c r="I322" s="73"/>
      <c r="J322" s="73"/>
      <c r="K322" s="73"/>
      <c r="L322" s="73"/>
      <c r="M322" s="73"/>
      <c r="N322" s="73"/>
      <c r="O322" s="73"/>
      <c r="P322" s="73"/>
      <c r="Q322" s="73"/>
      <c r="R322" s="198">
        <f t="shared" si="28"/>
        <v>0</v>
      </c>
      <c r="S322" s="73"/>
      <c r="T322" s="73"/>
      <c r="U322" s="73"/>
      <c r="V322" s="73"/>
      <c r="W322" s="73"/>
      <c r="X322" s="73"/>
      <c r="Y322" s="73"/>
      <c r="Z322" s="73"/>
      <c r="AA322" s="73"/>
      <c r="AB322" s="73"/>
      <c r="AC322" s="73"/>
      <c r="AD322" s="73"/>
      <c r="AE322" s="198">
        <f t="shared" si="29"/>
        <v>0</v>
      </c>
      <c r="AF322" s="73"/>
      <c r="AG322" s="73">
        <v>63.986220000000003</v>
      </c>
      <c r="AH322" s="73"/>
      <c r="AI322" s="73">
        <v>-4.3076299999999996</v>
      </c>
      <c r="AJ322" s="73"/>
      <c r="AK322" s="73"/>
      <c r="AL322" s="73"/>
      <c r="AM322" s="73"/>
      <c r="AN322" s="73"/>
      <c r="AO322" s="73"/>
      <c r="AP322" s="73"/>
      <c r="AQ322" s="73"/>
      <c r="AR322" s="198">
        <f t="shared" si="30"/>
        <v>59.67859</v>
      </c>
      <c r="AS322" s="198">
        <f t="shared" si="31"/>
        <v>59.67859</v>
      </c>
    </row>
    <row r="323" spans="2:45" ht="11.25" customHeight="1">
      <c r="B323" s="167" t="s">
        <v>90</v>
      </c>
      <c r="C323" s="188" t="s">
        <v>1124</v>
      </c>
      <c r="D323" s="167" t="s">
        <v>76</v>
      </c>
      <c r="E323" s="170" t="s">
        <v>84</v>
      </c>
      <c r="F323" s="173" t="s">
        <v>257</v>
      </c>
      <c r="G323" s="73"/>
      <c r="H323" s="73"/>
      <c r="I323" s="73"/>
      <c r="J323" s="73"/>
      <c r="K323" s="73"/>
      <c r="L323" s="73"/>
      <c r="M323" s="73"/>
      <c r="N323" s="73"/>
      <c r="O323" s="73"/>
      <c r="P323" s="73"/>
      <c r="Q323" s="73"/>
      <c r="R323" s="198">
        <f t="shared" si="28"/>
        <v>0</v>
      </c>
      <c r="S323" s="73"/>
      <c r="T323" s="73"/>
      <c r="U323" s="73"/>
      <c r="V323" s="73"/>
      <c r="W323" s="73"/>
      <c r="X323" s="73"/>
      <c r="Y323" s="73"/>
      <c r="Z323" s="73"/>
      <c r="AA323" s="73"/>
      <c r="AB323" s="73"/>
      <c r="AC323" s="73"/>
      <c r="AD323" s="73"/>
      <c r="AE323" s="198">
        <f t="shared" si="29"/>
        <v>0</v>
      </c>
      <c r="AF323" s="73"/>
      <c r="AG323" s="73"/>
      <c r="AH323" s="73">
        <v>16.2475</v>
      </c>
      <c r="AI323" s="73"/>
      <c r="AJ323" s="73"/>
      <c r="AK323" s="73"/>
      <c r="AL323" s="73"/>
      <c r="AM323" s="73"/>
      <c r="AN323" s="73"/>
      <c r="AO323" s="73"/>
      <c r="AP323" s="73"/>
      <c r="AQ323" s="73"/>
      <c r="AR323" s="198">
        <f t="shared" si="30"/>
        <v>16.2475</v>
      </c>
      <c r="AS323" s="198">
        <f t="shared" si="31"/>
        <v>16.2475</v>
      </c>
    </row>
    <row r="324" spans="2:45" ht="11.25" customHeight="1">
      <c r="B324" s="167" t="s">
        <v>90</v>
      </c>
      <c r="C324" s="188" t="s">
        <v>1101</v>
      </c>
      <c r="D324" s="167" t="s">
        <v>76</v>
      </c>
      <c r="E324" s="170" t="s">
        <v>84</v>
      </c>
      <c r="F324" s="173" t="s">
        <v>257</v>
      </c>
      <c r="G324" s="73"/>
      <c r="H324" s="73"/>
      <c r="I324" s="73"/>
      <c r="J324" s="73"/>
      <c r="K324" s="73"/>
      <c r="L324" s="73"/>
      <c r="M324" s="73"/>
      <c r="N324" s="73"/>
      <c r="O324" s="73"/>
      <c r="P324" s="73"/>
      <c r="Q324" s="73"/>
      <c r="R324" s="198">
        <f t="shared" si="28"/>
        <v>0</v>
      </c>
      <c r="S324" s="73"/>
      <c r="T324" s="73"/>
      <c r="U324" s="73"/>
      <c r="V324" s="73"/>
      <c r="W324" s="73"/>
      <c r="X324" s="73"/>
      <c r="Y324" s="73"/>
      <c r="Z324" s="73"/>
      <c r="AA324" s="73"/>
      <c r="AB324" s="73"/>
      <c r="AC324" s="73"/>
      <c r="AD324" s="73"/>
      <c r="AE324" s="198">
        <f t="shared" si="29"/>
        <v>0</v>
      </c>
      <c r="AF324" s="73"/>
      <c r="AG324" s="73"/>
      <c r="AH324" s="73">
        <v>69.231309999999993</v>
      </c>
      <c r="AI324" s="73">
        <v>71.108649999999997</v>
      </c>
      <c r="AJ324" s="73">
        <v>67.653880000000001</v>
      </c>
      <c r="AK324" s="73">
        <v>64.625960000000006</v>
      </c>
      <c r="AL324" s="73">
        <v>67.483829999999998</v>
      </c>
      <c r="AM324" s="73">
        <v>73.118840000000006</v>
      </c>
      <c r="AN324" s="73">
        <v>60.602980000000002</v>
      </c>
      <c r="AO324" s="73">
        <v>72.018879999999996</v>
      </c>
      <c r="AP324" s="73"/>
      <c r="AQ324" s="73"/>
      <c r="AR324" s="198">
        <f t="shared" si="30"/>
        <v>545.84433000000001</v>
      </c>
      <c r="AS324" s="198">
        <f t="shared" si="31"/>
        <v>545.84433000000001</v>
      </c>
    </row>
    <row r="325" spans="2:45" ht="11.25" customHeight="1">
      <c r="B325" s="167" t="s">
        <v>90</v>
      </c>
      <c r="C325" s="188" t="s">
        <v>1111</v>
      </c>
      <c r="D325" s="167" t="s">
        <v>76</v>
      </c>
      <c r="E325" s="170" t="s">
        <v>84</v>
      </c>
      <c r="F325" s="173" t="s">
        <v>257</v>
      </c>
      <c r="G325" s="73"/>
      <c r="H325" s="73"/>
      <c r="I325" s="73"/>
      <c r="J325" s="73"/>
      <c r="K325" s="73"/>
      <c r="L325" s="73"/>
      <c r="M325" s="73"/>
      <c r="N325" s="73"/>
      <c r="O325" s="73"/>
      <c r="P325" s="73"/>
      <c r="Q325" s="73"/>
      <c r="R325" s="198">
        <f t="shared" si="28"/>
        <v>0</v>
      </c>
      <c r="S325" s="73"/>
      <c r="T325" s="73"/>
      <c r="U325" s="73"/>
      <c r="V325" s="73"/>
      <c r="W325" s="73"/>
      <c r="X325" s="73"/>
      <c r="Y325" s="73"/>
      <c r="Z325" s="73"/>
      <c r="AA325" s="73"/>
      <c r="AB325" s="73"/>
      <c r="AC325" s="73"/>
      <c r="AD325" s="73"/>
      <c r="AE325" s="198">
        <f t="shared" si="29"/>
        <v>0</v>
      </c>
      <c r="AF325" s="73"/>
      <c r="AG325" s="73"/>
      <c r="AH325" s="73"/>
      <c r="AI325" s="73"/>
      <c r="AJ325" s="73">
        <v>11.200279999999999</v>
      </c>
      <c r="AK325" s="73"/>
      <c r="AL325" s="73"/>
      <c r="AM325" s="73"/>
      <c r="AN325" s="73"/>
      <c r="AO325" s="73"/>
      <c r="AP325" s="73"/>
      <c r="AQ325" s="73"/>
      <c r="AR325" s="198">
        <f t="shared" si="30"/>
        <v>11.200279999999999</v>
      </c>
      <c r="AS325" s="198">
        <f t="shared" si="31"/>
        <v>11.200279999999999</v>
      </c>
    </row>
    <row r="326" spans="2:45" ht="11.25" customHeight="1">
      <c r="B326" s="167" t="s">
        <v>90</v>
      </c>
      <c r="C326" s="188" t="s">
        <v>1133</v>
      </c>
      <c r="D326" s="167" t="s">
        <v>76</v>
      </c>
      <c r="E326" s="170" t="s">
        <v>84</v>
      </c>
      <c r="F326" s="173" t="s">
        <v>257</v>
      </c>
      <c r="G326" s="73"/>
      <c r="H326" s="73"/>
      <c r="I326" s="73"/>
      <c r="J326" s="73"/>
      <c r="K326" s="73"/>
      <c r="L326" s="73"/>
      <c r="M326" s="73"/>
      <c r="N326" s="73"/>
      <c r="O326" s="73"/>
      <c r="P326" s="73"/>
      <c r="Q326" s="73"/>
      <c r="R326" s="198">
        <f t="shared" si="28"/>
        <v>0</v>
      </c>
      <c r="S326" s="73"/>
      <c r="T326" s="73"/>
      <c r="U326" s="73"/>
      <c r="V326" s="73"/>
      <c r="W326" s="73"/>
      <c r="X326" s="73"/>
      <c r="Y326" s="73"/>
      <c r="Z326" s="73"/>
      <c r="AA326" s="73"/>
      <c r="AB326" s="73"/>
      <c r="AC326" s="73"/>
      <c r="AD326" s="73"/>
      <c r="AE326" s="198">
        <f t="shared" si="29"/>
        <v>0</v>
      </c>
      <c r="AF326" s="73"/>
      <c r="AG326" s="73"/>
      <c r="AH326" s="73"/>
      <c r="AI326" s="73"/>
      <c r="AJ326" s="73"/>
      <c r="AK326" s="73">
        <v>14.43</v>
      </c>
      <c r="AL326" s="73"/>
      <c r="AM326" s="73"/>
      <c r="AN326" s="73"/>
      <c r="AO326" s="73"/>
      <c r="AP326" s="73"/>
      <c r="AQ326" s="73"/>
      <c r="AR326" s="198">
        <f t="shared" si="30"/>
        <v>14.43</v>
      </c>
      <c r="AS326" s="198">
        <f t="shared" si="31"/>
        <v>14.43</v>
      </c>
    </row>
    <row r="327" spans="2:45" ht="11.25" customHeight="1">
      <c r="B327" s="167" t="s">
        <v>90</v>
      </c>
      <c r="C327" s="188" t="s">
        <v>1154</v>
      </c>
      <c r="D327" s="167" t="s">
        <v>76</v>
      </c>
      <c r="E327" s="170" t="s">
        <v>84</v>
      </c>
      <c r="F327" s="173" t="s">
        <v>257</v>
      </c>
      <c r="G327" s="73"/>
      <c r="H327" s="73"/>
      <c r="I327" s="73"/>
      <c r="J327" s="73"/>
      <c r="K327" s="73"/>
      <c r="L327" s="73"/>
      <c r="M327" s="73"/>
      <c r="N327" s="73"/>
      <c r="O327" s="73"/>
      <c r="P327" s="73"/>
      <c r="Q327" s="73"/>
      <c r="R327" s="198">
        <f t="shared" si="28"/>
        <v>0</v>
      </c>
      <c r="S327" s="73"/>
      <c r="T327" s="73"/>
      <c r="U327" s="73"/>
      <c r="V327" s="73"/>
      <c r="W327" s="73"/>
      <c r="X327" s="73"/>
      <c r="Y327" s="73"/>
      <c r="Z327" s="73"/>
      <c r="AA327" s="73"/>
      <c r="AB327" s="73"/>
      <c r="AC327" s="73"/>
      <c r="AD327" s="73"/>
      <c r="AE327" s="198">
        <f t="shared" si="29"/>
        <v>0</v>
      </c>
      <c r="AF327" s="73"/>
      <c r="AG327" s="73"/>
      <c r="AH327" s="73"/>
      <c r="AI327" s="73"/>
      <c r="AJ327" s="73"/>
      <c r="AK327" s="73"/>
      <c r="AL327" s="73"/>
      <c r="AM327" s="73">
        <v>4.8364500000000001</v>
      </c>
      <c r="AN327" s="73"/>
      <c r="AO327" s="73">
        <v>-1.0922499999999999</v>
      </c>
      <c r="AP327" s="73"/>
      <c r="AQ327" s="73"/>
      <c r="AR327" s="198">
        <f t="shared" si="30"/>
        <v>3.7442000000000002</v>
      </c>
      <c r="AS327" s="198">
        <f t="shared" si="31"/>
        <v>3.7442000000000002</v>
      </c>
    </row>
    <row r="328" spans="2:45" ht="11.25" customHeight="1">
      <c r="B328" s="167" t="s">
        <v>90</v>
      </c>
      <c r="C328" s="188" t="s">
        <v>1161</v>
      </c>
      <c r="D328" s="167" t="s">
        <v>76</v>
      </c>
      <c r="E328" s="170" t="s">
        <v>84</v>
      </c>
      <c r="F328" s="173" t="s">
        <v>257</v>
      </c>
      <c r="G328" s="73"/>
      <c r="H328" s="73"/>
      <c r="I328" s="73"/>
      <c r="J328" s="73"/>
      <c r="K328" s="73"/>
      <c r="L328" s="73"/>
      <c r="M328" s="73"/>
      <c r="N328" s="73"/>
      <c r="O328" s="73"/>
      <c r="P328" s="73"/>
      <c r="Q328" s="73"/>
      <c r="R328" s="198">
        <f t="shared" si="28"/>
        <v>0</v>
      </c>
      <c r="S328" s="73"/>
      <c r="T328" s="73"/>
      <c r="U328" s="73"/>
      <c r="V328" s="73"/>
      <c r="W328" s="73"/>
      <c r="X328" s="73"/>
      <c r="Y328" s="73"/>
      <c r="Z328" s="73"/>
      <c r="AA328" s="73"/>
      <c r="AB328" s="73"/>
      <c r="AC328" s="73"/>
      <c r="AD328" s="73"/>
      <c r="AE328" s="198">
        <f t="shared" si="29"/>
        <v>0</v>
      </c>
      <c r="AF328" s="73"/>
      <c r="AG328" s="73"/>
      <c r="AH328" s="73"/>
      <c r="AI328" s="73"/>
      <c r="AJ328" s="73"/>
      <c r="AK328" s="73"/>
      <c r="AL328" s="73"/>
      <c r="AM328" s="73"/>
      <c r="AN328" s="73">
        <v>11.489330000000001</v>
      </c>
      <c r="AO328" s="73"/>
      <c r="AP328" s="73"/>
      <c r="AQ328" s="73"/>
      <c r="AR328" s="198">
        <f t="shared" si="30"/>
        <v>11.489330000000001</v>
      </c>
      <c r="AS328" s="198">
        <f t="shared" si="31"/>
        <v>11.489330000000001</v>
      </c>
    </row>
    <row r="329" spans="2:45" ht="11.25" customHeight="1">
      <c r="B329" s="167" t="s">
        <v>90</v>
      </c>
      <c r="C329" s="188" t="s">
        <v>1162</v>
      </c>
      <c r="D329" s="167" t="s">
        <v>76</v>
      </c>
      <c r="E329" s="170" t="s">
        <v>84</v>
      </c>
      <c r="F329" s="173" t="s">
        <v>257</v>
      </c>
      <c r="G329" s="73"/>
      <c r="H329" s="73"/>
      <c r="I329" s="73"/>
      <c r="J329" s="73"/>
      <c r="K329" s="73"/>
      <c r="L329" s="73"/>
      <c r="M329" s="73"/>
      <c r="N329" s="73"/>
      <c r="O329" s="73"/>
      <c r="P329" s="73"/>
      <c r="Q329" s="73"/>
      <c r="R329" s="198">
        <f t="shared" si="28"/>
        <v>0</v>
      </c>
      <c r="S329" s="73"/>
      <c r="T329" s="73"/>
      <c r="U329" s="73"/>
      <c r="V329" s="73"/>
      <c r="W329" s="73"/>
      <c r="X329" s="73"/>
      <c r="Y329" s="73"/>
      <c r="Z329" s="73"/>
      <c r="AA329" s="73"/>
      <c r="AB329" s="73"/>
      <c r="AC329" s="73"/>
      <c r="AD329" s="73"/>
      <c r="AE329" s="198">
        <f t="shared" si="29"/>
        <v>0</v>
      </c>
      <c r="AF329" s="73"/>
      <c r="AG329" s="73"/>
      <c r="AH329" s="73"/>
      <c r="AI329" s="73"/>
      <c r="AJ329" s="73"/>
      <c r="AK329" s="73"/>
      <c r="AL329" s="73"/>
      <c r="AM329" s="73"/>
      <c r="AN329" s="73">
        <v>37.879019999999997</v>
      </c>
      <c r="AO329" s="73"/>
      <c r="AP329" s="73"/>
      <c r="AQ329" s="73"/>
      <c r="AR329" s="198">
        <f t="shared" si="30"/>
        <v>37.879019999999997</v>
      </c>
      <c r="AS329" s="198">
        <f t="shared" si="31"/>
        <v>37.879019999999997</v>
      </c>
    </row>
    <row r="330" spans="2:45" ht="11.25" customHeight="1">
      <c r="B330" s="167" t="s">
        <v>94</v>
      </c>
      <c r="C330" s="188" t="s">
        <v>452</v>
      </c>
      <c r="D330" s="167" t="s">
        <v>76</v>
      </c>
      <c r="E330" s="170" t="s">
        <v>84</v>
      </c>
      <c r="F330" s="181" t="s">
        <v>602</v>
      </c>
      <c r="G330" s="73">
        <v>0</v>
      </c>
      <c r="H330" s="73">
        <v>139.70699999999999</v>
      </c>
      <c r="I330" s="73">
        <v>330.54200999999995</v>
      </c>
      <c r="J330" s="73">
        <v>705.80</v>
      </c>
      <c r="K330" s="73">
        <v>740.60</v>
      </c>
      <c r="L330" s="73">
        <v>470.80</v>
      </c>
      <c r="M330" s="73">
        <v>541.25</v>
      </c>
      <c r="N330" s="73">
        <v>470.90</v>
      </c>
      <c r="O330" s="73">
        <v>489</v>
      </c>
      <c r="P330" s="73">
        <v>524.10</v>
      </c>
      <c r="Q330" s="73">
        <v>1681.60</v>
      </c>
      <c r="R330" s="198">
        <f t="shared" si="28"/>
        <v>6094.2990100000006</v>
      </c>
      <c r="S330" s="73">
        <v>393.58199999999999</v>
      </c>
      <c r="T330" s="73">
        <v>704.04227000000014</v>
      </c>
      <c r="U330" s="73">
        <v>396.595</v>
      </c>
      <c r="V330" s="73">
        <v>300.70</v>
      </c>
      <c r="W330" s="73">
        <v>112.30</v>
      </c>
      <c r="X330" s="73">
        <v>351.50</v>
      </c>
      <c r="Y330" s="73">
        <v>75.099999999999994</v>
      </c>
      <c r="Z330" s="73">
        <v>-25.50</v>
      </c>
      <c r="AA330" s="73">
        <v>2.2000000000000002</v>
      </c>
      <c r="AB330" s="73">
        <v>278.13400000000001</v>
      </c>
      <c r="AC330" s="73">
        <v>9.10</v>
      </c>
      <c r="AD330" s="73">
        <v>21.010999999999999</v>
      </c>
      <c r="AE330" s="198">
        <f t="shared" si="29"/>
        <v>2618.7642700000001</v>
      </c>
      <c r="AF330" s="73">
        <v>38.962000000000003</v>
      </c>
      <c r="AG330" s="73">
        <v>73.096000000000004</v>
      </c>
      <c r="AH330" s="73">
        <v>33.805999999999997</v>
      </c>
      <c r="AI330" s="73">
        <v>40.126000000000005</v>
      </c>
      <c r="AJ330" s="73">
        <v>16.655999999999999</v>
      </c>
      <c r="AK330" s="73">
        <v>-43.892000000000003</v>
      </c>
      <c r="AL330" s="73">
        <v>9.2129999999999992</v>
      </c>
      <c r="AM330" s="73">
        <v>-17.755</v>
      </c>
      <c r="AN330" s="73"/>
      <c r="AO330" s="73"/>
      <c r="AP330" s="73"/>
      <c r="AQ330" s="73"/>
      <c r="AR330" s="198">
        <f t="shared" si="19"/>
        <v>150.21200000000002</v>
      </c>
      <c r="AS330" s="198">
        <f t="shared" si="20"/>
        <v>8863.2752799999998</v>
      </c>
    </row>
    <row r="331" spans="2:45" ht="11.25" customHeight="1">
      <c r="B331" s="167" t="s">
        <v>95</v>
      </c>
      <c r="C331" s="188" t="s">
        <v>541</v>
      </c>
      <c r="D331" s="167" t="s">
        <v>76</v>
      </c>
      <c r="E331" s="170" t="s">
        <v>84</v>
      </c>
      <c r="F331" s="181" t="s">
        <v>461</v>
      </c>
      <c r="G331" s="73">
        <v>0</v>
      </c>
      <c r="H331" s="73">
        <v>0</v>
      </c>
      <c r="I331" s="73">
        <v>26169</v>
      </c>
      <c r="J331" s="73">
        <v>241908</v>
      </c>
      <c r="K331" s="73">
        <v>217056</v>
      </c>
      <c r="L331" s="73">
        <v>188424</v>
      </c>
      <c r="M331" s="73">
        <v>201129</v>
      </c>
      <c r="N331" s="73">
        <v>193780</v>
      </c>
      <c r="O331" s="73">
        <v>87203</v>
      </c>
      <c r="P331" s="73">
        <v>295911</v>
      </c>
      <c r="Q331" s="73">
        <v>192977.80</v>
      </c>
      <c r="R331" s="198">
        <f t="shared" si="28"/>
        <v>1644557.80</v>
      </c>
      <c r="S331" s="73">
        <v>208337.20</v>
      </c>
      <c r="T331" s="73">
        <v>208455</v>
      </c>
      <c r="U331" s="73">
        <v>141833</v>
      </c>
      <c r="V331" s="73">
        <v>152324</v>
      </c>
      <c r="W331" s="73">
        <v>165401</v>
      </c>
      <c r="X331" s="73">
        <v>164195</v>
      </c>
      <c r="Y331" s="73">
        <v>149175</v>
      </c>
      <c r="Z331" s="73">
        <v>22042</v>
      </c>
      <c r="AA331" s="73">
        <v>3803</v>
      </c>
      <c r="AB331" s="73">
        <v>1487</v>
      </c>
      <c r="AC331" s="73">
        <v>956</v>
      </c>
      <c r="AD331" s="73">
        <v>606</v>
      </c>
      <c r="AE331" s="198">
        <f t="shared" si="29"/>
        <v>1218614.20</v>
      </c>
      <c r="AF331" s="73">
        <v>681</v>
      </c>
      <c r="AG331" s="73">
        <v>449</v>
      </c>
      <c r="AH331" s="73">
        <v>177</v>
      </c>
      <c r="AI331" s="73">
        <v>48</v>
      </c>
      <c r="AJ331" s="73">
        <v>41</v>
      </c>
      <c r="AK331" s="73">
        <v>12</v>
      </c>
      <c r="AL331" s="73">
        <v>90</v>
      </c>
      <c r="AM331" s="73"/>
      <c r="AN331" s="73"/>
      <c r="AO331" s="73"/>
      <c r="AP331" s="73">
        <v>175</v>
      </c>
      <c r="AQ331" s="73"/>
      <c r="AR331" s="198">
        <f t="shared" si="19"/>
        <v>1673</v>
      </c>
      <c r="AS331" s="198">
        <f t="shared" si="20"/>
        <v>2864845</v>
      </c>
    </row>
    <row r="332" spans="2:45" ht="21">
      <c r="B332" s="167" t="s">
        <v>95</v>
      </c>
      <c r="C332" s="188" t="s">
        <v>467</v>
      </c>
      <c r="D332" s="167" t="s">
        <v>76</v>
      </c>
      <c r="E332" s="170" t="s">
        <v>84</v>
      </c>
      <c r="F332" s="181"/>
      <c r="G332" s="73">
        <v>0</v>
      </c>
      <c r="H332" s="73">
        <v>0</v>
      </c>
      <c r="I332" s="73">
        <v>9.34</v>
      </c>
      <c r="J332" s="73">
        <v>16.39</v>
      </c>
      <c r="K332" s="73">
        <v>0</v>
      </c>
      <c r="L332" s="73">
        <v>0</v>
      </c>
      <c r="M332" s="73">
        <v>0</v>
      </c>
      <c r="N332" s="73">
        <v>0</v>
      </c>
      <c r="O332" s="73">
        <v>0</v>
      </c>
      <c r="P332" s="73">
        <v>0</v>
      </c>
      <c r="Q332" s="73">
        <v>0</v>
      </c>
      <c r="R332" s="198">
        <f t="shared" si="28"/>
        <v>25.73</v>
      </c>
      <c r="S332" s="73">
        <v>2.9220000000000002</v>
      </c>
      <c r="T332" s="73"/>
      <c r="U332" s="73">
        <v>31.029</v>
      </c>
      <c r="V332" s="73"/>
      <c r="W332" s="73">
        <v>12.858000000000001</v>
      </c>
      <c r="X332" s="73">
        <v>2.9220000000000002</v>
      </c>
      <c r="Y332" s="73"/>
      <c r="Z332" s="73"/>
      <c r="AA332" s="73"/>
      <c r="AB332" s="73"/>
      <c r="AC332" s="73"/>
      <c r="AD332" s="73"/>
      <c r="AE332" s="198">
        <f t="shared" si="29"/>
        <v>49.730999999999995</v>
      </c>
      <c r="AF332" s="73"/>
      <c r="AG332" s="73"/>
      <c r="AH332" s="73"/>
      <c r="AI332" s="73"/>
      <c r="AJ332" s="73"/>
      <c r="AK332" s="73"/>
      <c r="AL332" s="73"/>
      <c r="AM332" s="73"/>
      <c r="AN332" s="73"/>
      <c r="AO332" s="73"/>
      <c r="AP332" s="73"/>
      <c r="AQ332" s="73"/>
      <c r="AR332" s="198">
        <f t="shared" si="19"/>
        <v>0</v>
      </c>
      <c r="AS332" s="198">
        <f t="shared" si="20"/>
        <v>75.460999999999999</v>
      </c>
    </row>
    <row r="333" spans="2:45" ht="21">
      <c r="B333" s="167" t="s">
        <v>95</v>
      </c>
      <c r="C333" s="94" t="s">
        <v>468</v>
      </c>
      <c r="D333" s="167" t="s">
        <v>76</v>
      </c>
      <c r="E333" s="170" t="s">
        <v>84</v>
      </c>
      <c r="F333" s="181" t="s">
        <v>469</v>
      </c>
      <c r="G333" s="73">
        <v>0</v>
      </c>
      <c r="H333" s="73">
        <v>0</v>
      </c>
      <c r="I333" s="73">
        <v>12.77</v>
      </c>
      <c r="J333" s="73">
        <v>35.946960000000004</v>
      </c>
      <c r="K333" s="73">
        <v>35.479119999999995</v>
      </c>
      <c r="L333" s="73">
        <v>20.781079999999999</v>
      </c>
      <c r="M333" s="73">
        <v>20.876449999999998</v>
      </c>
      <c r="N333" s="73">
        <v>23.686669999999999</v>
      </c>
      <c r="O333" s="73">
        <v>36.861429999999999</v>
      </c>
      <c r="P333" s="73">
        <v>46.419970000000006</v>
      </c>
      <c r="Q333" s="73">
        <v>33.980629999999998</v>
      </c>
      <c r="R333" s="198">
        <f t="shared" si="28"/>
        <v>266.80230999999998</v>
      </c>
      <c r="S333" s="73">
        <v>55.927259999999997</v>
      </c>
      <c r="T333" s="73">
        <v>41.973999999999997</v>
      </c>
      <c r="U333" s="73">
        <v>33.325000000000003</v>
      </c>
      <c r="V333" s="73">
        <v>54.594790000000003</v>
      </c>
      <c r="W333" s="73">
        <v>33.917000000000002</v>
      </c>
      <c r="X333" s="73">
        <v>32.731999999999999</v>
      </c>
      <c r="Y333" s="73">
        <v>12.47284</v>
      </c>
      <c r="Z333" s="73"/>
      <c r="AA333" s="73"/>
      <c r="AB333" s="73"/>
      <c r="AC333" s="73">
        <v>-35.278460000000003</v>
      </c>
      <c r="AD333" s="73"/>
      <c r="AE333" s="198">
        <f t="shared" si="29"/>
        <v>229.66443000000004</v>
      </c>
      <c r="AF333" s="73"/>
      <c r="AG333" s="73"/>
      <c r="AH333" s="73"/>
      <c r="AI333" s="73"/>
      <c r="AJ333" s="73"/>
      <c r="AK333" s="73"/>
      <c r="AL333" s="73"/>
      <c r="AM333" s="73"/>
      <c r="AN333" s="73"/>
      <c r="AO333" s="73"/>
      <c r="AP333" s="73"/>
      <c r="AQ333" s="73"/>
      <c r="AR333" s="198">
        <f t="shared" si="19"/>
        <v>0</v>
      </c>
      <c r="AS333" s="198">
        <f t="shared" si="20"/>
        <v>496.46674000000002</v>
      </c>
    </row>
    <row r="334" spans="2:45" ht="21">
      <c r="B334" s="167" t="s">
        <v>95</v>
      </c>
      <c r="C334" s="94" t="s">
        <v>643</v>
      </c>
      <c r="D334" s="167" t="s">
        <v>76</v>
      </c>
      <c r="E334" s="170" t="s">
        <v>84</v>
      </c>
      <c r="F334" s="181"/>
      <c r="G334" s="73">
        <v>1.452</v>
      </c>
      <c r="H334" s="73">
        <v>16.597000000000001</v>
      </c>
      <c r="I334" s="73">
        <v>17.852</v>
      </c>
      <c r="J334" s="73">
        <v>25.126999999999999</v>
      </c>
      <c r="K334" s="73">
        <v>5.6430499999999997</v>
      </c>
      <c r="L334" s="73">
        <v>6.0504199999999999</v>
      </c>
      <c r="M334" s="73">
        <v>19.468</v>
      </c>
      <c r="N334" s="73">
        <v>4.5549999999999997</v>
      </c>
      <c r="O334" s="73">
        <v>8.6811000000000007</v>
      </c>
      <c r="P334" s="73">
        <v>7.8239999999999998</v>
      </c>
      <c r="Q334" s="73">
        <v>16.830500000000001</v>
      </c>
      <c r="R334" s="198">
        <f t="shared" si="28"/>
        <v>130.08007000000001</v>
      </c>
      <c r="S334" s="73">
        <v>3.6520000000000001</v>
      </c>
      <c r="T334" s="73">
        <v>2.5499999999999998</v>
      </c>
      <c r="U334" s="73">
        <v>2.597</v>
      </c>
      <c r="V334" s="73">
        <v>2.2469999999999999</v>
      </c>
      <c r="W334" s="73">
        <v>2.2469999999999999</v>
      </c>
      <c r="X334" s="73">
        <v>4.8968999999999996</v>
      </c>
      <c r="Y334" s="73">
        <v>4.7831999999999999</v>
      </c>
      <c r="Z334" s="73"/>
      <c r="AA334" s="73"/>
      <c r="AB334" s="73">
        <v>264.34156000000002</v>
      </c>
      <c r="AC334" s="73"/>
      <c r="AD334" s="73"/>
      <c r="AE334" s="198">
        <f t="shared" si="29"/>
        <v>287.31466</v>
      </c>
      <c r="AF334" s="73"/>
      <c r="AG334" s="73"/>
      <c r="AH334" s="73"/>
      <c r="AI334" s="73"/>
      <c r="AJ334" s="73"/>
      <c r="AK334" s="73"/>
      <c r="AL334" s="73"/>
      <c r="AM334" s="73"/>
      <c r="AN334" s="73"/>
      <c r="AO334" s="73"/>
      <c r="AP334" s="73"/>
      <c r="AQ334" s="73"/>
      <c r="AR334" s="198">
        <f t="shared" si="19"/>
        <v>0</v>
      </c>
      <c r="AS334" s="198">
        <f t="shared" si="20"/>
        <v>417.39472999999998</v>
      </c>
    </row>
    <row r="335" spans="2:45" ht="11.25" customHeight="1">
      <c r="B335" s="167" t="s">
        <v>95</v>
      </c>
      <c r="C335" s="94" t="s">
        <v>555</v>
      </c>
      <c r="D335" s="167" t="s">
        <v>76</v>
      </c>
      <c r="E335" s="170" t="s">
        <v>84</v>
      </c>
      <c r="F335" s="181"/>
      <c r="G335" s="73">
        <v>0</v>
      </c>
      <c r="H335" s="73">
        <v>94</v>
      </c>
      <c r="I335" s="73">
        <v>110</v>
      </c>
      <c r="J335" s="73">
        <v>117</v>
      </c>
      <c r="K335" s="73">
        <v>117</v>
      </c>
      <c r="L335" s="73">
        <v>117</v>
      </c>
      <c r="M335" s="73">
        <v>427</v>
      </c>
      <c r="N335" s="73">
        <v>144</v>
      </c>
      <c r="O335" s="73">
        <v>153</v>
      </c>
      <c r="P335" s="73">
        <v>123</v>
      </c>
      <c r="Q335" s="73">
        <v>153</v>
      </c>
      <c r="R335" s="198">
        <f t="shared" si="28"/>
        <v>1555</v>
      </c>
      <c r="S335" s="73">
        <v>130</v>
      </c>
      <c r="T335" s="73">
        <v>130</v>
      </c>
      <c r="U335" s="73">
        <v>85</v>
      </c>
      <c r="V335" s="73">
        <v>68</v>
      </c>
      <c r="W335" s="73">
        <v>70</v>
      </c>
      <c r="X335" s="73">
        <v>38</v>
      </c>
      <c r="Y335" s="73"/>
      <c r="Z335" s="73"/>
      <c r="AA335" s="73"/>
      <c r="AB335" s="73"/>
      <c r="AC335" s="73"/>
      <c r="AD335" s="73"/>
      <c r="AE335" s="198">
        <f t="shared" si="29"/>
        <v>521</v>
      </c>
      <c r="AF335" s="73"/>
      <c r="AG335" s="73"/>
      <c r="AH335" s="73"/>
      <c r="AI335" s="73"/>
      <c r="AJ335" s="73"/>
      <c r="AK335" s="73"/>
      <c r="AL335" s="73"/>
      <c r="AM335" s="73"/>
      <c r="AN335" s="73"/>
      <c r="AO335" s="73"/>
      <c r="AP335" s="73"/>
      <c r="AQ335" s="73"/>
      <c r="AR335" s="198">
        <f t="shared" si="19"/>
        <v>0</v>
      </c>
      <c r="AS335" s="198">
        <f t="shared" si="20"/>
        <v>2076</v>
      </c>
    </row>
    <row r="336" spans="2:45" ht="11.25" customHeight="1">
      <c r="B336" s="167" t="s">
        <v>95</v>
      </c>
      <c r="C336" s="94" t="s">
        <v>557</v>
      </c>
      <c r="D336" s="167" t="s">
        <v>76</v>
      </c>
      <c r="E336" s="170" t="s">
        <v>671</v>
      </c>
      <c r="F336" s="173"/>
      <c r="G336" s="73">
        <v>0</v>
      </c>
      <c r="H336" s="73">
        <v>0</v>
      </c>
      <c r="I336" s="73">
        <v>0</v>
      </c>
      <c r="J336" s="73">
        <v>0</v>
      </c>
      <c r="K336" s="73">
        <v>0</v>
      </c>
      <c r="L336" s="73">
        <v>0</v>
      </c>
      <c r="M336" s="73">
        <v>197</v>
      </c>
      <c r="N336" s="73">
        <v>0</v>
      </c>
      <c r="O336" s="73">
        <v>0</v>
      </c>
      <c r="P336" s="73">
        <v>0</v>
      </c>
      <c r="Q336" s="73">
        <v>0</v>
      </c>
      <c r="R336" s="198">
        <f t="shared" si="28"/>
        <v>197</v>
      </c>
      <c r="S336" s="73"/>
      <c r="T336" s="73"/>
      <c r="U336" s="73"/>
      <c r="V336" s="73"/>
      <c r="W336" s="73"/>
      <c r="X336" s="73"/>
      <c r="Y336" s="73"/>
      <c r="Z336" s="73"/>
      <c r="AA336" s="73"/>
      <c r="AB336" s="73"/>
      <c r="AC336" s="73"/>
      <c r="AD336" s="73"/>
      <c r="AE336" s="198">
        <f t="shared" si="29"/>
        <v>0</v>
      </c>
      <c r="AF336" s="73"/>
      <c r="AG336" s="73"/>
      <c r="AH336" s="73"/>
      <c r="AI336" s="73"/>
      <c r="AJ336" s="73"/>
      <c r="AK336" s="73"/>
      <c r="AL336" s="73"/>
      <c r="AM336" s="73"/>
      <c r="AN336" s="73"/>
      <c r="AO336" s="73"/>
      <c r="AP336" s="73"/>
      <c r="AQ336" s="73"/>
      <c r="AR336" s="198">
        <f t="shared" si="19"/>
        <v>0</v>
      </c>
      <c r="AS336" s="198">
        <f t="shared" si="20"/>
        <v>197</v>
      </c>
    </row>
    <row r="337" spans="2:45" ht="14.5">
      <c r="B337" s="167" t="s">
        <v>95</v>
      </c>
      <c r="C337" s="94" t="s">
        <v>586</v>
      </c>
      <c r="D337" s="167" t="s">
        <v>76</v>
      </c>
      <c r="E337" s="170" t="s">
        <v>84</v>
      </c>
      <c r="F337" s="181" t="s">
        <v>329</v>
      </c>
      <c r="G337" s="73">
        <v>0</v>
      </c>
      <c r="H337" s="73">
        <v>14.40</v>
      </c>
      <c r="I337" s="73">
        <v>47.34</v>
      </c>
      <c r="J337" s="73">
        <v>47.74</v>
      </c>
      <c r="K337" s="73">
        <v>53.30</v>
      </c>
      <c r="L337" s="73">
        <v>66</v>
      </c>
      <c r="M337" s="73">
        <v>66</v>
      </c>
      <c r="N337" s="73">
        <v>69.20</v>
      </c>
      <c r="O337" s="73">
        <v>77.19</v>
      </c>
      <c r="P337" s="73">
        <v>74.70</v>
      </c>
      <c r="Q337" s="73">
        <v>77.19</v>
      </c>
      <c r="R337" s="198">
        <f t="shared" si="28"/>
        <v>593.05999999999995</v>
      </c>
      <c r="S337" s="73">
        <v>90.05</v>
      </c>
      <c r="T337" s="73">
        <v>16.239999999999998</v>
      </c>
      <c r="U337" s="73">
        <v>15.30</v>
      </c>
      <c r="V337" s="73">
        <v>9</v>
      </c>
      <c r="W337" s="73">
        <v>9.3000000000000007</v>
      </c>
      <c r="X337" s="73"/>
      <c r="Y337" s="73"/>
      <c r="Z337" s="73"/>
      <c r="AA337" s="73"/>
      <c r="AB337" s="73"/>
      <c r="AC337" s="73"/>
      <c r="AD337" s="73"/>
      <c r="AE337" s="198">
        <f t="shared" si="29"/>
        <v>139.88999999999999</v>
      </c>
      <c r="AF337" s="73"/>
      <c r="AG337" s="73"/>
      <c r="AH337" s="73"/>
      <c r="AI337" s="73"/>
      <c r="AJ337" s="73"/>
      <c r="AK337" s="73"/>
      <c r="AL337" s="73"/>
      <c r="AM337" s="73"/>
      <c r="AN337" s="73"/>
      <c r="AO337" s="73"/>
      <c r="AP337" s="73"/>
      <c r="AQ337" s="73"/>
      <c r="AR337" s="198">
        <f t="shared" si="19"/>
        <v>0</v>
      </c>
      <c r="AS337" s="198">
        <f t="shared" si="20"/>
        <v>732.95</v>
      </c>
    </row>
    <row r="338" spans="2:45" ht="14.5">
      <c r="B338" s="167" t="s">
        <v>95</v>
      </c>
      <c r="C338" s="94" t="s">
        <v>558</v>
      </c>
      <c r="D338" s="167" t="s">
        <v>76</v>
      </c>
      <c r="E338" s="170" t="s">
        <v>84</v>
      </c>
      <c r="F338" s="181"/>
      <c r="G338" s="73">
        <v>0</v>
      </c>
      <c r="H338" s="73">
        <v>45</v>
      </c>
      <c r="I338" s="73">
        <v>85</v>
      </c>
      <c r="J338" s="73">
        <v>75</v>
      </c>
      <c r="K338" s="73">
        <v>65</v>
      </c>
      <c r="L338" s="73">
        <v>56</v>
      </c>
      <c r="M338" s="73">
        <v>56</v>
      </c>
      <c r="N338" s="73">
        <v>54</v>
      </c>
      <c r="O338" s="73">
        <v>56</v>
      </c>
      <c r="P338" s="73">
        <v>54</v>
      </c>
      <c r="Q338" s="73">
        <v>39</v>
      </c>
      <c r="R338" s="198">
        <f t="shared" si="28"/>
        <v>585</v>
      </c>
      <c r="S338" s="73"/>
      <c r="T338" s="73"/>
      <c r="U338" s="73"/>
      <c r="V338" s="73"/>
      <c r="W338" s="73"/>
      <c r="X338" s="73"/>
      <c r="Y338" s="73"/>
      <c r="Z338" s="73"/>
      <c r="AA338" s="73"/>
      <c r="AB338" s="73"/>
      <c r="AC338" s="73"/>
      <c r="AD338" s="73"/>
      <c r="AE338" s="198">
        <f t="shared" si="29"/>
        <v>0</v>
      </c>
      <c r="AF338" s="73"/>
      <c r="AG338" s="73"/>
      <c r="AH338" s="73"/>
      <c r="AI338" s="73"/>
      <c r="AJ338" s="73"/>
      <c r="AK338" s="73"/>
      <c r="AL338" s="73"/>
      <c r="AM338" s="73"/>
      <c r="AN338" s="73"/>
      <c r="AO338" s="73"/>
      <c r="AP338" s="73"/>
      <c r="AQ338" s="73"/>
      <c r="AR338" s="198">
        <f t="shared" si="19"/>
        <v>0</v>
      </c>
      <c r="AS338" s="198">
        <f t="shared" si="20"/>
        <v>585</v>
      </c>
    </row>
    <row r="339" spans="2:45" ht="11.25" customHeight="1">
      <c r="B339" s="167" t="s">
        <v>95</v>
      </c>
      <c r="C339" s="94" t="s">
        <v>564</v>
      </c>
      <c r="D339" s="167" t="s">
        <v>76</v>
      </c>
      <c r="E339" s="170" t="s">
        <v>84</v>
      </c>
      <c r="F339" s="181"/>
      <c r="G339" s="73">
        <v>0</v>
      </c>
      <c r="H339" s="73">
        <v>0</v>
      </c>
      <c r="I339" s="73">
        <v>5</v>
      </c>
      <c r="J339" s="73">
        <v>13</v>
      </c>
      <c r="K339" s="73">
        <v>13</v>
      </c>
      <c r="L339" s="73">
        <v>13</v>
      </c>
      <c r="M339" s="73">
        <v>21</v>
      </c>
      <c r="N339" s="73">
        <v>34</v>
      </c>
      <c r="O339" s="73">
        <v>41</v>
      </c>
      <c r="P339" s="73">
        <v>40</v>
      </c>
      <c r="Q339" s="73">
        <v>41</v>
      </c>
      <c r="R339" s="198">
        <f t="shared" si="28"/>
        <v>221</v>
      </c>
      <c r="S339" s="73">
        <v>41</v>
      </c>
      <c r="T339" s="73">
        <v>37</v>
      </c>
      <c r="U339" s="73">
        <v>41</v>
      </c>
      <c r="V339" s="73">
        <v>40</v>
      </c>
      <c r="W339" s="73">
        <v>41</v>
      </c>
      <c r="X339" s="73">
        <v>40</v>
      </c>
      <c r="Y339" s="73"/>
      <c r="Z339" s="73"/>
      <c r="AA339" s="73"/>
      <c r="AB339" s="73"/>
      <c r="AC339" s="73"/>
      <c r="AD339" s="73"/>
      <c r="AE339" s="198">
        <f t="shared" si="29"/>
        <v>240</v>
      </c>
      <c r="AF339" s="73"/>
      <c r="AG339" s="73"/>
      <c r="AH339" s="73"/>
      <c r="AI339" s="73"/>
      <c r="AJ339" s="73"/>
      <c r="AK339" s="73"/>
      <c r="AL339" s="73"/>
      <c r="AM339" s="73"/>
      <c r="AN339" s="73"/>
      <c r="AO339" s="73"/>
      <c r="AP339" s="73"/>
      <c r="AQ339" s="73"/>
      <c r="AR339" s="198">
        <f t="shared" si="19"/>
        <v>0</v>
      </c>
      <c r="AS339" s="198">
        <f t="shared" si="20"/>
        <v>461</v>
      </c>
    </row>
    <row r="340" spans="2:45" ht="11.25" customHeight="1">
      <c r="B340" s="167" t="s">
        <v>95</v>
      </c>
      <c r="C340" s="94" t="s">
        <v>563</v>
      </c>
      <c r="D340" s="167" t="s">
        <v>76</v>
      </c>
      <c r="E340" s="170" t="s">
        <v>84</v>
      </c>
      <c r="F340" s="181"/>
      <c r="G340" s="73">
        <v>0</v>
      </c>
      <c r="H340" s="73">
        <v>0</v>
      </c>
      <c r="I340" s="73">
        <v>0</v>
      </c>
      <c r="J340" s="73">
        <v>22.40</v>
      </c>
      <c r="K340" s="73">
        <v>150.40</v>
      </c>
      <c r="L340" s="73">
        <v>147.19999999999999</v>
      </c>
      <c r="M340" s="73">
        <v>173.20</v>
      </c>
      <c r="N340" s="73">
        <v>173.20</v>
      </c>
      <c r="O340" s="73">
        <v>173.60</v>
      </c>
      <c r="P340" s="73">
        <v>173.20</v>
      </c>
      <c r="Q340" s="73">
        <v>173.20</v>
      </c>
      <c r="R340" s="198">
        <f t="shared" si="28"/>
        <v>1186.4000000000001</v>
      </c>
      <c r="S340" s="73">
        <v>173.20</v>
      </c>
      <c r="T340" s="73">
        <v>156.80000000000001</v>
      </c>
      <c r="U340" s="73">
        <v>173.60</v>
      </c>
      <c r="V340" s="73">
        <v>168</v>
      </c>
      <c r="W340" s="73">
        <v>173.60</v>
      </c>
      <c r="X340" s="73">
        <v>168</v>
      </c>
      <c r="Y340" s="73">
        <v>173.60</v>
      </c>
      <c r="Z340" s="73">
        <v>173.60</v>
      </c>
      <c r="AA340" s="73">
        <v>168</v>
      </c>
      <c r="AB340" s="73">
        <v>173.60</v>
      </c>
      <c r="AC340" s="73">
        <v>168</v>
      </c>
      <c r="AD340" s="73">
        <v>173.60</v>
      </c>
      <c r="AE340" s="198">
        <f t="shared" si="29"/>
        <v>2043.5999999999997</v>
      </c>
      <c r="AF340" s="73">
        <v>173.60</v>
      </c>
      <c r="AG340" s="73">
        <v>156.80000000000001</v>
      </c>
      <c r="AH340" s="73">
        <v>173.60</v>
      </c>
      <c r="AI340" s="73">
        <v>156</v>
      </c>
      <c r="AJ340" s="73">
        <v>161.19999999999999</v>
      </c>
      <c r="AK340" s="73">
        <v>156</v>
      </c>
      <c r="AL340" s="73">
        <v>161.19999999999999</v>
      </c>
      <c r="AM340" s="73">
        <v>161.19999999999999</v>
      </c>
      <c r="AN340" s="73"/>
      <c r="AO340" s="73"/>
      <c r="AP340" s="73"/>
      <c r="AQ340" s="73"/>
      <c r="AR340" s="198">
        <f t="shared" si="19"/>
        <v>1299.6000000000001</v>
      </c>
      <c r="AS340" s="198">
        <f t="shared" si="20"/>
        <v>4529.6000000000004</v>
      </c>
    </row>
    <row r="341" spans="2:45" ht="11.25" customHeight="1">
      <c r="B341" s="167" t="s">
        <v>96</v>
      </c>
      <c r="C341" s="94" t="s">
        <v>512</v>
      </c>
      <c r="D341" s="167" t="s">
        <v>76</v>
      </c>
      <c r="E341" s="170" t="s">
        <v>84</v>
      </c>
      <c r="F341" s="181" t="s">
        <v>285</v>
      </c>
      <c r="G341" s="73">
        <v>0</v>
      </c>
      <c r="H341" s="73">
        <v>7727.85</v>
      </c>
      <c r="I341" s="73">
        <v>12546.96</v>
      </c>
      <c r="J341" s="73">
        <v>11304.9383</v>
      </c>
      <c r="K341" s="73">
        <v>9548.9662399999997</v>
      </c>
      <c r="L341" s="73">
        <v>7822.98</v>
      </c>
      <c r="M341" s="73">
        <v>18411.78</v>
      </c>
      <c r="N341" s="73">
        <v>8750</v>
      </c>
      <c r="O341" s="73">
        <v>11467.72258</v>
      </c>
      <c r="P341" s="73">
        <v>7352.74467</v>
      </c>
      <c r="Q341" s="73">
        <v>6955.10</v>
      </c>
      <c r="R341" s="198">
        <f t="shared" si="28"/>
        <v>101889.04179</v>
      </c>
      <c r="S341" s="73">
        <v>6904.7079999999996</v>
      </c>
      <c r="T341" s="73">
        <v>9934.6939999999995</v>
      </c>
      <c r="U341" s="73">
        <v>15944.377</v>
      </c>
      <c r="V341" s="73">
        <v>14339.695</v>
      </c>
      <c r="W341" s="73">
        <v>13395.008</v>
      </c>
      <c r="X341" s="73">
        <v>12678.167460000001</v>
      </c>
      <c r="Y341" s="73">
        <v>7708.5919999999996</v>
      </c>
      <c r="Z341" s="73">
        <v>9853.5079999999998</v>
      </c>
      <c r="AA341" s="73">
        <v>9844.509</v>
      </c>
      <c r="AB341" s="73">
        <v>9994.4030000000002</v>
      </c>
      <c r="AC341" s="73">
        <v>8615.9179999999997</v>
      </c>
      <c r="AD341" s="73">
        <v>99.984999999999673</v>
      </c>
      <c r="AE341" s="198">
        <f t="shared" si="29"/>
        <v>119313.56446000002</v>
      </c>
      <c r="AF341" s="73">
        <v>1330.19</v>
      </c>
      <c r="AG341" s="73">
        <v>12048.95</v>
      </c>
      <c r="AH341" s="73">
        <v>8796.7800000000007</v>
      </c>
      <c r="AI341" s="73">
        <v>5198.3100000000004</v>
      </c>
      <c r="AJ341" s="73">
        <v>879.39</v>
      </c>
      <c r="AK341" s="73">
        <v>754.13</v>
      </c>
      <c r="AL341" s="73">
        <v>694.65300000000002</v>
      </c>
      <c r="AM341" s="73">
        <v>649.87</v>
      </c>
      <c r="AN341" s="73">
        <v>652.30999999999995</v>
      </c>
      <c r="AO341" s="73">
        <v>678.58</v>
      </c>
      <c r="AP341" s="73">
        <v>651.14</v>
      </c>
      <c r="AQ341" s="73">
        <v>510.07</v>
      </c>
      <c r="AR341" s="198">
        <f t="shared" si="19"/>
        <v>32844.373000000007</v>
      </c>
      <c r="AS341" s="198">
        <f t="shared" si="20"/>
        <v>254046.97925000003</v>
      </c>
    </row>
    <row r="342" spans="2:45" ht="11.25" customHeight="1">
      <c r="B342" s="167" t="s">
        <v>96</v>
      </c>
      <c r="C342" s="94" t="s">
        <v>76</v>
      </c>
      <c r="D342" s="167" t="s">
        <v>76</v>
      </c>
      <c r="E342" s="170" t="s">
        <v>84</v>
      </c>
      <c r="F342" s="181" t="s">
        <v>568</v>
      </c>
      <c r="G342" s="73">
        <v>0</v>
      </c>
      <c r="H342" s="73">
        <v>0</v>
      </c>
      <c r="I342" s="73">
        <v>0</v>
      </c>
      <c r="J342" s="73">
        <v>0</v>
      </c>
      <c r="K342" s="73">
        <v>0</v>
      </c>
      <c r="L342" s="73">
        <v>0</v>
      </c>
      <c r="M342" s="73">
        <v>0</v>
      </c>
      <c r="N342" s="73">
        <v>0</v>
      </c>
      <c r="O342" s="73">
        <v>0</v>
      </c>
      <c r="P342" s="73">
        <v>260.10945000000004</v>
      </c>
      <c r="Q342" s="73">
        <v>351.45</v>
      </c>
      <c r="R342" s="198">
        <f t="shared" si="28"/>
        <v>611.55944999999997</v>
      </c>
      <c r="S342" s="73"/>
      <c r="T342" s="73"/>
      <c r="U342" s="73"/>
      <c r="V342" s="73"/>
      <c r="W342" s="73"/>
      <c r="X342" s="73"/>
      <c r="Y342" s="73"/>
      <c r="Z342" s="73"/>
      <c r="AA342" s="73"/>
      <c r="AB342" s="73"/>
      <c r="AC342" s="73"/>
      <c r="AD342" s="73"/>
      <c r="AE342" s="198">
        <f t="shared" si="29"/>
        <v>0</v>
      </c>
      <c r="AF342" s="73"/>
      <c r="AG342" s="73"/>
      <c r="AH342" s="73"/>
      <c r="AI342" s="73"/>
      <c r="AJ342" s="73"/>
      <c r="AK342" s="73"/>
      <c r="AL342" s="73"/>
      <c r="AM342" s="73"/>
      <c r="AN342" s="73"/>
      <c r="AO342" s="73"/>
      <c r="AP342" s="73"/>
      <c r="AQ342" s="73"/>
      <c r="AR342" s="198">
        <f t="shared" si="32" ref="AR342:AR405">SUM(AF342:AQ342)</f>
        <v>0</v>
      </c>
      <c r="AS342" s="198">
        <f t="shared" si="33" ref="AS342:AS405">R342+AE342+AR342</f>
        <v>611.55944999999997</v>
      </c>
    </row>
    <row r="343" spans="2:45" ht="11.25" customHeight="1">
      <c r="B343" s="167" t="s">
        <v>96</v>
      </c>
      <c r="C343" s="94" t="s">
        <v>76</v>
      </c>
      <c r="D343" s="167" t="s">
        <v>76</v>
      </c>
      <c r="E343" s="170" t="s">
        <v>84</v>
      </c>
      <c r="F343" s="181" t="s">
        <v>809</v>
      </c>
      <c r="G343" s="73"/>
      <c r="H343" s="73"/>
      <c r="I343" s="73"/>
      <c r="J343" s="73"/>
      <c r="K343" s="73"/>
      <c r="L343" s="73"/>
      <c r="M343" s="73"/>
      <c r="N343" s="73"/>
      <c r="O343" s="73"/>
      <c r="P343" s="73"/>
      <c r="Q343" s="73"/>
      <c r="R343" s="198">
        <f t="shared" si="28"/>
        <v>0</v>
      </c>
      <c r="S343" s="73"/>
      <c r="T343" s="73"/>
      <c r="U343" s="73"/>
      <c r="V343" s="73"/>
      <c r="W343" s="73"/>
      <c r="X343" s="73">
        <v>0</v>
      </c>
      <c r="Y343" s="73"/>
      <c r="Z343" s="73"/>
      <c r="AA343" s="73"/>
      <c r="AB343" s="73"/>
      <c r="AC343" s="73"/>
      <c r="AD343" s="73">
        <v>29.67</v>
      </c>
      <c r="AE343" s="198">
        <f>SUM(S343:AD343)</f>
        <v>29.67</v>
      </c>
      <c r="AF343" s="73"/>
      <c r="AG343" s="73"/>
      <c r="AH343" s="73"/>
      <c r="AI343" s="73"/>
      <c r="AJ343" s="73"/>
      <c r="AK343" s="73"/>
      <c r="AL343" s="73"/>
      <c r="AM343" s="73"/>
      <c r="AN343" s="73"/>
      <c r="AO343" s="73"/>
      <c r="AP343" s="73"/>
      <c r="AQ343" s="73"/>
      <c r="AR343" s="198">
        <f t="shared" si="32"/>
        <v>0</v>
      </c>
      <c r="AS343" s="198">
        <f t="shared" si="33"/>
        <v>29.67</v>
      </c>
    </row>
    <row r="344" spans="2:45" ht="11.25" customHeight="1">
      <c r="B344" s="167" t="s">
        <v>97</v>
      </c>
      <c r="C344" s="94" t="s">
        <v>632</v>
      </c>
      <c r="D344" s="167" t="s">
        <v>76</v>
      </c>
      <c r="E344" s="170" t="s">
        <v>84</v>
      </c>
      <c r="F344" s="181"/>
      <c r="G344" s="73">
        <v>0</v>
      </c>
      <c r="H344" s="73">
        <v>0</v>
      </c>
      <c r="I344" s="73">
        <v>85</v>
      </c>
      <c r="J344" s="73">
        <v>66</v>
      </c>
      <c r="K344" s="73">
        <v>44</v>
      </c>
      <c r="L344" s="73">
        <v>26</v>
      </c>
      <c r="M344" s="73">
        <v>21</v>
      </c>
      <c r="N344" s="73">
        <v>49</v>
      </c>
      <c r="O344" s="73">
        <v>42</v>
      </c>
      <c r="P344" s="73">
        <v>53</v>
      </c>
      <c r="Q344" s="73">
        <v>57</v>
      </c>
      <c r="R344" s="198">
        <f t="shared" si="28"/>
        <v>443</v>
      </c>
      <c r="S344" s="73">
        <v>52</v>
      </c>
      <c r="T344" s="73">
        <v>45</v>
      </c>
      <c r="U344" s="73">
        <v>141.19999999999999</v>
      </c>
      <c r="V344" s="73">
        <v>13.60</v>
      </c>
      <c r="W344" s="73">
        <v>57</v>
      </c>
      <c r="X344" s="73">
        <v>12.40</v>
      </c>
      <c r="Y344" s="73">
        <v>12.70</v>
      </c>
      <c r="Z344" s="73">
        <v>12.50</v>
      </c>
      <c r="AA344" s="73"/>
      <c r="AB344" s="73"/>
      <c r="AC344" s="73"/>
      <c r="AD344" s="73"/>
      <c r="AE344" s="198">
        <f t="shared" si="29"/>
        <v>346.39999999999992</v>
      </c>
      <c r="AF344" s="73"/>
      <c r="AG344" s="73"/>
      <c r="AH344" s="73"/>
      <c r="AI344" s="73"/>
      <c r="AJ344" s="73"/>
      <c r="AK344" s="73"/>
      <c r="AL344" s="73"/>
      <c r="AM344" s="73"/>
      <c r="AN344" s="73"/>
      <c r="AO344" s="73"/>
      <c r="AP344" s="73"/>
      <c r="AQ344" s="73"/>
      <c r="AR344" s="198">
        <f t="shared" si="32"/>
        <v>0</v>
      </c>
      <c r="AS344" s="198">
        <f t="shared" si="33"/>
        <v>789.39999999999986</v>
      </c>
    </row>
    <row r="345" spans="2:45" ht="11.25" customHeight="1">
      <c r="B345" s="167" t="s">
        <v>97</v>
      </c>
      <c r="C345" s="94" t="s">
        <v>635</v>
      </c>
      <c r="D345" s="167" t="s">
        <v>76</v>
      </c>
      <c r="E345" s="170" t="s">
        <v>84</v>
      </c>
      <c r="F345" s="181"/>
      <c r="G345" s="73">
        <v>0</v>
      </c>
      <c r="H345" s="73">
        <v>0</v>
      </c>
      <c r="I345" s="73">
        <v>123.60</v>
      </c>
      <c r="J345" s="73">
        <v>10.10</v>
      </c>
      <c r="K345" s="73">
        <v>1.60</v>
      </c>
      <c r="L345" s="73">
        <v>0</v>
      </c>
      <c r="M345" s="73">
        <v>9.60</v>
      </c>
      <c r="N345" s="73">
        <v>0</v>
      </c>
      <c r="O345" s="73">
        <v>0</v>
      </c>
      <c r="P345" s="73">
        <v>0</v>
      </c>
      <c r="Q345" s="73">
        <v>0</v>
      </c>
      <c r="R345" s="198">
        <f t="shared" si="28"/>
        <v>144.89999999999998</v>
      </c>
      <c r="S345" s="73"/>
      <c r="T345" s="73"/>
      <c r="U345" s="73"/>
      <c r="V345" s="73"/>
      <c r="W345" s="73"/>
      <c r="X345" s="73"/>
      <c r="Y345" s="73"/>
      <c r="Z345" s="73"/>
      <c r="AA345" s="73"/>
      <c r="AB345" s="73"/>
      <c r="AC345" s="73"/>
      <c r="AD345" s="73"/>
      <c r="AE345" s="198">
        <f t="shared" si="29"/>
        <v>0</v>
      </c>
      <c r="AF345" s="73"/>
      <c r="AG345" s="73"/>
      <c r="AH345" s="73"/>
      <c r="AI345" s="73"/>
      <c r="AJ345" s="73"/>
      <c r="AK345" s="73"/>
      <c r="AL345" s="73"/>
      <c r="AM345" s="73"/>
      <c r="AN345" s="73"/>
      <c r="AO345" s="73"/>
      <c r="AP345" s="73"/>
      <c r="AQ345" s="73"/>
      <c r="AR345" s="198">
        <f t="shared" si="32"/>
        <v>0</v>
      </c>
      <c r="AS345" s="198">
        <f t="shared" si="33"/>
        <v>144.89999999999998</v>
      </c>
    </row>
    <row r="346" spans="2:45" ht="11.25" customHeight="1">
      <c r="B346" s="167" t="s">
        <v>97</v>
      </c>
      <c r="C346" s="94" t="s">
        <v>687</v>
      </c>
      <c r="D346" s="167" t="s">
        <v>76</v>
      </c>
      <c r="E346" s="170" t="s">
        <v>84</v>
      </c>
      <c r="F346" s="181"/>
      <c r="G346" s="73">
        <v>10.504</v>
      </c>
      <c r="H346" s="73">
        <v>8</v>
      </c>
      <c r="I346" s="73">
        <v>8.50</v>
      </c>
      <c r="J346" s="73">
        <v>7.50</v>
      </c>
      <c r="K346" s="73">
        <v>3</v>
      </c>
      <c r="L346" s="73">
        <v>3</v>
      </c>
      <c r="M346" s="73">
        <v>3</v>
      </c>
      <c r="N346" s="73">
        <v>5</v>
      </c>
      <c r="O346" s="73">
        <v>5</v>
      </c>
      <c r="P346" s="73">
        <v>6</v>
      </c>
      <c r="Q346" s="73">
        <v>5.9880000000000004</v>
      </c>
      <c r="R346" s="198">
        <f t="shared" si="28"/>
        <v>65.492000000000004</v>
      </c>
      <c r="S346" s="73">
        <v>5.20</v>
      </c>
      <c r="T346" s="73">
        <v>4.9000000000000004</v>
      </c>
      <c r="U346" s="73">
        <v>5.30</v>
      </c>
      <c r="V346" s="73">
        <v>3.80</v>
      </c>
      <c r="W346" s="73">
        <v>3.60</v>
      </c>
      <c r="X346" s="73">
        <v>2.50</v>
      </c>
      <c r="Y346" s="73"/>
      <c r="Z346" s="73"/>
      <c r="AA346" s="73"/>
      <c r="AB346" s="73"/>
      <c r="AC346" s="73"/>
      <c r="AD346" s="73"/>
      <c r="AE346" s="198">
        <f t="shared" si="29"/>
        <v>25.300000000000004</v>
      </c>
      <c r="AF346" s="73"/>
      <c r="AG346" s="73"/>
      <c r="AH346" s="73"/>
      <c r="AI346" s="73"/>
      <c r="AJ346" s="73"/>
      <c r="AK346" s="73"/>
      <c r="AL346" s="73"/>
      <c r="AM346" s="73"/>
      <c r="AN346" s="73"/>
      <c r="AO346" s="73"/>
      <c r="AP346" s="73"/>
      <c r="AQ346" s="73"/>
      <c r="AR346" s="198">
        <f t="shared" si="32"/>
        <v>0</v>
      </c>
      <c r="AS346" s="198">
        <f t="shared" si="33"/>
        <v>90.792000000000002</v>
      </c>
    </row>
    <row r="347" spans="1:45" s="306" customFormat="1" ht="11.25" customHeight="1">
      <c r="A347" s="307"/>
      <c r="B347" s="242" t="s">
        <v>97</v>
      </c>
      <c r="C347" s="260" t="s">
        <v>688</v>
      </c>
      <c r="D347" s="242" t="s">
        <v>76</v>
      </c>
      <c r="E347" s="245" t="s">
        <v>84</v>
      </c>
      <c r="F347" s="295"/>
      <c r="G347" s="255">
        <v>0</v>
      </c>
      <c r="H347" s="255">
        <v>56</v>
      </c>
      <c r="I347" s="255">
        <v>12</v>
      </c>
      <c r="J347" s="255">
        <v>11</v>
      </c>
      <c r="K347" s="255">
        <v>11</v>
      </c>
      <c r="L347" s="255">
        <v>11</v>
      </c>
      <c r="M347" s="255">
        <v>3</v>
      </c>
      <c r="N347" s="255">
        <v>9</v>
      </c>
      <c r="O347" s="255">
        <v>0</v>
      </c>
      <c r="P347" s="255">
        <v>8</v>
      </c>
      <c r="Q347" s="255">
        <v>76</v>
      </c>
      <c r="R347" s="282">
        <f t="shared" si="28"/>
        <v>197</v>
      </c>
      <c r="S347" s="255">
        <v>10</v>
      </c>
      <c r="T347" s="255">
        <v>28.70</v>
      </c>
      <c r="U347" s="255">
        <v>1</v>
      </c>
      <c r="V347" s="255">
        <v>9</v>
      </c>
      <c r="W347" s="255"/>
      <c r="X347" s="255"/>
      <c r="Y347" s="255"/>
      <c r="Z347" s="255"/>
      <c r="AA347" s="255"/>
      <c r="AB347" s="255"/>
      <c r="AC347" s="255"/>
      <c r="AD347" s="255"/>
      <c r="AE347" s="282">
        <f t="shared" si="29"/>
        <v>48.70</v>
      </c>
      <c r="AF347" s="73"/>
      <c r="AG347" s="255"/>
      <c r="AH347" s="255"/>
      <c r="AI347" s="255"/>
      <c r="AJ347" s="255"/>
      <c r="AK347" s="255"/>
      <c r="AL347" s="255"/>
      <c r="AM347" s="255"/>
      <c r="AN347" s="255"/>
      <c r="AO347" s="255"/>
      <c r="AP347" s="255"/>
      <c r="AQ347" s="255"/>
      <c r="AR347" s="282">
        <f t="shared" si="32"/>
        <v>0</v>
      </c>
      <c r="AS347" s="282">
        <f t="shared" si="33"/>
        <v>245.70</v>
      </c>
    </row>
    <row r="348" spans="2:45" ht="11.25" customHeight="1">
      <c r="B348" s="167" t="s">
        <v>97</v>
      </c>
      <c r="C348" s="94" t="s">
        <v>689</v>
      </c>
      <c r="D348" s="167" t="s">
        <v>76</v>
      </c>
      <c r="E348" s="170" t="s">
        <v>84</v>
      </c>
      <c r="F348" s="181"/>
      <c r="G348" s="73">
        <v>0</v>
      </c>
      <c r="H348" s="73">
        <v>0</v>
      </c>
      <c r="I348" s="73">
        <v>30</v>
      </c>
      <c r="J348" s="73">
        <v>29</v>
      </c>
      <c r="K348" s="73">
        <v>29</v>
      </c>
      <c r="L348" s="73">
        <v>31</v>
      </c>
      <c r="M348" s="73">
        <v>29</v>
      </c>
      <c r="N348" s="73">
        <v>30</v>
      </c>
      <c r="O348" s="73">
        <v>30</v>
      </c>
      <c r="P348" s="73">
        <v>29</v>
      </c>
      <c r="Q348" s="73">
        <v>29.937999999999999</v>
      </c>
      <c r="R348" s="198">
        <f t="shared" si="28"/>
        <v>266.93799999999999</v>
      </c>
      <c r="S348" s="73">
        <v>22</v>
      </c>
      <c r="T348" s="73">
        <v>29</v>
      </c>
      <c r="U348" s="73">
        <v>8</v>
      </c>
      <c r="V348" s="73"/>
      <c r="W348" s="73"/>
      <c r="X348" s="73"/>
      <c r="Y348" s="73"/>
      <c r="Z348" s="73"/>
      <c r="AA348" s="73"/>
      <c r="AB348" s="73"/>
      <c r="AC348" s="73"/>
      <c r="AD348" s="73"/>
      <c r="AE348" s="198">
        <f t="shared" si="29"/>
        <v>59</v>
      </c>
      <c r="AF348" s="73"/>
      <c r="AG348" s="73"/>
      <c r="AH348" s="73"/>
      <c r="AI348" s="73"/>
      <c r="AJ348" s="73"/>
      <c r="AK348" s="73"/>
      <c r="AL348" s="73"/>
      <c r="AM348" s="73"/>
      <c r="AN348" s="73"/>
      <c r="AO348" s="73"/>
      <c r="AP348" s="73"/>
      <c r="AQ348" s="73"/>
      <c r="AR348" s="198">
        <f t="shared" si="32"/>
        <v>0</v>
      </c>
      <c r="AS348" s="198">
        <f t="shared" si="33"/>
        <v>325.93799999999999</v>
      </c>
    </row>
    <row r="349" spans="2:45" ht="11.25" customHeight="1">
      <c r="B349" s="167" t="s">
        <v>97</v>
      </c>
      <c r="C349" s="94" t="s">
        <v>690</v>
      </c>
      <c r="D349" s="167" t="s">
        <v>76</v>
      </c>
      <c r="E349" s="170" t="s">
        <v>84</v>
      </c>
      <c r="F349" s="181"/>
      <c r="G349" s="73">
        <v>0</v>
      </c>
      <c r="H349" s="73">
        <v>0</v>
      </c>
      <c r="I349" s="73">
        <v>0</v>
      </c>
      <c r="J349" s="73">
        <v>0</v>
      </c>
      <c r="K349" s="73">
        <v>0</v>
      </c>
      <c r="L349" s="73">
        <v>0</v>
      </c>
      <c r="M349" s="73">
        <v>0</v>
      </c>
      <c r="N349" s="73">
        <v>0</v>
      </c>
      <c r="O349" s="73">
        <v>0</v>
      </c>
      <c r="P349" s="73">
        <v>0</v>
      </c>
      <c r="Q349" s="73">
        <v>64</v>
      </c>
      <c r="R349" s="198">
        <f t="shared" si="28"/>
        <v>64</v>
      </c>
      <c r="S349" s="73"/>
      <c r="T349" s="73"/>
      <c r="U349" s="73">
        <v>30</v>
      </c>
      <c r="V349" s="73"/>
      <c r="W349" s="73"/>
      <c r="X349" s="73">
        <v>30</v>
      </c>
      <c r="Y349" s="73">
        <v>15</v>
      </c>
      <c r="Z349" s="73"/>
      <c r="AA349" s="73"/>
      <c r="AB349" s="73"/>
      <c r="AC349" s="73"/>
      <c r="AD349" s="73"/>
      <c r="AE349" s="198">
        <f t="shared" si="29"/>
        <v>75</v>
      </c>
      <c r="AF349" s="73"/>
      <c r="AG349" s="73"/>
      <c r="AH349" s="73"/>
      <c r="AI349" s="73"/>
      <c r="AJ349" s="73"/>
      <c r="AK349" s="73"/>
      <c r="AL349" s="73"/>
      <c r="AM349" s="73"/>
      <c r="AN349" s="73"/>
      <c r="AO349" s="73"/>
      <c r="AP349" s="73"/>
      <c r="AQ349" s="73"/>
      <c r="AR349" s="198">
        <f t="shared" si="32"/>
        <v>0</v>
      </c>
      <c r="AS349" s="198">
        <f t="shared" si="33"/>
        <v>139</v>
      </c>
    </row>
    <row r="350" spans="1:45" s="306" customFormat="1" ht="11.25" customHeight="1">
      <c r="A350" s="307"/>
      <c r="B350" s="242" t="s">
        <v>98</v>
      </c>
      <c r="C350" s="260" t="s">
        <v>216</v>
      </c>
      <c r="D350" s="242" t="s">
        <v>76</v>
      </c>
      <c r="E350" s="245" t="s">
        <v>84</v>
      </c>
      <c r="F350" s="295" t="s">
        <v>201</v>
      </c>
      <c r="G350" s="255">
        <v>0</v>
      </c>
      <c r="H350" s="255">
        <v>38.01</v>
      </c>
      <c r="I350" s="255">
        <v>38</v>
      </c>
      <c r="J350" s="255">
        <v>21</v>
      </c>
      <c r="K350" s="255">
        <v>12.50</v>
      </c>
      <c r="L350" s="255">
        <v>4.4000000000000004</v>
      </c>
      <c r="M350" s="255">
        <v>4.4000000000000004</v>
      </c>
      <c r="N350" s="255">
        <v>4.4000000000000004</v>
      </c>
      <c r="O350" s="255">
        <v>0</v>
      </c>
      <c r="P350" s="255">
        <v>0</v>
      </c>
      <c r="Q350" s="255">
        <v>0</v>
      </c>
      <c r="R350" s="282">
        <f t="shared" si="28"/>
        <v>122.71000000000001</v>
      </c>
      <c r="S350" s="255"/>
      <c r="T350" s="255"/>
      <c r="U350" s="255"/>
      <c r="V350" s="255"/>
      <c r="W350" s="255"/>
      <c r="X350" s="255"/>
      <c r="Y350" s="255"/>
      <c r="Z350" s="255"/>
      <c r="AA350" s="255"/>
      <c r="AB350" s="255"/>
      <c r="AC350" s="255"/>
      <c r="AD350" s="255"/>
      <c r="AE350" s="282">
        <f t="shared" si="29"/>
        <v>0</v>
      </c>
      <c r="AF350" s="73"/>
      <c r="AG350" s="255"/>
      <c r="AH350" s="255"/>
      <c r="AI350" s="255"/>
      <c r="AJ350" s="255"/>
      <c r="AK350" s="255"/>
      <c r="AL350" s="255"/>
      <c r="AM350" s="255"/>
      <c r="AN350" s="255"/>
      <c r="AO350" s="255"/>
      <c r="AP350" s="255"/>
      <c r="AQ350" s="255"/>
      <c r="AR350" s="282">
        <f t="shared" si="32"/>
        <v>0</v>
      </c>
      <c r="AS350" s="282">
        <f t="shared" si="33"/>
        <v>122.71000000000001</v>
      </c>
    </row>
    <row r="351" spans="1:45" s="30" customFormat="1" ht="11.25" customHeight="1">
      <c r="A351" s="283"/>
      <c r="B351" s="231" t="s">
        <v>98</v>
      </c>
      <c r="C351" s="236" t="s">
        <v>648</v>
      </c>
      <c r="D351" s="231" t="s">
        <v>76</v>
      </c>
      <c r="E351" s="232" t="s">
        <v>144</v>
      </c>
      <c r="F351" s="296" t="s">
        <v>649</v>
      </c>
      <c r="G351" s="224">
        <v>0</v>
      </c>
      <c r="H351" s="224">
        <v>0</v>
      </c>
      <c r="I351" s="224">
        <v>0</v>
      </c>
      <c r="J351" s="224">
        <v>0</v>
      </c>
      <c r="K351" s="224">
        <v>0</v>
      </c>
      <c r="L351" s="224">
        <v>0</v>
      </c>
      <c r="M351" s="224">
        <v>0</v>
      </c>
      <c r="N351" s="224">
        <v>0</v>
      </c>
      <c r="O351" s="224">
        <v>0</v>
      </c>
      <c r="P351" s="224">
        <v>0</v>
      </c>
      <c r="Q351" s="224">
        <v>5638.80</v>
      </c>
      <c r="R351" s="259">
        <f t="shared" si="28"/>
        <v>5638.80</v>
      </c>
      <c r="S351" s="224"/>
      <c r="T351" s="224"/>
      <c r="U351" s="224">
        <v>886.30</v>
      </c>
      <c r="V351" s="224">
        <v>18541.80</v>
      </c>
      <c r="W351" s="224">
        <v>31241.80</v>
      </c>
      <c r="X351" s="224">
        <v>9869.2999999999993</v>
      </c>
      <c r="Y351" s="224">
        <v>23846.30</v>
      </c>
      <c r="Z351" s="224">
        <v>8769.9117499999993</v>
      </c>
      <c r="AA351" s="224">
        <v>12102.50</v>
      </c>
      <c r="AB351" s="224">
        <v>5816.10</v>
      </c>
      <c r="AC351" s="224">
        <v>1200</v>
      </c>
      <c r="AD351" s="224">
        <v>48077.114000000001</v>
      </c>
      <c r="AE351" s="259">
        <f t="shared" si="29"/>
        <v>160351.12575000001</v>
      </c>
      <c r="AF351" s="73"/>
      <c r="AG351" s="224"/>
      <c r="AH351" s="224"/>
      <c r="AI351" s="224"/>
      <c r="AJ351" s="224"/>
      <c r="AK351" s="224"/>
      <c r="AL351" s="224"/>
      <c r="AM351" s="224"/>
      <c r="AN351" s="224"/>
      <c r="AO351" s="224"/>
      <c r="AP351" s="224"/>
      <c r="AQ351" s="224"/>
      <c r="AR351" s="259">
        <f t="shared" si="32"/>
        <v>0</v>
      </c>
      <c r="AS351" s="259">
        <f t="shared" si="33"/>
        <v>165989.92574999999</v>
      </c>
    </row>
    <row r="352" spans="2:45" ht="11.25" customHeight="1">
      <c r="B352" s="167" t="s">
        <v>103</v>
      </c>
      <c r="C352" s="94" t="s">
        <v>207</v>
      </c>
      <c r="D352" s="167" t="s">
        <v>76</v>
      </c>
      <c r="E352" s="170" t="s">
        <v>84</v>
      </c>
      <c r="F352" s="173" t="s">
        <v>208</v>
      </c>
      <c r="G352" s="73">
        <v>0</v>
      </c>
      <c r="H352" s="73">
        <v>295.30</v>
      </c>
      <c r="I352" s="73">
        <v>538.50</v>
      </c>
      <c r="J352" s="73">
        <v>558.90</v>
      </c>
      <c r="K352" s="73">
        <v>487.90</v>
      </c>
      <c r="L352" s="73">
        <v>397.20</v>
      </c>
      <c r="M352" s="73">
        <v>355.20</v>
      </c>
      <c r="N352" s="73">
        <v>363.20</v>
      </c>
      <c r="O352" s="73">
        <v>307.20</v>
      </c>
      <c r="P352" s="73">
        <v>391.20</v>
      </c>
      <c r="Q352" s="73">
        <v>339.20</v>
      </c>
      <c r="R352" s="198">
        <f t="shared" si="28"/>
        <v>4033.7999999999988</v>
      </c>
      <c r="S352" s="73">
        <v>372.50</v>
      </c>
      <c r="T352" s="73">
        <v>266</v>
      </c>
      <c r="U352" s="73">
        <v>266.50</v>
      </c>
      <c r="V352" s="73">
        <v>194.70</v>
      </c>
      <c r="W352" s="73">
        <v>207.40</v>
      </c>
      <c r="X352" s="73">
        <v>365.20</v>
      </c>
      <c r="Y352" s="73">
        <v>47.40</v>
      </c>
      <c r="Z352" s="73">
        <v>26.10</v>
      </c>
      <c r="AA352" s="73">
        <v>21.60</v>
      </c>
      <c r="AB352" s="73">
        <v>19.80</v>
      </c>
      <c r="AC352" s="73">
        <v>32.50</v>
      </c>
      <c r="AD352" s="73">
        <v>20.80</v>
      </c>
      <c r="AE352" s="198">
        <f t="shared" si="29"/>
        <v>1840.50</v>
      </c>
      <c r="AF352" s="73">
        <v>52.90</v>
      </c>
      <c r="AG352" s="73">
        <v>7</v>
      </c>
      <c r="AH352" s="73">
        <v>5</v>
      </c>
      <c r="AI352" s="73">
        <v>6</v>
      </c>
      <c r="AJ352" s="73">
        <v>7</v>
      </c>
      <c r="AK352" s="73">
        <v>2</v>
      </c>
      <c r="AL352" s="73">
        <v>3</v>
      </c>
      <c r="AM352" s="73">
        <v>2</v>
      </c>
      <c r="AN352" s="73">
        <v>2</v>
      </c>
      <c r="AO352" s="73">
        <v>4</v>
      </c>
      <c r="AP352" s="73"/>
      <c r="AQ352" s="73">
        <v>7977</v>
      </c>
      <c r="AR352" s="198">
        <f t="shared" si="32"/>
        <v>8067.90</v>
      </c>
      <c r="AS352" s="198">
        <f t="shared" si="33"/>
        <v>13942.20</v>
      </c>
    </row>
    <row r="353" spans="2:45" ht="11.25" customHeight="1">
      <c r="B353" s="167" t="s">
        <v>104</v>
      </c>
      <c r="C353" s="94" t="s">
        <v>699</v>
      </c>
      <c r="D353" s="167" t="s">
        <v>76</v>
      </c>
      <c r="E353" s="170" t="s">
        <v>84</v>
      </c>
      <c r="F353" s="173" t="s">
        <v>285</v>
      </c>
      <c r="G353" s="73"/>
      <c r="H353" s="73">
        <v>40</v>
      </c>
      <c r="I353" s="73">
        <v>67.400000000000006</v>
      </c>
      <c r="J353" s="73">
        <v>78.900000000000006</v>
      </c>
      <c r="K353" s="73">
        <v>76.80</v>
      </c>
      <c r="L353" s="73">
        <v>78.239999999999995</v>
      </c>
      <c r="M353" s="73">
        <v>76.900000000000006</v>
      </c>
      <c r="N353" s="73">
        <v>74.400000000000006</v>
      </c>
      <c r="O353" s="73">
        <v>76.900000000000006</v>
      </c>
      <c r="P353" s="73">
        <v>74.400000000000006</v>
      </c>
      <c r="Q353" s="73">
        <v>76.900000000000006</v>
      </c>
      <c r="R353" s="198">
        <f t="shared" si="28"/>
        <v>720.83999999999992</v>
      </c>
      <c r="S353" s="73">
        <v>94.24</v>
      </c>
      <c r="T353" s="73">
        <v>85.372</v>
      </c>
      <c r="U353" s="73">
        <v>94.24</v>
      </c>
      <c r="V353" s="73">
        <v>91.20</v>
      </c>
      <c r="W353" s="73">
        <v>94.24</v>
      </c>
      <c r="X353" s="73">
        <v>91.200999999999993</v>
      </c>
      <c r="Y353" s="73">
        <v>49.495</v>
      </c>
      <c r="Z353" s="73">
        <v>5.89</v>
      </c>
      <c r="AA353" s="73"/>
      <c r="AB353" s="73"/>
      <c r="AC353" s="73"/>
      <c r="AD353" s="73"/>
      <c r="AE353" s="198">
        <f t="shared" si="29"/>
        <v>605.87799999999993</v>
      </c>
      <c r="AF353" s="73"/>
      <c r="AG353" s="73"/>
      <c r="AH353" s="73"/>
      <c r="AI353" s="73"/>
      <c r="AJ353" s="73"/>
      <c r="AK353" s="73"/>
      <c r="AL353" s="73"/>
      <c r="AM353" s="73"/>
      <c r="AN353" s="73"/>
      <c r="AO353" s="73"/>
      <c r="AP353" s="73"/>
      <c r="AQ353" s="73"/>
      <c r="AR353" s="198">
        <f t="shared" si="32"/>
        <v>0</v>
      </c>
      <c r="AS353" s="198">
        <f t="shared" si="33"/>
        <v>1326.7179999999998</v>
      </c>
    </row>
    <row r="354" spans="2:45" ht="11.25" customHeight="1">
      <c r="B354" s="167" t="s">
        <v>104</v>
      </c>
      <c r="C354" s="94" t="s">
        <v>280</v>
      </c>
      <c r="D354" s="167" t="s">
        <v>76</v>
      </c>
      <c r="E354" s="170" t="s">
        <v>84</v>
      </c>
      <c r="F354" s="173" t="s">
        <v>285</v>
      </c>
      <c r="G354" s="73"/>
      <c r="H354" s="73">
        <v>11.407</v>
      </c>
      <c r="I354" s="73">
        <v>11</v>
      </c>
      <c r="J354" s="73"/>
      <c r="K354" s="73">
        <v>224.70</v>
      </c>
      <c r="L354" s="73"/>
      <c r="M354" s="73"/>
      <c r="N354" s="73">
        <v>1001.60</v>
      </c>
      <c r="O354" s="73"/>
      <c r="P354" s="73"/>
      <c r="Q354" s="73"/>
      <c r="R354" s="198">
        <f t="shared" si="28"/>
        <v>1248.7070000000001</v>
      </c>
      <c r="S354" s="73"/>
      <c r="T354" s="73"/>
      <c r="U354" s="73"/>
      <c r="V354" s="73"/>
      <c r="W354" s="73"/>
      <c r="X354" s="73"/>
      <c r="Y354" s="73"/>
      <c r="Z354" s="73"/>
      <c r="AA354" s="73"/>
      <c r="AB354" s="73"/>
      <c r="AC354" s="73"/>
      <c r="AD354" s="73"/>
      <c r="AE354" s="198">
        <f t="shared" si="29"/>
        <v>0</v>
      </c>
      <c r="AF354" s="73"/>
      <c r="AG354" s="73"/>
      <c r="AH354" s="73"/>
      <c r="AI354" s="73"/>
      <c r="AJ354" s="73"/>
      <c r="AK354" s="73"/>
      <c r="AL354" s="73"/>
      <c r="AM354" s="73"/>
      <c r="AN354" s="73"/>
      <c r="AO354" s="73"/>
      <c r="AP354" s="73"/>
      <c r="AQ354" s="73"/>
      <c r="AR354" s="198">
        <f t="shared" si="32"/>
        <v>0</v>
      </c>
      <c r="AS354" s="198">
        <f t="shared" si="33"/>
        <v>1248.7070000000001</v>
      </c>
    </row>
    <row r="355" spans="2:45" ht="11.25" customHeight="1">
      <c r="B355" s="167" t="s">
        <v>105</v>
      </c>
      <c r="C355" s="94" t="s">
        <v>284</v>
      </c>
      <c r="D355" s="167" t="s">
        <v>76</v>
      </c>
      <c r="E355" s="170" t="s">
        <v>84</v>
      </c>
      <c r="F355" s="173" t="s">
        <v>612</v>
      </c>
      <c r="G355" s="73">
        <v>0</v>
      </c>
      <c r="H355" s="73">
        <v>1.84</v>
      </c>
      <c r="I355" s="73">
        <v>2.40</v>
      </c>
      <c r="J355" s="73">
        <v>2.48</v>
      </c>
      <c r="K355" s="73">
        <v>2.40</v>
      </c>
      <c r="L355" s="73">
        <v>2.48</v>
      </c>
      <c r="M355" s="73">
        <v>2.50</v>
      </c>
      <c r="N355" s="73">
        <v>2.40</v>
      </c>
      <c r="O355" s="73">
        <v>2.50</v>
      </c>
      <c r="P355" s="73">
        <v>2.40</v>
      </c>
      <c r="Q355" s="73">
        <v>0</v>
      </c>
      <c r="R355" s="198">
        <f t="shared" si="28"/>
        <v>21.40</v>
      </c>
      <c r="S355" s="73"/>
      <c r="T355" s="73"/>
      <c r="U355" s="73"/>
      <c r="V355" s="73"/>
      <c r="W355" s="73"/>
      <c r="X355" s="73"/>
      <c r="Y355" s="73"/>
      <c r="Z355" s="73"/>
      <c r="AA355" s="73"/>
      <c r="AB355" s="73"/>
      <c r="AC355" s="73"/>
      <c r="AD355" s="73"/>
      <c r="AE355" s="198">
        <f t="shared" si="29"/>
        <v>0</v>
      </c>
      <c r="AF355" s="73"/>
      <c r="AG355" s="73"/>
      <c r="AH355" s="73"/>
      <c r="AI355" s="73"/>
      <c r="AJ355" s="73"/>
      <c r="AK355" s="73"/>
      <c r="AL355" s="73"/>
      <c r="AM355" s="73"/>
      <c r="AN355" s="73"/>
      <c r="AO355" s="73"/>
      <c r="AP355" s="73"/>
      <c r="AQ355" s="73"/>
      <c r="AR355" s="198">
        <f t="shared" si="32"/>
        <v>0</v>
      </c>
      <c r="AS355" s="198">
        <f t="shared" si="33"/>
        <v>21.40</v>
      </c>
    </row>
    <row r="356" spans="2:45" ht="11.25" customHeight="1">
      <c r="B356" s="167" t="s">
        <v>105</v>
      </c>
      <c r="C356" s="94" t="s">
        <v>613</v>
      </c>
      <c r="D356" s="167" t="s">
        <v>76</v>
      </c>
      <c r="E356" s="170" t="s">
        <v>84</v>
      </c>
      <c r="F356" s="173" t="s">
        <v>612</v>
      </c>
      <c r="G356" s="73">
        <v>0</v>
      </c>
      <c r="H356" s="73">
        <v>0</v>
      </c>
      <c r="I356" s="73">
        <v>0</v>
      </c>
      <c r="J356" s="73">
        <v>5.945</v>
      </c>
      <c r="K356" s="73">
        <v>70.50</v>
      </c>
      <c r="L356" s="73">
        <v>26.50</v>
      </c>
      <c r="M356" s="73">
        <v>26.50</v>
      </c>
      <c r="N356" s="73">
        <v>31.40</v>
      </c>
      <c r="O356" s="73">
        <v>39.65</v>
      </c>
      <c r="P356" s="73">
        <v>40.60</v>
      </c>
      <c r="Q356" s="73">
        <v>6.46</v>
      </c>
      <c r="R356" s="198">
        <f t="shared" si="28"/>
        <v>247.555</v>
      </c>
      <c r="S356" s="73"/>
      <c r="T356" s="73"/>
      <c r="U356" s="73"/>
      <c r="V356" s="73"/>
      <c r="W356" s="73"/>
      <c r="X356" s="73"/>
      <c r="Y356" s="73"/>
      <c r="Z356" s="73"/>
      <c r="AA356" s="73"/>
      <c r="AB356" s="73"/>
      <c r="AC356" s="73"/>
      <c r="AD356" s="73"/>
      <c r="AE356" s="198">
        <f t="shared" si="29"/>
        <v>0</v>
      </c>
      <c r="AF356" s="73"/>
      <c r="AG356" s="73"/>
      <c r="AH356" s="73"/>
      <c r="AI356" s="73"/>
      <c r="AJ356" s="73"/>
      <c r="AK356" s="73"/>
      <c r="AL356" s="73"/>
      <c r="AM356" s="73"/>
      <c r="AN356" s="73"/>
      <c r="AO356" s="73"/>
      <c r="AP356" s="73"/>
      <c r="AQ356" s="73"/>
      <c r="AR356" s="198">
        <f t="shared" si="32"/>
        <v>0</v>
      </c>
      <c r="AS356" s="198">
        <f t="shared" si="33"/>
        <v>247.555</v>
      </c>
    </row>
    <row r="357" spans="2:45" ht="11.25" customHeight="1">
      <c r="B357" s="167" t="s">
        <v>105</v>
      </c>
      <c r="C357" s="94" t="s">
        <v>745</v>
      </c>
      <c r="D357" s="167" t="s">
        <v>76</v>
      </c>
      <c r="E357" s="170" t="s">
        <v>84</v>
      </c>
      <c r="F357" s="173" t="s">
        <v>612</v>
      </c>
      <c r="G357" s="73">
        <v>0</v>
      </c>
      <c r="H357" s="73">
        <v>0</v>
      </c>
      <c r="I357" s="73">
        <v>0</v>
      </c>
      <c r="J357" s="73">
        <v>26</v>
      </c>
      <c r="K357" s="73">
        <v>0</v>
      </c>
      <c r="L357" s="73">
        <v>0</v>
      </c>
      <c r="M357" s="73">
        <v>0</v>
      </c>
      <c r="N357" s="73">
        <v>0</v>
      </c>
      <c r="O357" s="73">
        <v>0</v>
      </c>
      <c r="P357" s="73">
        <v>0</v>
      </c>
      <c r="Q357" s="73">
        <v>0</v>
      </c>
      <c r="R357" s="198">
        <f t="shared" si="28"/>
        <v>26</v>
      </c>
      <c r="S357" s="73"/>
      <c r="T357" s="73"/>
      <c r="U357" s="73"/>
      <c r="V357" s="73"/>
      <c r="W357" s="73"/>
      <c r="X357" s="73"/>
      <c r="Y357" s="73"/>
      <c r="Z357" s="73"/>
      <c r="AA357" s="73"/>
      <c r="AB357" s="73"/>
      <c r="AC357" s="73"/>
      <c r="AD357" s="73"/>
      <c r="AE357" s="198">
        <f t="shared" si="29"/>
        <v>0</v>
      </c>
      <c r="AF357" s="73"/>
      <c r="AG357" s="73"/>
      <c r="AH357" s="73"/>
      <c r="AI357" s="73"/>
      <c r="AJ357" s="73"/>
      <c r="AK357" s="73"/>
      <c r="AL357" s="73"/>
      <c r="AM357" s="73"/>
      <c r="AN357" s="73"/>
      <c r="AO357" s="73"/>
      <c r="AP357" s="73"/>
      <c r="AQ357" s="73"/>
      <c r="AR357" s="198">
        <f t="shared" si="32"/>
        <v>0</v>
      </c>
      <c r="AS357" s="198">
        <f t="shared" si="33"/>
        <v>26</v>
      </c>
    </row>
    <row r="358" spans="2:45" ht="11.25" customHeight="1">
      <c r="B358" s="167" t="s">
        <v>105</v>
      </c>
      <c r="C358" s="94" t="s">
        <v>291</v>
      </c>
      <c r="D358" s="167" t="s">
        <v>76</v>
      </c>
      <c r="E358" s="170" t="s">
        <v>84</v>
      </c>
      <c r="F358" s="173" t="s">
        <v>612</v>
      </c>
      <c r="G358" s="73">
        <v>0</v>
      </c>
      <c r="H358" s="73">
        <v>4.0149999999999997</v>
      </c>
      <c r="I358" s="73">
        <v>3.60</v>
      </c>
      <c r="J358" s="73">
        <v>1.90</v>
      </c>
      <c r="K358" s="73">
        <v>0</v>
      </c>
      <c r="L358" s="73">
        <v>0</v>
      </c>
      <c r="M358" s="73">
        <v>0</v>
      </c>
      <c r="N358" s="73">
        <v>0</v>
      </c>
      <c r="O358" s="73">
        <v>0</v>
      </c>
      <c r="P358" s="73">
        <v>0</v>
      </c>
      <c r="Q358" s="73">
        <v>0</v>
      </c>
      <c r="R358" s="198">
        <f t="shared" si="28"/>
        <v>9.5150000000000006</v>
      </c>
      <c r="S358" s="73"/>
      <c r="T358" s="73"/>
      <c r="U358" s="73"/>
      <c r="V358" s="73"/>
      <c r="W358" s="73"/>
      <c r="X358" s="73"/>
      <c r="Y358" s="73"/>
      <c r="Z358" s="73"/>
      <c r="AA358" s="73"/>
      <c r="AB358" s="73"/>
      <c r="AC358" s="73"/>
      <c r="AD358" s="73"/>
      <c r="AE358" s="198">
        <f t="shared" si="29"/>
        <v>0</v>
      </c>
      <c r="AF358" s="73"/>
      <c r="AG358" s="73"/>
      <c r="AH358" s="73"/>
      <c r="AI358" s="73"/>
      <c r="AJ358" s="73"/>
      <c r="AK358" s="73"/>
      <c r="AL358" s="73"/>
      <c r="AM358" s="73"/>
      <c r="AN358" s="73"/>
      <c r="AO358" s="73"/>
      <c r="AP358" s="73"/>
      <c r="AQ358" s="73"/>
      <c r="AR358" s="198">
        <f t="shared" si="32"/>
        <v>0</v>
      </c>
      <c r="AS358" s="198">
        <f t="shared" si="33"/>
        <v>9.5150000000000006</v>
      </c>
    </row>
    <row r="359" spans="2:45" ht="11.25" customHeight="1">
      <c r="B359" s="167" t="s">
        <v>105</v>
      </c>
      <c r="C359" s="94" t="s">
        <v>293</v>
      </c>
      <c r="D359" s="167" t="s">
        <v>76</v>
      </c>
      <c r="E359" s="170" t="s">
        <v>84</v>
      </c>
      <c r="F359" s="173" t="s">
        <v>612</v>
      </c>
      <c r="G359" s="73">
        <v>0</v>
      </c>
      <c r="H359" s="73">
        <v>4.32</v>
      </c>
      <c r="I359" s="73">
        <v>4.32</v>
      </c>
      <c r="J359" s="73">
        <v>4.9000000000000004</v>
      </c>
      <c r="K359" s="73">
        <v>6.20</v>
      </c>
      <c r="L359" s="73">
        <v>6.30</v>
      </c>
      <c r="M359" s="73">
        <v>6.30</v>
      </c>
      <c r="N359" s="73">
        <v>6.40</v>
      </c>
      <c r="O359" s="73">
        <v>6.40</v>
      </c>
      <c r="P359" s="73">
        <v>6.40</v>
      </c>
      <c r="Q359" s="73">
        <v>6.60</v>
      </c>
      <c r="R359" s="198">
        <f t="shared" si="28"/>
        <v>58.14</v>
      </c>
      <c r="S359" s="73">
        <v>6.90</v>
      </c>
      <c r="T359" s="73">
        <v>7.80</v>
      </c>
      <c r="U359" s="73">
        <v>8.10</v>
      </c>
      <c r="V359" s="73">
        <v>8.8000000000000007</v>
      </c>
      <c r="W359" s="73">
        <v>8.8000000000000007</v>
      </c>
      <c r="X359" s="73"/>
      <c r="Y359" s="73"/>
      <c r="Z359" s="73"/>
      <c r="AA359" s="73"/>
      <c r="AB359" s="73"/>
      <c r="AC359" s="73"/>
      <c r="AD359" s="73"/>
      <c r="AE359" s="198">
        <f t="shared" si="29"/>
        <v>40.40</v>
      </c>
      <c r="AF359" s="73"/>
      <c r="AG359" s="73"/>
      <c r="AH359" s="73"/>
      <c r="AI359" s="73"/>
      <c r="AJ359" s="73"/>
      <c r="AK359" s="73"/>
      <c r="AL359" s="73"/>
      <c r="AM359" s="73"/>
      <c r="AN359" s="73"/>
      <c r="AO359" s="73"/>
      <c r="AP359" s="73"/>
      <c r="AQ359" s="73"/>
      <c r="AR359" s="198">
        <f t="shared" si="32"/>
        <v>0</v>
      </c>
      <c r="AS359" s="198">
        <f t="shared" si="33"/>
        <v>98.54</v>
      </c>
    </row>
    <row r="360" spans="2:45" ht="11.25" customHeight="1">
      <c r="B360" s="167" t="s">
        <v>105</v>
      </c>
      <c r="C360" s="94" t="s">
        <v>551</v>
      </c>
      <c r="D360" s="167" t="s">
        <v>76</v>
      </c>
      <c r="E360" s="170" t="s">
        <v>84</v>
      </c>
      <c r="F360" s="173" t="s">
        <v>612</v>
      </c>
      <c r="G360" s="73">
        <v>0</v>
      </c>
      <c r="H360" s="73">
        <v>17</v>
      </c>
      <c r="I360" s="73">
        <v>30.50</v>
      </c>
      <c r="J360" s="210">
        <v>36.299999999999997</v>
      </c>
      <c r="K360" s="73">
        <v>35.10</v>
      </c>
      <c r="L360" s="73">
        <v>36.299999999999997</v>
      </c>
      <c r="M360" s="73">
        <v>30.80</v>
      </c>
      <c r="N360" s="73">
        <v>15.60</v>
      </c>
      <c r="O360" s="73">
        <v>16.10</v>
      </c>
      <c r="P360" s="73">
        <v>15.60</v>
      </c>
      <c r="Q360" s="73">
        <v>16.10</v>
      </c>
      <c r="R360" s="198">
        <f t="shared" si="28"/>
        <v>249.39999999999998</v>
      </c>
      <c r="S360" s="73">
        <v>16.10</v>
      </c>
      <c r="T360" s="73">
        <v>14.60</v>
      </c>
      <c r="U360" s="73">
        <v>16.10</v>
      </c>
      <c r="V360" s="73">
        <v>15.60</v>
      </c>
      <c r="W360" s="73">
        <v>16.10</v>
      </c>
      <c r="X360" s="73">
        <v>15.60</v>
      </c>
      <c r="Y360" s="73">
        <v>16.10</v>
      </c>
      <c r="Z360" s="73">
        <v>8.10</v>
      </c>
      <c r="AA360" s="73">
        <v>7.80</v>
      </c>
      <c r="AB360" s="73">
        <v>8.10</v>
      </c>
      <c r="AC360" s="73">
        <v>7.80</v>
      </c>
      <c r="AD360" s="73">
        <v>8.10</v>
      </c>
      <c r="AE360" s="198">
        <f t="shared" si="29"/>
        <v>150.10</v>
      </c>
      <c r="AF360" s="73">
        <v>8.10</v>
      </c>
      <c r="AG360" s="73">
        <v>7.50</v>
      </c>
      <c r="AH360" s="73">
        <v>8.10</v>
      </c>
      <c r="AI360" s="73"/>
      <c r="AJ360" s="73"/>
      <c r="AK360" s="73"/>
      <c r="AL360" s="73"/>
      <c r="AM360" s="73"/>
      <c r="AN360" s="73"/>
      <c r="AO360" s="73"/>
      <c r="AP360" s="73"/>
      <c r="AQ360" s="73"/>
      <c r="AR360" s="198">
        <f t="shared" si="32"/>
        <v>23.70</v>
      </c>
      <c r="AS360" s="198">
        <f t="shared" si="33"/>
        <v>423.20</v>
      </c>
    </row>
    <row r="361" spans="2:45" ht="11.25" customHeight="1">
      <c r="B361" s="167" t="s">
        <v>105</v>
      </c>
      <c r="C361" s="94" t="s">
        <v>295</v>
      </c>
      <c r="D361" s="167" t="s">
        <v>76</v>
      </c>
      <c r="E361" s="170" t="s">
        <v>84</v>
      </c>
      <c r="F361" s="173" t="s">
        <v>612</v>
      </c>
      <c r="G361" s="73">
        <v>0</v>
      </c>
      <c r="H361" s="73">
        <v>178</v>
      </c>
      <c r="I361" s="73">
        <v>234</v>
      </c>
      <c r="J361" s="210">
        <v>201</v>
      </c>
      <c r="K361" s="73">
        <v>191</v>
      </c>
      <c r="L361" s="73">
        <v>184</v>
      </c>
      <c r="M361" s="73">
        <v>185</v>
      </c>
      <c r="N361" s="73">
        <v>195.50</v>
      </c>
      <c r="O361" s="73">
        <v>206.70</v>
      </c>
      <c r="P361" s="73">
        <v>211.40</v>
      </c>
      <c r="Q361" s="73">
        <v>214.72</v>
      </c>
      <c r="R361" s="198">
        <f t="shared" si="28"/>
        <v>2001.3200000000002</v>
      </c>
      <c r="S361" s="73">
        <v>204.80</v>
      </c>
      <c r="T361" s="73">
        <v>203.90</v>
      </c>
      <c r="U361" s="73">
        <v>176</v>
      </c>
      <c r="V361" s="73">
        <v>229.30</v>
      </c>
      <c r="W361" s="73">
        <v>191.30</v>
      </c>
      <c r="X361" s="73">
        <v>182.40</v>
      </c>
      <c r="Y361" s="73">
        <v>176.10</v>
      </c>
      <c r="Z361" s="73">
        <v>152</v>
      </c>
      <c r="AA361" s="73"/>
      <c r="AB361" s="73"/>
      <c r="AC361" s="73"/>
      <c r="AD361" s="73"/>
      <c r="AE361" s="198">
        <f t="shared" si="29"/>
        <v>1515.80</v>
      </c>
      <c r="AF361" s="73"/>
      <c r="AG361" s="73"/>
      <c r="AH361" s="73"/>
      <c r="AI361" s="73"/>
      <c r="AJ361" s="73"/>
      <c r="AK361" s="73"/>
      <c r="AL361" s="73"/>
      <c r="AM361" s="73"/>
      <c r="AN361" s="73"/>
      <c r="AO361" s="73"/>
      <c r="AP361" s="73"/>
      <c r="AQ361" s="73"/>
      <c r="AR361" s="198">
        <f t="shared" si="32"/>
        <v>0</v>
      </c>
      <c r="AS361" s="198">
        <f t="shared" si="33"/>
        <v>3517.12</v>
      </c>
    </row>
    <row r="362" spans="2:45" ht="11.25" customHeight="1">
      <c r="B362" s="167" t="s">
        <v>105</v>
      </c>
      <c r="C362" s="94" t="s">
        <v>296</v>
      </c>
      <c r="D362" s="167" t="s">
        <v>76</v>
      </c>
      <c r="E362" s="170" t="s">
        <v>84</v>
      </c>
      <c r="F362" s="173" t="s">
        <v>612</v>
      </c>
      <c r="G362" s="73">
        <v>18.233000000000001</v>
      </c>
      <c r="H362" s="73">
        <v>12.55</v>
      </c>
      <c r="I362" s="73">
        <v>53.742000000000004</v>
      </c>
      <c r="J362" s="210">
        <v>32.871000000000002</v>
      </c>
      <c r="K362" s="73">
        <v>19</v>
      </c>
      <c r="L362" s="73">
        <v>0</v>
      </c>
      <c r="M362" s="73">
        <v>0</v>
      </c>
      <c r="N362" s="73">
        <v>0</v>
      </c>
      <c r="O362" s="73">
        <v>0</v>
      </c>
      <c r="P362" s="73">
        <v>0</v>
      </c>
      <c r="Q362" s="73">
        <v>0</v>
      </c>
      <c r="R362" s="198">
        <f t="shared" si="28"/>
        <v>136.39600000000002</v>
      </c>
      <c r="S362" s="73"/>
      <c r="T362" s="73"/>
      <c r="U362" s="73"/>
      <c r="V362" s="73"/>
      <c r="W362" s="73"/>
      <c r="X362" s="73"/>
      <c r="Y362" s="73"/>
      <c r="Z362" s="73"/>
      <c r="AA362" s="73"/>
      <c r="AB362" s="73"/>
      <c r="AC362" s="73"/>
      <c r="AD362" s="73"/>
      <c r="AE362" s="198">
        <f t="shared" si="29"/>
        <v>0</v>
      </c>
      <c r="AF362" s="73"/>
      <c r="AG362" s="73"/>
      <c r="AH362" s="73"/>
      <c r="AI362" s="73"/>
      <c r="AJ362" s="73"/>
      <c r="AK362" s="73"/>
      <c r="AL362" s="73"/>
      <c r="AM362" s="73"/>
      <c r="AN362" s="73"/>
      <c r="AO362" s="73"/>
      <c r="AP362" s="73"/>
      <c r="AQ362" s="73"/>
      <c r="AR362" s="198">
        <f t="shared" si="32"/>
        <v>0</v>
      </c>
      <c r="AS362" s="198">
        <f t="shared" si="33"/>
        <v>136.39600000000002</v>
      </c>
    </row>
    <row r="363" spans="2:45" ht="11.25" customHeight="1">
      <c r="B363" s="167" t="s">
        <v>106</v>
      </c>
      <c r="C363" s="94" t="s">
        <v>300</v>
      </c>
      <c r="D363" s="167" t="s">
        <v>76</v>
      </c>
      <c r="E363" s="170" t="s">
        <v>84</v>
      </c>
      <c r="F363" s="173"/>
      <c r="G363" s="73">
        <v>0</v>
      </c>
      <c r="H363" s="73">
        <v>281</v>
      </c>
      <c r="I363" s="73">
        <v>408</v>
      </c>
      <c r="J363" s="210">
        <v>304.89999999999998</v>
      </c>
      <c r="K363" s="73">
        <v>186</v>
      </c>
      <c r="L363" s="73">
        <v>181</v>
      </c>
      <c r="M363" s="73">
        <v>181</v>
      </c>
      <c r="N363" s="73">
        <v>0</v>
      </c>
      <c r="O363" s="73">
        <v>0</v>
      </c>
      <c r="P363" s="73">
        <v>0</v>
      </c>
      <c r="Q363" s="73">
        <v>0</v>
      </c>
      <c r="R363" s="198">
        <f t="shared" si="28"/>
        <v>1541.90</v>
      </c>
      <c r="S363" s="73"/>
      <c r="T363" s="73"/>
      <c r="U363" s="73"/>
      <c r="V363" s="73"/>
      <c r="W363" s="73"/>
      <c r="X363" s="73"/>
      <c r="Y363" s="73"/>
      <c r="Z363" s="73"/>
      <c r="AA363" s="73"/>
      <c r="AB363" s="73"/>
      <c r="AC363" s="73"/>
      <c r="AD363" s="73"/>
      <c r="AE363" s="198">
        <f t="shared" si="29"/>
        <v>0</v>
      </c>
      <c r="AF363" s="73"/>
      <c r="AG363" s="73"/>
      <c r="AH363" s="73"/>
      <c r="AI363" s="73"/>
      <c r="AJ363" s="73"/>
      <c r="AK363" s="73"/>
      <c r="AL363" s="73"/>
      <c r="AM363" s="73"/>
      <c r="AN363" s="73"/>
      <c r="AO363" s="73"/>
      <c r="AP363" s="73"/>
      <c r="AQ363" s="73"/>
      <c r="AR363" s="198">
        <f t="shared" si="32"/>
        <v>0</v>
      </c>
      <c r="AS363" s="198">
        <f t="shared" si="33"/>
        <v>1541.90</v>
      </c>
    </row>
    <row r="364" spans="2:45" ht="11.25" customHeight="1">
      <c r="B364" s="167" t="s">
        <v>106</v>
      </c>
      <c r="C364" s="94" t="s">
        <v>303</v>
      </c>
      <c r="D364" s="167" t="s">
        <v>76</v>
      </c>
      <c r="E364" s="170" t="s">
        <v>84</v>
      </c>
      <c r="F364" s="184"/>
      <c r="G364" s="73">
        <v>0.40</v>
      </c>
      <c r="H364" s="73">
        <v>35.200000000000003</v>
      </c>
      <c r="I364" s="73">
        <v>45.35</v>
      </c>
      <c r="J364" s="210">
        <v>15</v>
      </c>
      <c r="K364" s="73">
        <v>22.10</v>
      </c>
      <c r="L364" s="73">
        <v>11.20</v>
      </c>
      <c r="M364" s="73">
        <v>7.6260000000000003</v>
      </c>
      <c r="N364" s="73">
        <v>7.10</v>
      </c>
      <c r="O364" s="73">
        <v>7.10</v>
      </c>
      <c r="P364" s="73">
        <v>6.70</v>
      </c>
      <c r="Q364" s="73">
        <v>5.60</v>
      </c>
      <c r="R364" s="198">
        <f t="shared" si="28"/>
        <v>163.37599999999998</v>
      </c>
      <c r="S364" s="73">
        <v>5.9580000000000002</v>
      </c>
      <c r="T364" s="73">
        <v>5.80</v>
      </c>
      <c r="U364" s="73">
        <v>2.60</v>
      </c>
      <c r="V364" s="73">
        <v>2.60</v>
      </c>
      <c r="W364" s="73"/>
      <c r="X364" s="73"/>
      <c r="Y364" s="73"/>
      <c r="Z364" s="73"/>
      <c r="AA364" s="73"/>
      <c r="AB364" s="73"/>
      <c r="AC364" s="73"/>
      <c r="AD364" s="73"/>
      <c r="AE364" s="198">
        <f t="shared" si="29"/>
        <v>16.957999999999998</v>
      </c>
      <c r="AF364" s="73"/>
      <c r="AG364" s="73"/>
      <c r="AH364" s="73"/>
      <c r="AI364" s="73"/>
      <c r="AJ364" s="73"/>
      <c r="AK364" s="73"/>
      <c r="AL364" s="73"/>
      <c r="AM364" s="73"/>
      <c r="AN364" s="73"/>
      <c r="AO364" s="73"/>
      <c r="AP364" s="73"/>
      <c r="AQ364" s="73"/>
      <c r="AR364" s="198">
        <f t="shared" si="32"/>
        <v>0</v>
      </c>
      <c r="AS364" s="198">
        <f t="shared" si="33"/>
        <v>180.33399999999997</v>
      </c>
    </row>
    <row r="365" spans="2:45" ht="11.25" customHeight="1">
      <c r="B365" s="167" t="s">
        <v>106</v>
      </c>
      <c r="C365" s="94" t="s">
        <v>307</v>
      </c>
      <c r="D365" s="167" t="s">
        <v>76</v>
      </c>
      <c r="E365" s="170" t="s">
        <v>84</v>
      </c>
      <c r="F365" s="184"/>
      <c r="G365" s="73">
        <v>0</v>
      </c>
      <c r="H365" s="73">
        <v>0</v>
      </c>
      <c r="I365" s="73">
        <v>0</v>
      </c>
      <c r="J365" s="210">
        <v>162</v>
      </c>
      <c r="K365" s="73">
        <v>0</v>
      </c>
      <c r="L365" s="73">
        <v>0</v>
      </c>
      <c r="M365" s="73">
        <v>0</v>
      </c>
      <c r="N365" s="73">
        <v>0</v>
      </c>
      <c r="O365" s="73">
        <v>0</v>
      </c>
      <c r="P365" s="73">
        <v>0</v>
      </c>
      <c r="Q365" s="73">
        <v>0</v>
      </c>
      <c r="R365" s="198">
        <f t="shared" si="28"/>
        <v>162</v>
      </c>
      <c r="S365" s="73"/>
      <c r="T365" s="73"/>
      <c r="U365" s="73"/>
      <c r="V365" s="73"/>
      <c r="W365" s="73"/>
      <c r="X365" s="73"/>
      <c r="Y365" s="73"/>
      <c r="Z365" s="73"/>
      <c r="AA365" s="73"/>
      <c r="AB365" s="73"/>
      <c r="AC365" s="73"/>
      <c r="AD365" s="73"/>
      <c r="AE365" s="198">
        <f t="shared" si="29"/>
        <v>0</v>
      </c>
      <c r="AF365" s="73"/>
      <c r="AG365" s="73"/>
      <c r="AH365" s="73"/>
      <c r="AI365" s="73"/>
      <c r="AJ365" s="73"/>
      <c r="AK365" s="73"/>
      <c r="AL365" s="73"/>
      <c r="AM365" s="73"/>
      <c r="AN365" s="73"/>
      <c r="AO365" s="73"/>
      <c r="AP365" s="73"/>
      <c r="AQ365" s="73"/>
      <c r="AR365" s="198">
        <f t="shared" si="32"/>
        <v>0</v>
      </c>
      <c r="AS365" s="198">
        <f t="shared" si="33"/>
        <v>162</v>
      </c>
    </row>
    <row r="366" spans="2:45" ht="11.25" customHeight="1">
      <c r="B366" s="167" t="s">
        <v>106</v>
      </c>
      <c r="C366" s="94" t="s">
        <v>474</v>
      </c>
      <c r="D366" s="167" t="s">
        <v>76</v>
      </c>
      <c r="E366" s="170" t="s">
        <v>84</v>
      </c>
      <c r="F366" s="184"/>
      <c r="G366" s="73"/>
      <c r="H366" s="73"/>
      <c r="I366" s="73"/>
      <c r="J366" s="210">
        <v>7</v>
      </c>
      <c r="K366" s="73">
        <v>7</v>
      </c>
      <c r="L366" s="73">
        <v>7</v>
      </c>
      <c r="M366" s="73">
        <v>7</v>
      </c>
      <c r="N366" s="73">
        <v>7</v>
      </c>
      <c r="O366" s="73">
        <v>7</v>
      </c>
      <c r="P366" s="73">
        <v>7</v>
      </c>
      <c r="Q366" s="73">
        <v>7</v>
      </c>
      <c r="R366" s="198">
        <f t="shared" si="28"/>
        <v>56</v>
      </c>
      <c r="S366" s="73">
        <v>7</v>
      </c>
      <c r="T366" s="73">
        <v>7</v>
      </c>
      <c r="U366" s="73">
        <v>7</v>
      </c>
      <c r="V366" s="73">
        <v>7</v>
      </c>
      <c r="W366" s="73">
        <v>7</v>
      </c>
      <c r="X366" s="73">
        <v>7</v>
      </c>
      <c r="Y366" s="73">
        <v>7</v>
      </c>
      <c r="Z366" s="73">
        <v>7</v>
      </c>
      <c r="AA366" s="73">
        <v>7</v>
      </c>
      <c r="AB366" s="73"/>
      <c r="AC366" s="73"/>
      <c r="AD366" s="73"/>
      <c r="AE366" s="198">
        <f t="shared" si="29"/>
        <v>63</v>
      </c>
      <c r="AF366" s="73"/>
      <c r="AG366" s="73"/>
      <c r="AH366" s="73"/>
      <c r="AI366" s="73"/>
      <c r="AJ366" s="73"/>
      <c r="AK366" s="73"/>
      <c r="AL366" s="73"/>
      <c r="AM366" s="73"/>
      <c r="AN366" s="73"/>
      <c r="AO366" s="73"/>
      <c r="AP366" s="73"/>
      <c r="AQ366" s="73"/>
      <c r="AR366" s="198">
        <f t="shared" si="32"/>
        <v>0</v>
      </c>
      <c r="AS366" s="198">
        <f t="shared" si="33"/>
        <v>119</v>
      </c>
    </row>
    <row r="367" spans="2:45" ht="11.25" customHeight="1">
      <c r="B367" s="167" t="s">
        <v>106</v>
      </c>
      <c r="C367" s="94" t="s">
        <v>475</v>
      </c>
      <c r="D367" s="167" t="s">
        <v>76</v>
      </c>
      <c r="E367" s="170" t="s">
        <v>84</v>
      </c>
      <c r="F367" s="184"/>
      <c r="G367" s="73"/>
      <c r="H367" s="73"/>
      <c r="I367" s="73"/>
      <c r="J367" s="210">
        <v>32.46</v>
      </c>
      <c r="K367" s="73">
        <v>46.90</v>
      </c>
      <c r="L367" s="73">
        <v>9.5660000000000007</v>
      </c>
      <c r="M367" s="73">
        <v>13.641999999999999</v>
      </c>
      <c r="N367" s="73">
        <v>8.3260000000000005</v>
      </c>
      <c r="O367" s="73">
        <v>0</v>
      </c>
      <c r="P367" s="73">
        <v>0.30</v>
      </c>
      <c r="Q367" s="73">
        <v>0</v>
      </c>
      <c r="R367" s="198">
        <f t="shared" si="28"/>
        <v>111.194</v>
      </c>
      <c r="S367" s="73"/>
      <c r="T367" s="73"/>
      <c r="U367" s="73"/>
      <c r="V367" s="73"/>
      <c r="W367" s="73"/>
      <c r="X367" s="73"/>
      <c r="Y367" s="73"/>
      <c r="Z367" s="73"/>
      <c r="AA367" s="73"/>
      <c r="AB367" s="73"/>
      <c r="AC367" s="73"/>
      <c r="AD367" s="73"/>
      <c r="AE367" s="198">
        <f t="shared" si="29"/>
        <v>0</v>
      </c>
      <c r="AF367" s="73"/>
      <c r="AG367" s="73"/>
      <c r="AH367" s="73"/>
      <c r="AI367" s="73"/>
      <c r="AJ367" s="73"/>
      <c r="AK367" s="73"/>
      <c r="AL367" s="73"/>
      <c r="AM367" s="73"/>
      <c r="AN367" s="73"/>
      <c r="AO367" s="73"/>
      <c r="AP367" s="73"/>
      <c r="AQ367" s="73"/>
      <c r="AR367" s="198">
        <f t="shared" si="32"/>
        <v>0</v>
      </c>
      <c r="AS367" s="198">
        <f t="shared" si="33"/>
        <v>111.194</v>
      </c>
    </row>
    <row r="368" spans="2:45" ht="11.25" customHeight="1">
      <c r="B368" s="167" t="s">
        <v>106</v>
      </c>
      <c r="C368" s="94" t="s">
        <v>476</v>
      </c>
      <c r="D368" s="167" t="s">
        <v>76</v>
      </c>
      <c r="E368" s="170" t="s">
        <v>84</v>
      </c>
      <c r="F368" s="184"/>
      <c r="G368" s="73"/>
      <c r="H368" s="73"/>
      <c r="I368" s="73"/>
      <c r="J368" s="73">
        <v>41.978999999999999</v>
      </c>
      <c r="K368" s="73">
        <v>25.70</v>
      </c>
      <c r="L368" s="73">
        <v>21.318000000000001</v>
      </c>
      <c r="M368" s="73">
        <v>25.088000000000001</v>
      </c>
      <c r="N368" s="73">
        <v>10.659000000000001</v>
      </c>
      <c r="O368" s="73">
        <v>13.50</v>
      </c>
      <c r="P368" s="73">
        <v>0</v>
      </c>
      <c r="Q368" s="73">
        <v>0</v>
      </c>
      <c r="R368" s="198">
        <f t="shared" si="28"/>
        <v>138.24400000000003</v>
      </c>
      <c r="S368" s="73"/>
      <c r="T368" s="73"/>
      <c r="U368" s="73"/>
      <c r="V368" s="73"/>
      <c r="W368" s="73"/>
      <c r="X368" s="73"/>
      <c r="Y368" s="73"/>
      <c r="Z368" s="73"/>
      <c r="AA368" s="73"/>
      <c r="AB368" s="73"/>
      <c r="AC368" s="73"/>
      <c r="AD368" s="73"/>
      <c r="AE368" s="198">
        <f t="shared" si="29"/>
        <v>0</v>
      </c>
      <c r="AF368" s="73"/>
      <c r="AG368" s="73"/>
      <c r="AH368" s="73"/>
      <c r="AI368" s="73"/>
      <c r="AJ368" s="73"/>
      <c r="AK368" s="73"/>
      <c r="AL368" s="73"/>
      <c r="AM368" s="73"/>
      <c r="AN368" s="73"/>
      <c r="AO368" s="73"/>
      <c r="AP368" s="73"/>
      <c r="AQ368" s="73"/>
      <c r="AR368" s="198">
        <f t="shared" si="32"/>
        <v>0</v>
      </c>
      <c r="AS368" s="198">
        <f t="shared" si="33"/>
        <v>138.24400000000003</v>
      </c>
    </row>
    <row r="369" spans="2:45" ht="11.25" customHeight="1">
      <c r="B369" s="167" t="s">
        <v>106</v>
      </c>
      <c r="C369" s="94" t="s">
        <v>477</v>
      </c>
      <c r="D369" s="167" t="s">
        <v>76</v>
      </c>
      <c r="E369" s="170" t="s">
        <v>84</v>
      </c>
      <c r="F369" s="184"/>
      <c r="G369" s="73"/>
      <c r="H369" s="73"/>
      <c r="I369" s="73"/>
      <c r="J369" s="73">
        <v>17</v>
      </c>
      <c r="K369" s="73">
        <v>19</v>
      </c>
      <c r="L369" s="73">
        <v>10</v>
      </c>
      <c r="M369" s="73">
        <v>10</v>
      </c>
      <c r="N369" s="73">
        <v>10</v>
      </c>
      <c r="O369" s="73">
        <v>11.50</v>
      </c>
      <c r="P369" s="73">
        <v>14.50</v>
      </c>
      <c r="Q369" s="73">
        <v>19.50</v>
      </c>
      <c r="R369" s="198">
        <f t="shared" si="28"/>
        <v>111.50</v>
      </c>
      <c r="S369" s="73">
        <v>26</v>
      </c>
      <c r="T369" s="73">
        <v>40</v>
      </c>
      <c r="U369" s="73">
        <v>36.50</v>
      </c>
      <c r="V369" s="73">
        <v>34.50</v>
      </c>
      <c r="W369" s="73">
        <v>29</v>
      </c>
      <c r="X369" s="73">
        <v>27</v>
      </c>
      <c r="Y369" s="73">
        <v>27</v>
      </c>
      <c r="Z369" s="73"/>
      <c r="AA369" s="73"/>
      <c r="AB369" s="73"/>
      <c r="AC369" s="73"/>
      <c r="AD369" s="73"/>
      <c r="AE369" s="198">
        <f t="shared" si="29"/>
        <v>220</v>
      </c>
      <c r="AF369" s="73"/>
      <c r="AG369" s="73"/>
      <c r="AH369" s="73"/>
      <c r="AI369" s="73"/>
      <c r="AJ369" s="73"/>
      <c r="AK369" s="73"/>
      <c r="AL369" s="73"/>
      <c r="AM369" s="73"/>
      <c r="AN369" s="73"/>
      <c r="AO369" s="73"/>
      <c r="AP369" s="73"/>
      <c r="AQ369" s="73"/>
      <c r="AR369" s="198">
        <f t="shared" si="32"/>
        <v>0</v>
      </c>
      <c r="AS369" s="198">
        <f t="shared" si="33"/>
        <v>331.50</v>
      </c>
    </row>
    <row r="370" spans="2:45" ht="11.25" customHeight="1">
      <c r="B370" s="167" t="s">
        <v>106</v>
      </c>
      <c r="C370" s="94" t="s">
        <v>478</v>
      </c>
      <c r="D370" s="167" t="s">
        <v>76</v>
      </c>
      <c r="E370" s="170" t="s">
        <v>84</v>
      </c>
      <c r="F370" s="184"/>
      <c r="G370" s="73"/>
      <c r="H370" s="73"/>
      <c r="I370" s="73"/>
      <c r="J370" s="73">
        <v>16.933</v>
      </c>
      <c r="K370" s="73">
        <v>18.50</v>
      </c>
      <c r="L370" s="73">
        <v>14.332000000000001</v>
      </c>
      <c r="M370" s="73">
        <v>14.101000000000001</v>
      </c>
      <c r="N370" s="73">
        <v>13.581</v>
      </c>
      <c r="O370" s="73">
        <v>3.64</v>
      </c>
      <c r="P370" s="73">
        <v>6.10</v>
      </c>
      <c r="Q370" s="73">
        <v>0</v>
      </c>
      <c r="R370" s="198">
        <f t="shared" si="28"/>
        <v>87.186999999999998</v>
      </c>
      <c r="S370" s="73"/>
      <c r="T370" s="73"/>
      <c r="U370" s="73"/>
      <c r="V370" s="73"/>
      <c r="W370" s="73"/>
      <c r="X370" s="73"/>
      <c r="Y370" s="73"/>
      <c r="Z370" s="73"/>
      <c r="AA370" s="73"/>
      <c r="AB370" s="73"/>
      <c r="AC370" s="73"/>
      <c r="AD370" s="73"/>
      <c r="AE370" s="198">
        <f t="shared" si="29"/>
        <v>0</v>
      </c>
      <c r="AF370" s="73"/>
      <c r="AG370" s="73"/>
      <c r="AH370" s="73"/>
      <c r="AI370" s="73"/>
      <c r="AJ370" s="73"/>
      <c r="AK370" s="73"/>
      <c r="AL370" s="73"/>
      <c r="AM370" s="73"/>
      <c r="AN370" s="73"/>
      <c r="AO370" s="73"/>
      <c r="AP370" s="73"/>
      <c r="AQ370" s="73"/>
      <c r="AR370" s="198">
        <f t="shared" si="32"/>
        <v>0</v>
      </c>
      <c r="AS370" s="198">
        <f t="shared" si="33"/>
        <v>87.186999999999998</v>
      </c>
    </row>
    <row r="371" spans="2:45" ht="11.25" customHeight="1">
      <c r="B371" s="167" t="s">
        <v>106</v>
      </c>
      <c r="C371" s="94" t="s">
        <v>479</v>
      </c>
      <c r="D371" s="167" t="s">
        <v>76</v>
      </c>
      <c r="E371" s="170" t="s">
        <v>84</v>
      </c>
      <c r="F371" s="184"/>
      <c r="G371" s="73"/>
      <c r="H371" s="73"/>
      <c r="I371" s="73"/>
      <c r="J371" s="73">
        <v>14.177</v>
      </c>
      <c r="K371" s="73">
        <v>23.50</v>
      </c>
      <c r="L371" s="73">
        <v>11.35</v>
      </c>
      <c r="M371" s="73">
        <v>11.07</v>
      </c>
      <c r="N371" s="73">
        <v>10.598000000000001</v>
      </c>
      <c r="O371" s="73">
        <v>11.664</v>
      </c>
      <c r="P371" s="73">
        <v>16</v>
      </c>
      <c r="Q371" s="73">
        <v>19.40</v>
      </c>
      <c r="R371" s="198">
        <f t="shared" si="28"/>
        <v>117.75900000000001</v>
      </c>
      <c r="S371" s="73">
        <v>21</v>
      </c>
      <c r="T371" s="73">
        <v>39.799999999999997</v>
      </c>
      <c r="U371" s="73">
        <v>28.50</v>
      </c>
      <c r="V371" s="73"/>
      <c r="W371" s="73"/>
      <c r="X371" s="73"/>
      <c r="Y371" s="73"/>
      <c r="Z371" s="73"/>
      <c r="AA371" s="73"/>
      <c r="AB371" s="73"/>
      <c r="AC371" s="73"/>
      <c r="AD371" s="73"/>
      <c r="AE371" s="198">
        <f t="shared" si="29"/>
        <v>89.30</v>
      </c>
      <c r="AF371" s="73"/>
      <c r="AG371" s="73"/>
      <c r="AH371" s="73"/>
      <c r="AI371" s="73"/>
      <c r="AJ371" s="73"/>
      <c r="AK371" s="73"/>
      <c r="AL371" s="73"/>
      <c r="AM371" s="73"/>
      <c r="AN371" s="73"/>
      <c r="AO371" s="73"/>
      <c r="AP371" s="73"/>
      <c r="AQ371" s="73"/>
      <c r="AR371" s="198">
        <f t="shared" si="32"/>
        <v>0</v>
      </c>
      <c r="AS371" s="198">
        <f t="shared" si="33"/>
        <v>207.05900000000003</v>
      </c>
    </row>
    <row r="372" spans="2:45" ht="11.25" customHeight="1">
      <c r="B372" s="167" t="s">
        <v>106</v>
      </c>
      <c r="C372" s="94" t="s">
        <v>480</v>
      </c>
      <c r="D372" s="167" t="s">
        <v>76</v>
      </c>
      <c r="E372" s="170" t="s">
        <v>84</v>
      </c>
      <c r="F372" s="184"/>
      <c r="G372" s="73"/>
      <c r="H372" s="73"/>
      <c r="I372" s="73"/>
      <c r="J372" s="73">
        <v>18.248999999999999</v>
      </c>
      <c r="K372" s="73">
        <v>19</v>
      </c>
      <c r="L372" s="73">
        <v>3.3479999999999999</v>
      </c>
      <c r="M372" s="73">
        <v>3.6920000000000002</v>
      </c>
      <c r="N372" s="73">
        <v>7.315</v>
      </c>
      <c r="O372" s="73">
        <v>11.125</v>
      </c>
      <c r="P372" s="73">
        <v>14.40</v>
      </c>
      <c r="Q372" s="73">
        <v>17.80</v>
      </c>
      <c r="R372" s="198">
        <f t="shared" si="28"/>
        <v>94.928999999999988</v>
      </c>
      <c r="S372" s="73">
        <v>17</v>
      </c>
      <c r="T372" s="73">
        <v>18.80</v>
      </c>
      <c r="U372" s="73">
        <v>24</v>
      </c>
      <c r="V372" s="73">
        <v>28.10</v>
      </c>
      <c r="W372" s="73">
        <v>27.60</v>
      </c>
      <c r="X372" s="73">
        <v>27.60</v>
      </c>
      <c r="Y372" s="73">
        <v>23.50</v>
      </c>
      <c r="Z372" s="73">
        <v>18.40</v>
      </c>
      <c r="AA372" s="73">
        <v>17.50</v>
      </c>
      <c r="AB372" s="73">
        <v>17.50</v>
      </c>
      <c r="AC372" s="73">
        <v>25.40</v>
      </c>
      <c r="AD372" s="73">
        <v>21.50</v>
      </c>
      <c r="AE372" s="198">
        <f t="shared" si="29"/>
        <v>266.89999999999998</v>
      </c>
      <c r="AF372" s="73">
        <v>23.50</v>
      </c>
      <c r="AG372" s="73">
        <v>20.50</v>
      </c>
      <c r="AH372" s="73">
        <v>22.50</v>
      </c>
      <c r="AI372" s="73">
        <v>20.40</v>
      </c>
      <c r="AJ372" s="73">
        <v>19.80</v>
      </c>
      <c r="AK372" s="73">
        <v>11.60</v>
      </c>
      <c r="AL372" s="73">
        <v>14.60</v>
      </c>
      <c r="AM372" s="73">
        <v>14.70</v>
      </c>
      <c r="AN372" s="73">
        <v>14.70</v>
      </c>
      <c r="AO372" s="73">
        <v>23</v>
      </c>
      <c r="AP372" s="73">
        <v>16.20</v>
      </c>
      <c r="AQ372" s="73">
        <v>16.20</v>
      </c>
      <c r="AR372" s="198">
        <f t="shared" si="32"/>
        <v>217.69999999999996</v>
      </c>
      <c r="AS372" s="198">
        <f t="shared" si="33"/>
        <v>579.52899999999988</v>
      </c>
    </row>
    <row r="373" spans="2:45" ht="11.25" customHeight="1">
      <c r="B373" s="167" t="s">
        <v>106</v>
      </c>
      <c r="C373" s="94" t="s">
        <v>554</v>
      </c>
      <c r="D373" s="167" t="s">
        <v>76</v>
      </c>
      <c r="E373" s="170" t="s">
        <v>84</v>
      </c>
      <c r="F373" s="184"/>
      <c r="G373" s="73"/>
      <c r="H373" s="73"/>
      <c r="I373" s="73"/>
      <c r="J373" s="73">
        <v>0</v>
      </c>
      <c r="K373" s="73">
        <v>0</v>
      </c>
      <c r="L373" s="73">
        <v>4.3049999999999997</v>
      </c>
      <c r="M373" s="73">
        <v>3.90</v>
      </c>
      <c r="N373" s="73">
        <v>4.9000000000000004</v>
      </c>
      <c r="O373" s="73">
        <v>4.075</v>
      </c>
      <c r="P373" s="73">
        <v>2.2000000000000002</v>
      </c>
      <c r="Q373" s="73">
        <v>1.70</v>
      </c>
      <c r="R373" s="198">
        <f t="shared" si="28"/>
        <v>21.08</v>
      </c>
      <c r="S373" s="73">
        <v>1.70</v>
      </c>
      <c r="T373" s="73">
        <v>8</v>
      </c>
      <c r="U373" s="73">
        <v>1.70</v>
      </c>
      <c r="V373" s="73">
        <v>1.70</v>
      </c>
      <c r="W373" s="73">
        <v>1.70</v>
      </c>
      <c r="X373" s="73">
        <v>1.70</v>
      </c>
      <c r="Y373" s="73">
        <v>1.70</v>
      </c>
      <c r="Z373" s="73"/>
      <c r="AA373" s="73"/>
      <c r="AB373" s="73"/>
      <c r="AC373" s="73"/>
      <c r="AD373" s="73"/>
      <c r="AE373" s="198">
        <f t="shared" si="29"/>
        <v>18.199999999999996</v>
      </c>
      <c r="AF373" s="73"/>
      <c r="AG373" s="73"/>
      <c r="AH373" s="73"/>
      <c r="AI373" s="73"/>
      <c r="AJ373" s="73"/>
      <c r="AK373" s="73"/>
      <c r="AL373" s="73"/>
      <c r="AM373" s="73"/>
      <c r="AN373" s="73"/>
      <c r="AO373" s="73"/>
      <c r="AP373" s="73"/>
      <c r="AQ373" s="73"/>
      <c r="AR373" s="198">
        <f t="shared" si="32"/>
        <v>0</v>
      </c>
      <c r="AS373" s="198">
        <f t="shared" si="33"/>
        <v>39.279999999999994</v>
      </c>
    </row>
    <row r="374" spans="2:45" ht="11.25" customHeight="1">
      <c r="B374" s="167" t="s">
        <v>106</v>
      </c>
      <c r="C374" s="94" t="s">
        <v>590</v>
      </c>
      <c r="D374" s="167" t="s">
        <v>76</v>
      </c>
      <c r="E374" s="170" t="s">
        <v>84</v>
      </c>
      <c r="F374" s="184"/>
      <c r="G374" s="73"/>
      <c r="H374" s="73"/>
      <c r="I374" s="73"/>
      <c r="J374" s="73">
        <v>10.888999999999999</v>
      </c>
      <c r="K374" s="73">
        <v>0</v>
      </c>
      <c r="L374" s="73">
        <v>0</v>
      </c>
      <c r="M374" s="73">
        <v>21.777999999999999</v>
      </c>
      <c r="N374" s="73">
        <v>10.888999999999999</v>
      </c>
      <c r="O374" s="73">
        <v>10.888999999999999</v>
      </c>
      <c r="P374" s="73">
        <v>0</v>
      </c>
      <c r="Q374" s="73">
        <v>0</v>
      </c>
      <c r="R374" s="198">
        <f t="shared" si="28"/>
        <v>54.444999999999993</v>
      </c>
      <c r="S374" s="73"/>
      <c r="T374" s="73"/>
      <c r="U374" s="73"/>
      <c r="V374" s="73"/>
      <c r="W374" s="73"/>
      <c r="X374" s="73"/>
      <c r="Y374" s="73"/>
      <c r="Z374" s="73"/>
      <c r="AA374" s="73"/>
      <c r="AB374" s="73"/>
      <c r="AC374" s="73"/>
      <c r="AD374" s="73"/>
      <c r="AE374" s="198">
        <f t="shared" si="29"/>
        <v>0</v>
      </c>
      <c r="AF374" s="73"/>
      <c r="AG374" s="73"/>
      <c r="AH374" s="73"/>
      <c r="AI374" s="73"/>
      <c r="AJ374" s="73"/>
      <c r="AK374" s="73"/>
      <c r="AL374" s="73"/>
      <c r="AM374" s="73"/>
      <c r="AN374" s="73"/>
      <c r="AO374" s="73"/>
      <c r="AP374" s="73"/>
      <c r="AQ374" s="73"/>
      <c r="AR374" s="198">
        <f t="shared" si="32"/>
        <v>0</v>
      </c>
      <c r="AS374" s="198">
        <f t="shared" si="33"/>
        <v>54.444999999999993</v>
      </c>
    </row>
    <row r="375" spans="2:45" ht="11.25" customHeight="1">
      <c r="B375" s="167" t="s">
        <v>106</v>
      </c>
      <c r="C375" s="94" t="s">
        <v>482</v>
      </c>
      <c r="D375" s="167" t="s">
        <v>76</v>
      </c>
      <c r="E375" s="170" t="s">
        <v>84</v>
      </c>
      <c r="F375" s="173"/>
      <c r="G375" s="73"/>
      <c r="H375" s="73"/>
      <c r="I375" s="73"/>
      <c r="J375" s="73">
        <v>310.80</v>
      </c>
      <c r="K375" s="73">
        <v>310.80</v>
      </c>
      <c r="L375" s="73">
        <v>310.80</v>
      </c>
      <c r="M375" s="73">
        <v>310.83800000000002</v>
      </c>
      <c r="N375" s="73">
        <v>310.80</v>
      </c>
      <c r="O375" s="73">
        <v>310.80</v>
      </c>
      <c r="P375" s="73">
        <v>310.80</v>
      </c>
      <c r="Q375" s="73">
        <v>310.80</v>
      </c>
      <c r="R375" s="198">
        <f t="shared" si="28"/>
        <v>2486.4380000000001</v>
      </c>
      <c r="S375" s="73">
        <v>310.80</v>
      </c>
      <c r="T375" s="73">
        <v>310.80</v>
      </c>
      <c r="U375" s="73">
        <v>310.80</v>
      </c>
      <c r="V375" s="73">
        <v>310.80</v>
      </c>
      <c r="W375" s="73"/>
      <c r="X375" s="73"/>
      <c r="Y375" s="73"/>
      <c r="Z375" s="73"/>
      <c r="AA375" s="73"/>
      <c r="AB375" s="73"/>
      <c r="AC375" s="73"/>
      <c r="AD375" s="73"/>
      <c r="AE375" s="198">
        <f t="shared" si="29"/>
        <v>1243.20</v>
      </c>
      <c r="AF375" s="73"/>
      <c r="AG375" s="73"/>
      <c r="AH375" s="73"/>
      <c r="AI375" s="73"/>
      <c r="AJ375" s="73"/>
      <c r="AK375" s="73"/>
      <c r="AL375" s="73"/>
      <c r="AM375" s="73"/>
      <c r="AN375" s="73"/>
      <c r="AO375" s="73"/>
      <c r="AP375" s="73"/>
      <c r="AQ375" s="73"/>
      <c r="AR375" s="198">
        <f t="shared" si="32"/>
        <v>0</v>
      </c>
      <c r="AS375" s="198">
        <f t="shared" si="33"/>
        <v>3729.6379999999999</v>
      </c>
    </row>
    <row r="376" spans="2:45" ht="11.25" customHeight="1">
      <c r="B376" s="167" t="s">
        <v>106</v>
      </c>
      <c r="C376" s="94" t="s">
        <v>483</v>
      </c>
      <c r="D376" s="167" t="s">
        <v>76</v>
      </c>
      <c r="E376" s="170" t="s">
        <v>84</v>
      </c>
      <c r="F376" s="173"/>
      <c r="G376" s="73"/>
      <c r="H376" s="73"/>
      <c r="I376" s="73"/>
      <c r="J376" s="73">
        <v>18.60</v>
      </c>
      <c r="K376" s="73">
        <v>19.60</v>
      </c>
      <c r="L376" s="73">
        <v>15.59</v>
      </c>
      <c r="M376" s="73">
        <v>18.445</v>
      </c>
      <c r="N376" s="73">
        <v>7.795</v>
      </c>
      <c r="O376" s="73">
        <v>27.443999999999999</v>
      </c>
      <c r="P376" s="73">
        <v>24</v>
      </c>
      <c r="Q376" s="73">
        <v>39.299999999999997</v>
      </c>
      <c r="R376" s="198">
        <f t="shared" si="28"/>
        <v>170.774</v>
      </c>
      <c r="S376" s="73">
        <v>38.700000000000003</v>
      </c>
      <c r="T376" s="73">
        <v>27.10</v>
      </c>
      <c r="U376" s="73">
        <v>41.90</v>
      </c>
      <c r="V376" s="73">
        <v>25.50</v>
      </c>
      <c r="W376" s="73">
        <v>11.80</v>
      </c>
      <c r="X376" s="73"/>
      <c r="Y376" s="73"/>
      <c r="Z376" s="73"/>
      <c r="AA376" s="73"/>
      <c r="AB376" s="73"/>
      <c r="AC376" s="73"/>
      <c r="AD376" s="73"/>
      <c r="AE376" s="198">
        <f t="shared" si="29"/>
        <v>145.00000000000003</v>
      </c>
      <c r="AF376" s="73"/>
      <c r="AG376" s="73"/>
      <c r="AH376" s="73"/>
      <c r="AI376" s="73"/>
      <c r="AJ376" s="73"/>
      <c r="AK376" s="73"/>
      <c r="AL376" s="73"/>
      <c r="AM376" s="73"/>
      <c r="AN376" s="73"/>
      <c r="AO376" s="73"/>
      <c r="AP376" s="73"/>
      <c r="AQ376" s="73"/>
      <c r="AR376" s="198">
        <f t="shared" si="32"/>
        <v>0</v>
      </c>
      <c r="AS376" s="198">
        <f t="shared" si="33"/>
        <v>315.774</v>
      </c>
    </row>
    <row r="377" spans="2:45" ht="11.25" customHeight="1">
      <c r="B377" s="167" t="s">
        <v>106</v>
      </c>
      <c r="C377" s="94" t="s">
        <v>484</v>
      </c>
      <c r="D377" s="167" t="s">
        <v>76</v>
      </c>
      <c r="E377" s="170" t="s">
        <v>84</v>
      </c>
      <c r="F377" s="173"/>
      <c r="G377" s="73"/>
      <c r="H377" s="73"/>
      <c r="I377" s="73"/>
      <c r="J377" s="73">
        <v>24.047000000000001</v>
      </c>
      <c r="K377" s="73">
        <v>20.40</v>
      </c>
      <c r="L377" s="73">
        <v>15.311999999999999</v>
      </c>
      <c r="M377" s="73">
        <v>16.196000000000002</v>
      </c>
      <c r="N377" s="73">
        <v>15.606999999999999</v>
      </c>
      <c r="O377" s="73">
        <v>16.643000000000001</v>
      </c>
      <c r="P377" s="73">
        <v>17.60</v>
      </c>
      <c r="Q377" s="73">
        <v>20.10</v>
      </c>
      <c r="R377" s="198">
        <f t="shared" si="28"/>
        <v>145.905</v>
      </c>
      <c r="S377" s="73">
        <v>22.30</v>
      </c>
      <c r="T377" s="73">
        <v>22</v>
      </c>
      <c r="U377" s="73">
        <v>22.80</v>
      </c>
      <c r="V377" s="73">
        <v>22.80</v>
      </c>
      <c r="W377" s="73">
        <v>19.50</v>
      </c>
      <c r="X377" s="73">
        <v>16.50</v>
      </c>
      <c r="Y377" s="73">
        <v>16.20</v>
      </c>
      <c r="Z377" s="73"/>
      <c r="AA377" s="73"/>
      <c r="AB377" s="73"/>
      <c r="AC377" s="73"/>
      <c r="AD377" s="73"/>
      <c r="AE377" s="198">
        <f t="shared" si="29"/>
        <v>142.10</v>
      </c>
      <c r="AF377" s="73"/>
      <c r="AG377" s="73"/>
      <c r="AH377" s="73"/>
      <c r="AI377" s="73"/>
      <c r="AJ377" s="73"/>
      <c r="AK377" s="73"/>
      <c r="AL377" s="73"/>
      <c r="AM377" s="73"/>
      <c r="AN377" s="73"/>
      <c r="AO377" s="73"/>
      <c r="AP377" s="73"/>
      <c r="AQ377" s="73"/>
      <c r="AR377" s="198">
        <f t="shared" si="32"/>
        <v>0</v>
      </c>
      <c r="AS377" s="198">
        <f t="shared" si="33"/>
        <v>288.005</v>
      </c>
    </row>
    <row r="378" spans="2:45" ht="11.25" customHeight="1">
      <c r="B378" s="167" t="s">
        <v>107</v>
      </c>
      <c r="C378" s="94" t="s">
        <v>76</v>
      </c>
      <c r="D378" s="167" t="s">
        <v>76</v>
      </c>
      <c r="E378" s="170" t="s">
        <v>84</v>
      </c>
      <c r="F378" s="173"/>
      <c r="G378" s="73"/>
      <c r="H378" s="73">
        <v>480.20</v>
      </c>
      <c r="I378" s="73">
        <v>3254.60</v>
      </c>
      <c r="J378" s="73">
        <v>2748</v>
      </c>
      <c r="K378" s="73">
        <v>2336.10</v>
      </c>
      <c r="L378" s="73">
        <v>2284.50</v>
      </c>
      <c r="M378" s="73">
        <v>1773.30</v>
      </c>
      <c r="N378" s="73">
        <v>695.60</v>
      </c>
      <c r="O378" s="73">
        <v>171.73</v>
      </c>
      <c r="P378" s="73">
        <v>121.30</v>
      </c>
      <c r="Q378" s="73">
        <v>125.30</v>
      </c>
      <c r="R378" s="198">
        <f t="shared" si="28"/>
        <v>13990.629999999997</v>
      </c>
      <c r="S378" s="73">
        <v>122.80</v>
      </c>
      <c r="T378" s="73">
        <v>110.88</v>
      </c>
      <c r="U378" s="73">
        <v>122.80</v>
      </c>
      <c r="V378" s="73">
        <v>83.16</v>
      </c>
      <c r="W378" s="73">
        <v>85.93</v>
      </c>
      <c r="X378" s="73">
        <v>83.16</v>
      </c>
      <c r="Y378" s="73"/>
      <c r="Z378" s="73"/>
      <c r="AA378" s="73"/>
      <c r="AB378" s="73"/>
      <c r="AC378" s="73"/>
      <c r="AD378" s="73"/>
      <c r="AE378" s="198">
        <f t="shared" si="29"/>
        <v>608.7299999999999</v>
      </c>
      <c r="AF378" s="73"/>
      <c r="AG378" s="73"/>
      <c r="AH378" s="73"/>
      <c r="AI378" s="73"/>
      <c r="AJ378" s="73"/>
      <c r="AK378" s="73"/>
      <c r="AL378" s="73"/>
      <c r="AM378" s="73"/>
      <c r="AN378" s="73"/>
      <c r="AO378" s="73"/>
      <c r="AP378" s="73"/>
      <c r="AQ378" s="73"/>
      <c r="AR378" s="198">
        <f t="shared" si="32"/>
        <v>0</v>
      </c>
      <c r="AS378" s="198">
        <f t="shared" si="33"/>
        <v>14599.359999999997</v>
      </c>
    </row>
    <row r="379" spans="2:45" ht="11.25" customHeight="1">
      <c r="B379" s="167" t="s">
        <v>125</v>
      </c>
      <c r="C379" s="94" t="s">
        <v>76</v>
      </c>
      <c r="D379" s="167" t="s">
        <v>76</v>
      </c>
      <c r="E379" s="170" t="s">
        <v>84</v>
      </c>
      <c r="F379" s="173"/>
      <c r="G379" s="73"/>
      <c r="H379" s="73">
        <v>21.658000000000001</v>
      </c>
      <c r="I379" s="73">
        <v>21.70</v>
      </c>
      <c r="J379" s="73">
        <v>21.70</v>
      </c>
      <c r="K379" s="73">
        <v>19.10</v>
      </c>
      <c r="L379" s="73">
        <v>19.10</v>
      </c>
      <c r="M379" s="73">
        <v>19.10</v>
      </c>
      <c r="N379" s="73">
        <v>19.10</v>
      </c>
      <c r="O379" s="73">
        <v>19.10</v>
      </c>
      <c r="P379" s="73">
        <v>19.10</v>
      </c>
      <c r="Q379" s="73">
        <v>23.50</v>
      </c>
      <c r="R379" s="198">
        <f t="shared" si="28"/>
        <v>203.15799999999999</v>
      </c>
      <c r="S379" s="73">
        <v>26.70</v>
      </c>
      <c r="T379" s="73">
        <v>26.70</v>
      </c>
      <c r="U379" s="73">
        <v>26.70</v>
      </c>
      <c r="V379" s="73">
        <v>26.70</v>
      </c>
      <c r="W379" s="73">
        <v>26.70</v>
      </c>
      <c r="X379" s="73">
        <v>26.70</v>
      </c>
      <c r="Y379" s="73">
        <v>26.70</v>
      </c>
      <c r="Z379" s="73">
        <v>26.70</v>
      </c>
      <c r="AA379" s="73">
        <v>26.70</v>
      </c>
      <c r="AB379" s="73">
        <v>26.70</v>
      </c>
      <c r="AC379" s="73">
        <v>26.70</v>
      </c>
      <c r="AD379" s="73">
        <v>26.70</v>
      </c>
      <c r="AE379" s="198">
        <f t="shared" si="29"/>
        <v>320.39999999999992</v>
      </c>
      <c r="AF379" s="73">
        <v>11.10</v>
      </c>
      <c r="AG379" s="73">
        <v>11.10</v>
      </c>
      <c r="AH379" s="73">
        <v>11.10</v>
      </c>
      <c r="AI379" s="73">
        <v>11.10</v>
      </c>
      <c r="AJ379" s="73">
        <v>11.10</v>
      </c>
      <c r="AK379" s="73">
        <v>11.10</v>
      </c>
      <c r="AL379" s="73"/>
      <c r="AM379" s="73"/>
      <c r="AN379" s="73"/>
      <c r="AO379" s="73"/>
      <c r="AP379" s="73"/>
      <c r="AQ379" s="73"/>
      <c r="AR379" s="198">
        <f t="shared" si="32"/>
        <v>66.599999999999994</v>
      </c>
      <c r="AS379" s="198">
        <f t="shared" si="33"/>
        <v>590.1579999999999</v>
      </c>
    </row>
    <row r="380" spans="2:45" ht="11.25" customHeight="1">
      <c r="B380" s="167" t="s">
        <v>128</v>
      </c>
      <c r="C380" s="94" t="s">
        <v>269</v>
      </c>
      <c r="D380" s="167" t="s">
        <v>76</v>
      </c>
      <c r="E380" s="170" t="s">
        <v>84</v>
      </c>
      <c r="F380" s="173"/>
      <c r="G380" s="73"/>
      <c r="H380" s="73"/>
      <c r="I380" s="73"/>
      <c r="J380" s="73"/>
      <c r="K380" s="73"/>
      <c r="L380" s="73"/>
      <c r="M380" s="73"/>
      <c r="N380" s="73"/>
      <c r="O380" s="73"/>
      <c r="P380" s="73">
        <v>275.57</v>
      </c>
      <c r="Q380" s="73"/>
      <c r="R380" s="198">
        <f t="shared" si="28"/>
        <v>275.57</v>
      </c>
      <c r="S380" s="73"/>
      <c r="T380" s="73"/>
      <c r="U380" s="73"/>
      <c r="V380" s="73"/>
      <c r="W380" s="73"/>
      <c r="X380" s="73"/>
      <c r="Y380" s="73"/>
      <c r="Z380" s="73"/>
      <c r="AA380" s="73"/>
      <c r="AB380" s="73"/>
      <c r="AC380" s="73"/>
      <c r="AD380" s="73"/>
      <c r="AE380" s="198">
        <f t="shared" si="29"/>
        <v>0</v>
      </c>
      <c r="AF380" s="73"/>
      <c r="AG380" s="73"/>
      <c r="AH380" s="73"/>
      <c r="AI380" s="73"/>
      <c r="AJ380" s="73"/>
      <c r="AK380" s="73"/>
      <c r="AL380" s="73"/>
      <c r="AM380" s="73"/>
      <c r="AN380" s="73"/>
      <c r="AO380" s="73"/>
      <c r="AP380" s="73"/>
      <c r="AQ380" s="73"/>
      <c r="AR380" s="198">
        <f t="shared" si="32"/>
        <v>0</v>
      </c>
      <c r="AS380" s="198">
        <f t="shared" si="33"/>
        <v>275.57</v>
      </c>
    </row>
    <row r="381" spans="2:45" ht="11.25" customHeight="1">
      <c r="B381" s="231" t="s">
        <v>131</v>
      </c>
      <c r="C381" s="236" t="s">
        <v>485</v>
      </c>
      <c r="D381" s="231" t="s">
        <v>76</v>
      </c>
      <c r="E381" s="232" t="s">
        <v>144</v>
      </c>
      <c r="F381" s="222" t="s">
        <v>1126</v>
      </c>
      <c r="G381" s="224"/>
      <c r="H381" s="224"/>
      <c r="I381" s="224"/>
      <c r="J381" s="224">
        <v>4371.8267999999998</v>
      </c>
      <c r="K381" s="224">
        <v>91472.13536</v>
      </c>
      <c r="L381" s="224">
        <v>317500.39134999999</v>
      </c>
      <c r="M381" s="224">
        <v>382890.33616000001</v>
      </c>
      <c r="N381" s="224">
        <v>395321.92216999998</v>
      </c>
      <c r="O381" s="224">
        <v>0</v>
      </c>
      <c r="P381" s="224">
        <v>421438.56829000002</v>
      </c>
      <c r="Q381" s="224">
        <v>850914.18244999996</v>
      </c>
      <c r="R381" s="259">
        <f t="shared" si="28"/>
        <v>2463909.36258</v>
      </c>
      <c r="S381" s="224"/>
      <c r="T381" s="224">
        <v>620899.14861999999</v>
      </c>
      <c r="U381" s="224">
        <v>1296191.9991000001</v>
      </c>
      <c r="V381" s="224">
        <v>777573.59881</v>
      </c>
      <c r="W381" s="224">
        <v>670551.64023000002</v>
      </c>
      <c r="X381" s="224">
        <v>754064.69282</v>
      </c>
      <c r="Y381" s="224">
        <v>714843.49375999998</v>
      </c>
      <c r="Z381" s="224">
        <v>680482.44299999997</v>
      </c>
      <c r="AA381" s="224">
        <v>524836.49378999998</v>
      </c>
      <c r="AB381" s="224">
        <v>245670.05</v>
      </c>
      <c r="AC381" s="224">
        <v>198710.95</v>
      </c>
      <c r="AD381" s="224">
        <v>262957.65000000002</v>
      </c>
      <c r="AE381" s="259">
        <f t="shared" si="29"/>
        <v>6746782.1601300007</v>
      </c>
      <c r="AF381" s="224"/>
      <c r="AG381" s="224">
        <v>373829.30</v>
      </c>
      <c r="AH381" s="224">
        <v>182460.35</v>
      </c>
      <c r="AI381" s="224">
        <v>179034.95</v>
      </c>
      <c r="AJ381" s="224">
        <v>150638</v>
      </c>
      <c r="AK381" s="224">
        <v>147187.75</v>
      </c>
      <c r="AL381" s="224">
        <v>142171.70000000001</v>
      </c>
      <c r="AM381" s="224">
        <v>120410.4045</v>
      </c>
      <c r="AN381" s="224">
        <v>146992.95000000001</v>
      </c>
      <c r="AO381" s="224">
        <v>121010.60</v>
      </c>
      <c r="AP381" s="224">
        <v>86601</v>
      </c>
      <c r="AQ381" s="224">
        <v>16492.900000000001</v>
      </c>
      <c r="AR381" s="259">
        <f t="shared" si="32"/>
        <v>1666829.9044999999</v>
      </c>
      <c r="AS381" s="259">
        <f t="shared" si="33"/>
        <v>10877521.427210001</v>
      </c>
    </row>
    <row r="382" spans="1:45" s="5" customFormat="1" ht="11.25" customHeight="1">
      <c r="A382" s="238"/>
      <c r="B382" s="112"/>
      <c r="C382" s="113" t="s">
        <v>49</v>
      </c>
      <c r="D382" s="112" t="s">
        <v>76</v>
      </c>
      <c r="E382" s="115"/>
      <c r="F382" s="116"/>
      <c r="G382" s="110">
        <f>SUM(G315:G381)</f>
        <v>72.588999999999999</v>
      </c>
      <c r="H382" s="110">
        <f t="shared" si="34" ref="H382:Q382">SUM(H315:H381)</f>
        <v>10137.353999999998</v>
      </c>
      <c r="I382" s="110">
        <f t="shared" si="34"/>
        <v>45593.216009999996</v>
      </c>
      <c r="J382" s="110">
        <f t="shared" si="34"/>
        <v>264488.39905999997</v>
      </c>
      <c r="K382" s="110">
        <f t="shared" si="34"/>
        <v>324263.82377000002</v>
      </c>
      <c r="L382" s="110">
        <f t="shared" si="34"/>
        <v>519130.24384999997</v>
      </c>
      <c r="M382" s="110">
        <f t="shared" si="34"/>
        <v>608057.78660999995</v>
      </c>
      <c r="N382" s="110">
        <f t="shared" si="34"/>
        <v>602530.53383999993</v>
      </c>
      <c r="O382" s="110">
        <f t="shared" si="34"/>
        <v>101807.61511</v>
      </c>
      <c r="P382" s="110">
        <f>SUM(P315:P381)</f>
        <v>728381.13638000004</v>
      </c>
      <c r="Q382" s="110">
        <f t="shared" si="34"/>
        <v>1061153.93958</v>
      </c>
      <c r="R382" s="110">
        <f>SUM(R315:R381)</f>
        <v>4265616.6372099994</v>
      </c>
      <c r="S382" s="110">
        <f t="shared" si="35" ref="S382:AD382">SUM(S315:S381)</f>
        <v>218127.83926000001</v>
      </c>
      <c r="T382" s="110">
        <f t="shared" si="35"/>
        <v>842233.40088999993</v>
      </c>
      <c r="U382" s="110">
        <f t="shared" si="35"/>
        <v>1457582.1621000001</v>
      </c>
      <c r="V382" s="110">
        <f t="shared" si="35"/>
        <v>965081.69559999998</v>
      </c>
      <c r="W382" s="110">
        <f t="shared" si="35"/>
        <v>882393.04022999993</v>
      </c>
      <c r="X382" s="110">
        <f t="shared" si="35"/>
        <v>942873.47218000004</v>
      </c>
      <c r="Y382" s="110">
        <f>SUM(Y315:Y381)</f>
        <v>896813.02080000006</v>
      </c>
      <c r="Z382" s="110">
        <f t="shared" si="35"/>
        <v>722031.15275000001</v>
      </c>
      <c r="AA382" s="110">
        <f t="shared" si="35"/>
        <v>551196.53578999999</v>
      </c>
      <c r="AB382" s="110">
        <f t="shared" si="35"/>
        <v>263958.36755999998</v>
      </c>
      <c r="AC382" s="110">
        <f t="shared" si="35"/>
        <v>209929.73554000002</v>
      </c>
      <c r="AD382" s="110">
        <f t="shared" si="35"/>
        <v>312249.21500000003</v>
      </c>
      <c r="AE382" s="110">
        <f>SUM(AE315:AE381)</f>
        <v>8264469.6377000008</v>
      </c>
      <c r="AF382" s="110">
        <f t="shared" si="36" ref="AF382:AQ382">SUM(AF315:AF381)</f>
        <v>2579.4579699999999</v>
      </c>
      <c r="AG382" s="110">
        <f t="shared" si="36"/>
        <v>386667.23222000001</v>
      </c>
      <c r="AH382" s="110">
        <f t="shared" si="36"/>
        <v>191773.71481</v>
      </c>
      <c r="AI382" s="110">
        <f t="shared" si="36"/>
        <v>184581.68702000001</v>
      </c>
      <c r="AJ382" s="110">
        <f t="shared" si="36"/>
        <v>151853.00016</v>
      </c>
      <c r="AK382" s="110">
        <f t="shared" si="36"/>
        <v>148169.74395999999</v>
      </c>
      <c r="AL382" s="110">
        <f>SUM(AL315:AL381)</f>
        <v>143211.84983000002</v>
      </c>
      <c r="AM382" s="110">
        <f t="shared" si="36"/>
        <v>121298.37479</v>
      </c>
      <c r="AN382" s="110">
        <f t="shared" si="36"/>
        <v>147771.93133000002</v>
      </c>
      <c r="AO382" s="110">
        <f t="shared" si="36"/>
        <v>121787.10663000001</v>
      </c>
      <c r="AP382" s="110">
        <f t="shared" si="36"/>
        <v>87443.34</v>
      </c>
      <c r="AQ382" s="110">
        <f t="shared" si="36"/>
        <v>24996.170000000002</v>
      </c>
      <c r="AR382" s="110">
        <f t="shared" si="32"/>
        <v>1712133.6087200004</v>
      </c>
      <c r="AS382" s="110">
        <f t="shared" si="33"/>
        <v>14242219.88363</v>
      </c>
    </row>
    <row r="383" spans="2:45" ht="11.25" customHeight="1">
      <c r="B383" s="167" t="s">
        <v>86</v>
      </c>
      <c r="C383" s="168" t="s">
        <v>242</v>
      </c>
      <c r="D383" s="167" t="s">
        <v>140</v>
      </c>
      <c r="E383" s="170" t="s">
        <v>84</v>
      </c>
      <c r="F383" s="171"/>
      <c r="G383" s="76"/>
      <c r="H383" s="76">
        <v>74</v>
      </c>
      <c r="I383" s="76"/>
      <c r="J383" s="76"/>
      <c r="K383" s="76"/>
      <c r="L383" s="76"/>
      <c r="M383" s="76"/>
      <c r="N383" s="76"/>
      <c r="O383" s="76"/>
      <c r="P383" s="76"/>
      <c r="Q383" s="76"/>
      <c r="R383" s="204">
        <f t="shared" si="37" ref="R383:R408">SUM(G383:Q383)</f>
        <v>74</v>
      </c>
      <c r="S383" s="76"/>
      <c r="T383" s="76"/>
      <c r="U383" s="76"/>
      <c r="V383" s="76"/>
      <c r="W383" s="76"/>
      <c r="X383" s="76"/>
      <c r="Y383" s="76"/>
      <c r="Z383" s="76"/>
      <c r="AA383" s="76"/>
      <c r="AB383" s="76"/>
      <c r="AC383" s="76"/>
      <c r="AD383" s="76"/>
      <c r="AE383" s="204">
        <f t="shared" si="38" ref="AE383:AE408">SUM(S383:AD383)</f>
        <v>0</v>
      </c>
      <c r="AF383" s="76"/>
      <c r="AG383" s="76"/>
      <c r="AH383" s="76"/>
      <c r="AI383" s="76"/>
      <c r="AJ383" s="76"/>
      <c r="AK383" s="76"/>
      <c r="AL383" s="76"/>
      <c r="AM383" s="76"/>
      <c r="AN383" s="76"/>
      <c r="AO383" s="76"/>
      <c r="AP383" s="76"/>
      <c r="AQ383" s="76"/>
      <c r="AR383" s="204">
        <f t="shared" si="32"/>
        <v>0</v>
      </c>
      <c r="AS383" s="204">
        <f t="shared" si="33"/>
        <v>74</v>
      </c>
    </row>
    <row r="384" spans="2:45" ht="11.25" customHeight="1">
      <c r="B384" s="167" t="s">
        <v>86</v>
      </c>
      <c r="C384" s="94" t="s">
        <v>606</v>
      </c>
      <c r="D384" s="167" t="s">
        <v>140</v>
      </c>
      <c r="E384" s="170" t="s">
        <v>84</v>
      </c>
      <c r="F384" s="173"/>
      <c r="G384" s="73"/>
      <c r="H384" s="73">
        <v>56</v>
      </c>
      <c r="I384" s="73"/>
      <c r="J384" s="73"/>
      <c r="K384" s="73"/>
      <c r="L384" s="73"/>
      <c r="M384" s="73"/>
      <c r="N384" s="73"/>
      <c r="O384" s="73"/>
      <c r="P384" s="73"/>
      <c r="Q384" s="73"/>
      <c r="R384" s="198">
        <f t="shared" si="37"/>
        <v>56</v>
      </c>
      <c r="S384" s="73"/>
      <c r="T384" s="73"/>
      <c r="U384" s="73"/>
      <c r="V384" s="73"/>
      <c r="W384" s="73"/>
      <c r="X384" s="73"/>
      <c r="Y384" s="73"/>
      <c r="Z384" s="73"/>
      <c r="AA384" s="73"/>
      <c r="AB384" s="73"/>
      <c r="AC384" s="73"/>
      <c r="AD384" s="73"/>
      <c r="AE384" s="198">
        <f t="shared" si="38"/>
        <v>0</v>
      </c>
      <c r="AF384" s="73"/>
      <c r="AG384" s="73"/>
      <c r="AH384" s="73"/>
      <c r="AI384" s="73"/>
      <c r="AJ384" s="73"/>
      <c r="AK384" s="73"/>
      <c r="AL384" s="73"/>
      <c r="AM384" s="73"/>
      <c r="AN384" s="73"/>
      <c r="AO384" s="73"/>
      <c r="AP384" s="73"/>
      <c r="AQ384" s="73"/>
      <c r="AR384" s="198">
        <f t="shared" si="32"/>
        <v>0</v>
      </c>
      <c r="AS384" s="198">
        <f t="shared" si="33"/>
        <v>56</v>
      </c>
    </row>
    <row r="385" spans="2:45" ht="11.25" customHeight="1">
      <c r="B385" s="167" t="s">
        <v>91</v>
      </c>
      <c r="C385" s="94" t="s">
        <v>361</v>
      </c>
      <c r="D385" s="167" t="s">
        <v>140</v>
      </c>
      <c r="E385" s="170" t="s">
        <v>84</v>
      </c>
      <c r="F385" s="173"/>
      <c r="G385" s="73"/>
      <c r="H385" s="73">
        <v>0</v>
      </c>
      <c r="I385" s="73">
        <v>29.021830000000001</v>
      </c>
      <c r="J385" s="73">
        <v>1.9995099999999972</v>
      </c>
      <c r="K385" s="73">
        <v>0.53870000000000218</v>
      </c>
      <c r="L385" s="73">
        <v>0</v>
      </c>
      <c r="M385" s="73">
        <v>13.858069999999998</v>
      </c>
      <c r="N385" s="73">
        <v>0</v>
      </c>
      <c r="O385" s="73">
        <v>139.72224</v>
      </c>
      <c r="P385" s="73">
        <v>0</v>
      </c>
      <c r="Q385" s="73">
        <v>0.92400000000000659</v>
      </c>
      <c r="R385" s="198">
        <f t="shared" si="37"/>
        <v>186.06435000000002</v>
      </c>
      <c r="S385" s="73"/>
      <c r="T385" s="73"/>
      <c r="U385" s="73">
        <v>1.90</v>
      </c>
      <c r="V385" s="73">
        <v>0.47</v>
      </c>
      <c r="W385" s="73">
        <v>0</v>
      </c>
      <c r="X385" s="73">
        <v>98.50</v>
      </c>
      <c r="Y385" s="73"/>
      <c r="Z385" s="73">
        <v>147.13570000000001</v>
      </c>
      <c r="AA385" s="73"/>
      <c r="AB385" s="73">
        <v>83.752200000000002</v>
      </c>
      <c r="AC385" s="73"/>
      <c r="AD385" s="73"/>
      <c r="AE385" s="198">
        <f t="shared" si="38"/>
        <v>331.75790000000001</v>
      </c>
      <c r="AF385" s="73"/>
      <c r="AG385" s="73"/>
      <c r="AH385" s="73"/>
      <c r="AI385" s="73"/>
      <c r="AJ385" s="73"/>
      <c r="AK385" s="73"/>
      <c r="AL385" s="73"/>
      <c r="AM385" s="73">
        <v>45.091000000000001</v>
      </c>
      <c r="AN385" s="73"/>
      <c r="AO385" s="73"/>
      <c r="AP385" s="73"/>
      <c r="AQ385" s="73"/>
      <c r="AR385" s="198">
        <f t="shared" si="32"/>
        <v>45.091000000000001</v>
      </c>
      <c r="AS385" s="198">
        <f t="shared" si="33"/>
        <v>562.91325000000006</v>
      </c>
    </row>
    <row r="386" spans="2:45" ht="11.25" customHeight="1">
      <c r="B386" s="167" t="s">
        <v>94</v>
      </c>
      <c r="C386" s="94" t="s">
        <v>454</v>
      </c>
      <c r="D386" s="167" t="s">
        <v>140</v>
      </c>
      <c r="E386" s="170" t="s">
        <v>84</v>
      </c>
      <c r="F386" s="173" t="s">
        <v>602</v>
      </c>
      <c r="G386" s="73">
        <v>0</v>
      </c>
      <c r="H386" s="73">
        <v>274.04806000000002</v>
      </c>
      <c r="I386" s="73">
        <v>470.60899999999998</v>
      </c>
      <c r="J386" s="73">
        <v>343.54903000000002</v>
      </c>
      <c r="K386" s="73">
        <v>125.69623</v>
      </c>
      <c r="L386" s="73">
        <v>103.06304</v>
      </c>
      <c r="M386" s="73">
        <v>110.80</v>
      </c>
      <c r="N386" s="73">
        <v>89.86</v>
      </c>
      <c r="O386" s="73">
        <v>96</v>
      </c>
      <c r="P386" s="73">
        <v>23.20</v>
      </c>
      <c r="Q386" s="73">
        <v>3.20</v>
      </c>
      <c r="R386" s="198">
        <f t="shared" si="37"/>
        <v>1640.0253600000001</v>
      </c>
      <c r="S386" s="73"/>
      <c r="T386" s="73"/>
      <c r="U386" s="73"/>
      <c r="V386" s="73"/>
      <c r="W386" s="73"/>
      <c r="X386" s="73"/>
      <c r="Y386" s="73"/>
      <c r="Z386" s="73"/>
      <c r="AA386" s="73"/>
      <c r="AB386" s="73"/>
      <c r="AC386" s="73"/>
      <c r="AD386" s="73"/>
      <c r="AE386" s="198">
        <f t="shared" si="38"/>
        <v>0</v>
      </c>
      <c r="AF386" s="73"/>
      <c r="AG386" s="73"/>
      <c r="AH386" s="73"/>
      <c r="AI386" s="73"/>
      <c r="AJ386" s="73"/>
      <c r="AK386" s="73"/>
      <c r="AL386" s="73"/>
      <c r="AM386" s="73"/>
      <c r="AN386" s="73"/>
      <c r="AO386" s="73"/>
      <c r="AP386" s="73"/>
      <c r="AQ386" s="73"/>
      <c r="AR386" s="198">
        <f t="shared" si="32"/>
        <v>0</v>
      </c>
      <c r="AS386" s="198">
        <f t="shared" si="33"/>
        <v>1640.0253600000001</v>
      </c>
    </row>
    <row r="387" spans="2:45" ht="11.25" customHeight="1">
      <c r="B387" s="167" t="s">
        <v>95</v>
      </c>
      <c r="C387" s="94" t="s">
        <v>556</v>
      </c>
      <c r="D387" s="167" t="s">
        <v>140</v>
      </c>
      <c r="E387" s="170" t="s">
        <v>84</v>
      </c>
      <c r="F387" s="173"/>
      <c r="G387" s="73">
        <v>0</v>
      </c>
      <c r="H387" s="73">
        <v>0</v>
      </c>
      <c r="I387" s="73">
        <v>0</v>
      </c>
      <c r="J387" s="73">
        <v>0</v>
      </c>
      <c r="K387" s="73">
        <v>0</v>
      </c>
      <c r="L387" s="73">
        <v>0</v>
      </c>
      <c r="M387" s="73">
        <v>286</v>
      </c>
      <c r="N387" s="73">
        <v>12</v>
      </c>
      <c r="O387" s="73">
        <v>0</v>
      </c>
      <c r="P387" s="73">
        <v>0</v>
      </c>
      <c r="Q387" s="73">
        <v>0</v>
      </c>
      <c r="R387" s="198">
        <f t="shared" si="37"/>
        <v>298</v>
      </c>
      <c r="S387" s="73"/>
      <c r="T387" s="73"/>
      <c r="U387" s="73"/>
      <c r="V387" s="73"/>
      <c r="W387" s="73"/>
      <c r="X387" s="73"/>
      <c r="Y387" s="73"/>
      <c r="Z387" s="73"/>
      <c r="AA387" s="73"/>
      <c r="AB387" s="73"/>
      <c r="AC387" s="73"/>
      <c r="AD387" s="73"/>
      <c r="AE387" s="198">
        <f t="shared" si="38"/>
        <v>0</v>
      </c>
      <c r="AF387" s="73"/>
      <c r="AG387" s="73"/>
      <c r="AH387" s="73"/>
      <c r="AI387" s="73"/>
      <c r="AJ387" s="73"/>
      <c r="AK387" s="73"/>
      <c r="AL387" s="73"/>
      <c r="AM387" s="73"/>
      <c r="AN387" s="73"/>
      <c r="AO387" s="73"/>
      <c r="AP387" s="73"/>
      <c r="AQ387" s="73"/>
      <c r="AR387" s="198">
        <f t="shared" si="32"/>
        <v>0</v>
      </c>
      <c r="AS387" s="198">
        <f t="shared" si="33"/>
        <v>298</v>
      </c>
    </row>
    <row r="388" spans="2:45" ht="11.25" customHeight="1">
      <c r="B388" s="167" t="s">
        <v>95</v>
      </c>
      <c r="C388" s="94" t="s">
        <v>587</v>
      </c>
      <c r="D388" s="167" t="s">
        <v>140</v>
      </c>
      <c r="E388" s="170" t="s">
        <v>84</v>
      </c>
      <c r="F388" s="173"/>
      <c r="G388" s="73">
        <v>0</v>
      </c>
      <c r="H388" s="73">
        <v>21.87</v>
      </c>
      <c r="I388" s="73">
        <v>25.02</v>
      </c>
      <c r="J388" s="73">
        <v>9.31</v>
      </c>
      <c r="K388" s="73">
        <v>5.27</v>
      </c>
      <c r="L388" s="73">
        <v>3.60</v>
      </c>
      <c r="M388" s="73">
        <v>3.20</v>
      </c>
      <c r="N388" s="73">
        <v>3.12</v>
      </c>
      <c r="O388" s="73">
        <v>3.22</v>
      </c>
      <c r="P388" s="73">
        <v>3.12</v>
      </c>
      <c r="Q388" s="73">
        <v>3.2240000000000002</v>
      </c>
      <c r="R388" s="198">
        <f t="shared" si="37"/>
        <v>80.954000000000008</v>
      </c>
      <c r="S388" s="73"/>
      <c r="T388" s="73"/>
      <c r="U388" s="73"/>
      <c r="V388" s="73"/>
      <c r="W388" s="73"/>
      <c r="X388" s="73"/>
      <c r="Y388" s="73"/>
      <c r="Z388" s="73"/>
      <c r="AA388" s="73"/>
      <c r="AB388" s="73"/>
      <c r="AC388" s="73"/>
      <c r="AD388" s="73"/>
      <c r="AE388" s="198">
        <f t="shared" si="38"/>
        <v>0</v>
      </c>
      <c r="AF388" s="73"/>
      <c r="AG388" s="73"/>
      <c r="AH388" s="73"/>
      <c r="AI388" s="73"/>
      <c r="AJ388" s="73"/>
      <c r="AK388" s="73"/>
      <c r="AL388" s="73"/>
      <c r="AM388" s="73"/>
      <c r="AN388" s="73"/>
      <c r="AO388" s="73"/>
      <c r="AP388" s="73"/>
      <c r="AQ388" s="73"/>
      <c r="AR388" s="198">
        <f t="shared" si="32"/>
        <v>0</v>
      </c>
      <c r="AS388" s="198">
        <f t="shared" si="33"/>
        <v>80.954000000000008</v>
      </c>
    </row>
    <row r="389" spans="2:45" ht="11.25" customHeight="1">
      <c r="B389" s="167" t="s">
        <v>95</v>
      </c>
      <c r="C389" s="94" t="s">
        <v>559</v>
      </c>
      <c r="D389" s="167" t="s">
        <v>140</v>
      </c>
      <c r="E389" s="170" t="s">
        <v>84</v>
      </c>
      <c r="F389" s="173"/>
      <c r="G389" s="73">
        <v>0</v>
      </c>
      <c r="H389" s="73">
        <v>30</v>
      </c>
      <c r="I389" s="73">
        <v>0</v>
      </c>
      <c r="J389" s="73">
        <v>0</v>
      </c>
      <c r="K389" s="73">
        <v>0</v>
      </c>
      <c r="L389" s="73">
        <v>0</v>
      </c>
      <c r="M389" s="73">
        <v>0</v>
      </c>
      <c r="N389" s="73">
        <v>0</v>
      </c>
      <c r="O389" s="73">
        <v>0</v>
      </c>
      <c r="P389" s="73">
        <v>0</v>
      </c>
      <c r="Q389" s="73">
        <v>0</v>
      </c>
      <c r="R389" s="198">
        <f t="shared" si="37"/>
        <v>30</v>
      </c>
      <c r="S389" s="73"/>
      <c r="T389" s="73"/>
      <c r="U389" s="73"/>
      <c r="V389" s="73"/>
      <c r="W389" s="73"/>
      <c r="X389" s="73"/>
      <c r="Y389" s="73"/>
      <c r="Z389" s="73"/>
      <c r="AA389" s="73"/>
      <c r="AB389" s="73"/>
      <c r="AC389" s="73"/>
      <c r="AD389" s="73"/>
      <c r="AE389" s="198">
        <f t="shared" si="38"/>
        <v>0</v>
      </c>
      <c r="AF389" s="73"/>
      <c r="AG389" s="73"/>
      <c r="AH389" s="73"/>
      <c r="AI389" s="73"/>
      <c r="AJ389" s="73"/>
      <c r="AK389" s="73"/>
      <c r="AL389" s="73"/>
      <c r="AM389" s="73"/>
      <c r="AN389" s="73"/>
      <c r="AO389" s="73"/>
      <c r="AP389" s="73"/>
      <c r="AQ389" s="73"/>
      <c r="AR389" s="198">
        <f t="shared" si="32"/>
        <v>0</v>
      </c>
      <c r="AS389" s="198">
        <f t="shared" si="33"/>
        <v>30</v>
      </c>
    </row>
    <row r="390" spans="2:45" ht="11.25" customHeight="1">
      <c r="B390" s="167" t="s">
        <v>95</v>
      </c>
      <c r="C390" s="94" t="s">
        <v>565</v>
      </c>
      <c r="D390" s="167" t="s">
        <v>140</v>
      </c>
      <c r="E390" s="170" t="s">
        <v>84</v>
      </c>
      <c r="F390" s="173"/>
      <c r="G390" s="73">
        <v>0</v>
      </c>
      <c r="H390" s="73">
        <v>0</v>
      </c>
      <c r="I390" s="73">
        <v>2</v>
      </c>
      <c r="J390" s="73">
        <v>2</v>
      </c>
      <c r="K390" s="73">
        <v>2</v>
      </c>
      <c r="L390" s="73">
        <v>2</v>
      </c>
      <c r="M390" s="73">
        <v>2</v>
      </c>
      <c r="N390" s="73">
        <v>2</v>
      </c>
      <c r="O390" s="73">
        <v>0</v>
      </c>
      <c r="P390" s="73">
        <v>0</v>
      </c>
      <c r="Q390" s="73">
        <v>0</v>
      </c>
      <c r="R390" s="198">
        <f t="shared" si="37"/>
        <v>12</v>
      </c>
      <c r="S390" s="73"/>
      <c r="T390" s="73"/>
      <c r="U390" s="73"/>
      <c r="V390" s="73"/>
      <c r="W390" s="73"/>
      <c r="X390" s="73"/>
      <c r="Y390" s="73"/>
      <c r="Z390" s="73"/>
      <c r="AA390" s="73"/>
      <c r="AB390" s="73"/>
      <c r="AC390" s="73"/>
      <c r="AD390" s="73"/>
      <c r="AE390" s="198">
        <f t="shared" si="38"/>
        <v>0</v>
      </c>
      <c r="AF390" s="73"/>
      <c r="AG390" s="73"/>
      <c r="AH390" s="73"/>
      <c r="AI390" s="73"/>
      <c r="AJ390" s="73"/>
      <c r="AK390" s="73"/>
      <c r="AL390" s="73"/>
      <c r="AM390" s="73"/>
      <c r="AN390" s="73"/>
      <c r="AO390" s="73"/>
      <c r="AP390" s="73"/>
      <c r="AQ390" s="73"/>
      <c r="AR390" s="198">
        <f t="shared" si="32"/>
        <v>0</v>
      </c>
      <c r="AS390" s="198">
        <f t="shared" si="33"/>
        <v>12</v>
      </c>
    </row>
    <row r="391" spans="2:45" ht="11.25" customHeight="1">
      <c r="B391" s="167" t="s">
        <v>96</v>
      </c>
      <c r="C391" s="94" t="s">
        <v>513</v>
      </c>
      <c r="D391" s="167" t="s">
        <v>140</v>
      </c>
      <c r="E391" s="170" t="s">
        <v>84</v>
      </c>
      <c r="F391" s="173" t="s">
        <v>285</v>
      </c>
      <c r="G391" s="73">
        <v>0</v>
      </c>
      <c r="H391" s="73">
        <v>4743.6899999999996</v>
      </c>
      <c r="I391" s="73">
        <v>35070.54</v>
      </c>
      <c r="J391" s="73">
        <v>13277.264979999998</v>
      </c>
      <c r="K391" s="73">
        <v>1238.2738300000001</v>
      </c>
      <c r="L391" s="73">
        <v>1048.96</v>
      </c>
      <c r="M391" s="73">
        <v>343.04</v>
      </c>
      <c r="N391" s="73">
        <v>505.69</v>
      </c>
      <c r="O391" s="73">
        <v>469.23013000000003</v>
      </c>
      <c r="P391" s="73">
        <v>23.333349999999999</v>
      </c>
      <c r="Q391" s="73">
        <v>992.49</v>
      </c>
      <c r="R391" s="198">
        <f t="shared" si="37"/>
        <v>57712.512290000006</v>
      </c>
      <c r="S391" s="73">
        <v>3.024</v>
      </c>
      <c r="T391" s="73">
        <v>97.591999999999999</v>
      </c>
      <c r="U391" s="73">
        <v>141.56700000000001</v>
      </c>
      <c r="V391" s="73">
        <v>172.34700000000001</v>
      </c>
      <c r="W391" s="73">
        <v>104.117</v>
      </c>
      <c r="X391" s="73">
        <v>221.738</v>
      </c>
      <c r="Y391" s="73">
        <v>117.498</v>
      </c>
      <c r="Z391" s="73">
        <v>95.501999999999995</v>
      </c>
      <c r="AA391" s="73"/>
      <c r="AB391" s="73">
        <v>180.066</v>
      </c>
      <c r="AC391" s="73">
        <v>83.930999999999997</v>
      </c>
      <c r="AD391" s="73">
        <v>126.857</v>
      </c>
      <c r="AE391" s="198">
        <f t="shared" si="38"/>
        <v>1344.239</v>
      </c>
      <c r="AF391" s="73">
        <v>11.47</v>
      </c>
      <c r="AG391" s="73">
        <v>44.98</v>
      </c>
      <c r="AH391" s="73">
        <v>127.27</v>
      </c>
      <c r="AI391" s="73">
        <v>94.01</v>
      </c>
      <c r="AJ391" s="73">
        <v>13.16</v>
      </c>
      <c r="AK391" s="73">
        <v>58.71</v>
      </c>
      <c r="AL391" s="73">
        <v>112.10999999999999</v>
      </c>
      <c r="AM391" s="73"/>
      <c r="AN391" s="73">
        <v>16.81</v>
      </c>
      <c r="AO391" s="73">
        <v>82.29</v>
      </c>
      <c r="AP391" s="73">
        <v>78.34</v>
      </c>
      <c r="AQ391" s="73">
        <v>81.99</v>
      </c>
      <c r="AR391" s="198">
        <f t="shared" si="32"/>
        <v>721.1400000000001</v>
      </c>
      <c r="AS391" s="198">
        <f t="shared" si="33"/>
        <v>59777.891290000007</v>
      </c>
    </row>
    <row r="392" spans="2:45" ht="11.25" customHeight="1">
      <c r="B392" s="167" t="s">
        <v>96</v>
      </c>
      <c r="C392" s="94" t="s">
        <v>382</v>
      </c>
      <c r="D392" s="167" t="s">
        <v>140</v>
      </c>
      <c r="E392" s="170" t="s">
        <v>84</v>
      </c>
      <c r="F392" s="173" t="s">
        <v>568</v>
      </c>
      <c r="G392" s="73">
        <v>0</v>
      </c>
      <c r="H392" s="73">
        <v>0</v>
      </c>
      <c r="I392" s="73">
        <v>0</v>
      </c>
      <c r="J392" s="73">
        <v>0</v>
      </c>
      <c r="K392" s="73">
        <v>0</v>
      </c>
      <c r="L392" s="73">
        <v>0</v>
      </c>
      <c r="M392" s="73">
        <v>4</v>
      </c>
      <c r="N392" s="73">
        <v>15.99</v>
      </c>
      <c r="O392" s="73">
        <v>0</v>
      </c>
      <c r="P392" s="73">
        <v>165.0728</v>
      </c>
      <c r="Q392" s="73">
        <v>0</v>
      </c>
      <c r="R392" s="198">
        <f t="shared" si="37"/>
        <v>185.06280000000001</v>
      </c>
      <c r="S392" s="73"/>
      <c r="T392" s="73">
        <v>25.704000000000001</v>
      </c>
      <c r="U392" s="73">
        <v>29.542999999999999</v>
      </c>
      <c r="V392" s="73"/>
      <c r="W392" s="73"/>
      <c r="X392" s="73"/>
      <c r="Y392" s="73"/>
      <c r="Z392" s="73"/>
      <c r="AA392" s="73"/>
      <c r="AB392" s="73"/>
      <c r="AC392" s="73"/>
      <c r="AD392" s="73"/>
      <c r="AE392" s="198">
        <f>SUM(S392:AD392)</f>
        <v>55.247</v>
      </c>
      <c r="AF392" s="73"/>
      <c r="AG392" s="73"/>
      <c r="AH392" s="73"/>
      <c r="AI392" s="73"/>
      <c r="AJ392" s="73"/>
      <c r="AK392" s="73"/>
      <c r="AL392" s="73"/>
      <c r="AM392" s="73"/>
      <c r="AN392" s="73"/>
      <c r="AO392" s="73"/>
      <c r="AP392" s="73"/>
      <c r="AQ392" s="73"/>
      <c r="AR392" s="198">
        <f t="shared" si="32"/>
        <v>0</v>
      </c>
      <c r="AS392" s="198">
        <f t="shared" si="33"/>
        <v>240.3098</v>
      </c>
    </row>
    <row r="393" spans="2:45" ht="11.25" customHeight="1">
      <c r="B393" s="167" t="s">
        <v>96</v>
      </c>
      <c r="C393" s="94" t="s">
        <v>140</v>
      </c>
      <c r="D393" s="167" t="s">
        <v>140</v>
      </c>
      <c r="E393" s="170" t="s">
        <v>84</v>
      </c>
      <c r="F393" s="173" t="s">
        <v>809</v>
      </c>
      <c r="G393" s="73"/>
      <c r="H393" s="73"/>
      <c r="I393" s="73"/>
      <c r="J393" s="73"/>
      <c r="K393" s="73"/>
      <c r="L393" s="73"/>
      <c r="M393" s="73"/>
      <c r="N393" s="73"/>
      <c r="O393" s="73"/>
      <c r="P393" s="73"/>
      <c r="Q393" s="73"/>
      <c r="R393" s="198">
        <f t="shared" si="37"/>
        <v>0</v>
      </c>
      <c r="S393" s="73"/>
      <c r="T393" s="73"/>
      <c r="U393" s="73"/>
      <c r="V393" s="73"/>
      <c r="W393" s="73"/>
      <c r="X393" s="73"/>
      <c r="Y393" s="73"/>
      <c r="Z393" s="73"/>
      <c r="AA393" s="73">
        <v>184.275</v>
      </c>
      <c r="AB393" s="73"/>
      <c r="AC393" s="73">
        <v>30.353000000000002</v>
      </c>
      <c r="AD393" s="73">
        <v>4.7590000000000003</v>
      </c>
      <c r="AE393" s="198">
        <f>SUM(S393:AD393)</f>
        <v>219.387</v>
      </c>
      <c r="AF393" s="73"/>
      <c r="AG393" s="73"/>
      <c r="AH393" s="73"/>
      <c r="AI393" s="73"/>
      <c r="AJ393" s="73">
        <v>2.64</v>
      </c>
      <c r="AK393" s="73"/>
      <c r="AL393" s="73"/>
      <c r="AM393" s="73"/>
      <c r="AN393" s="73"/>
      <c r="AO393" s="73"/>
      <c r="AP393" s="73">
        <v>12.90</v>
      </c>
      <c r="AQ393" s="73"/>
      <c r="AR393" s="198">
        <f t="shared" si="32"/>
        <v>15.54</v>
      </c>
      <c r="AS393" s="198">
        <f t="shared" si="33"/>
        <v>234.92699999999999</v>
      </c>
    </row>
    <row r="394" spans="2:45" ht="11.25" customHeight="1">
      <c r="B394" s="167" t="s">
        <v>105</v>
      </c>
      <c r="C394" s="94" t="s">
        <v>292</v>
      </c>
      <c r="D394" s="167" t="s">
        <v>140</v>
      </c>
      <c r="E394" s="170" t="s">
        <v>84</v>
      </c>
      <c r="F394" s="173"/>
      <c r="G394" s="73">
        <v>0</v>
      </c>
      <c r="H394" s="73">
        <v>0.90</v>
      </c>
      <c r="I394" s="73">
        <v>0</v>
      </c>
      <c r="J394" s="73">
        <v>0</v>
      </c>
      <c r="K394" s="73">
        <v>0</v>
      </c>
      <c r="L394" s="73">
        <v>0</v>
      </c>
      <c r="M394" s="73">
        <v>0</v>
      </c>
      <c r="N394" s="73">
        <v>0</v>
      </c>
      <c r="O394" s="73">
        <v>0</v>
      </c>
      <c r="P394" s="73">
        <v>0</v>
      </c>
      <c r="Q394" s="73">
        <v>0</v>
      </c>
      <c r="R394" s="198">
        <f t="shared" si="37"/>
        <v>0.90</v>
      </c>
      <c r="S394" s="73"/>
      <c r="T394" s="73"/>
      <c r="U394" s="73"/>
      <c r="V394" s="73"/>
      <c r="W394" s="73"/>
      <c r="X394" s="73"/>
      <c r="Y394" s="73"/>
      <c r="Z394" s="73"/>
      <c r="AA394" s="73"/>
      <c r="AB394" s="73"/>
      <c r="AC394" s="73"/>
      <c r="AD394" s="73"/>
      <c r="AE394" s="198">
        <f t="shared" si="38"/>
        <v>0</v>
      </c>
      <c r="AF394" s="73"/>
      <c r="AG394" s="73"/>
      <c r="AH394" s="73"/>
      <c r="AI394" s="73"/>
      <c r="AJ394" s="73"/>
      <c r="AK394" s="73"/>
      <c r="AL394" s="73"/>
      <c r="AM394" s="73"/>
      <c r="AN394" s="73"/>
      <c r="AO394" s="73"/>
      <c r="AP394" s="73"/>
      <c r="AQ394" s="73"/>
      <c r="AR394" s="198">
        <f t="shared" si="32"/>
        <v>0</v>
      </c>
      <c r="AS394" s="198">
        <f t="shared" si="33"/>
        <v>0.90</v>
      </c>
    </row>
    <row r="395" spans="2:45" ht="11.25" customHeight="1">
      <c r="B395" s="167" t="s">
        <v>105</v>
      </c>
      <c r="C395" s="94" t="s">
        <v>666</v>
      </c>
      <c r="D395" s="167" t="s">
        <v>140</v>
      </c>
      <c r="E395" s="170" t="s">
        <v>84</v>
      </c>
      <c r="F395" s="173"/>
      <c r="G395" s="73">
        <v>0</v>
      </c>
      <c r="H395" s="73">
        <v>0</v>
      </c>
      <c r="I395" s="73">
        <v>0</v>
      </c>
      <c r="J395" s="73">
        <v>0</v>
      </c>
      <c r="K395" s="73">
        <v>0</v>
      </c>
      <c r="L395" s="73">
        <v>0</v>
      </c>
      <c r="M395" s="73">
        <v>0</v>
      </c>
      <c r="N395" s="73">
        <v>0</v>
      </c>
      <c r="O395" s="73">
        <v>0</v>
      </c>
      <c r="P395" s="73">
        <v>0</v>
      </c>
      <c r="Q395" s="73">
        <v>2</v>
      </c>
      <c r="R395" s="198">
        <f t="shared" si="37"/>
        <v>2</v>
      </c>
      <c r="S395" s="73"/>
      <c r="T395" s="73"/>
      <c r="U395" s="73">
        <v>4.20</v>
      </c>
      <c r="V395" s="73"/>
      <c r="W395" s="73"/>
      <c r="X395" s="73"/>
      <c r="Y395" s="73"/>
      <c r="Z395" s="73">
        <v>0.80</v>
      </c>
      <c r="AA395" s="73"/>
      <c r="AB395" s="73"/>
      <c r="AC395" s="73"/>
      <c r="AD395" s="73"/>
      <c r="AE395" s="198">
        <f t="shared" si="38"/>
        <v>5</v>
      </c>
      <c r="AF395" s="73"/>
      <c r="AG395" s="73"/>
      <c r="AH395" s="73"/>
      <c r="AI395" s="73"/>
      <c r="AJ395" s="73"/>
      <c r="AK395" s="73"/>
      <c r="AL395" s="73"/>
      <c r="AM395" s="73"/>
      <c r="AN395" s="73"/>
      <c r="AO395" s="73"/>
      <c r="AP395" s="73"/>
      <c r="AQ395" s="73"/>
      <c r="AR395" s="198">
        <f t="shared" si="32"/>
        <v>0</v>
      </c>
      <c r="AS395" s="198">
        <f t="shared" si="33"/>
        <v>7</v>
      </c>
    </row>
    <row r="396" spans="2:45" ht="11.25" customHeight="1">
      <c r="B396" s="167" t="s">
        <v>106</v>
      </c>
      <c r="C396" s="94" t="s">
        <v>589</v>
      </c>
      <c r="D396" s="167" t="s">
        <v>140</v>
      </c>
      <c r="E396" s="170" t="s">
        <v>84</v>
      </c>
      <c r="F396" s="173"/>
      <c r="G396" s="73">
        <v>0</v>
      </c>
      <c r="H396" s="73">
        <v>130</v>
      </c>
      <c r="I396" s="73">
        <v>189</v>
      </c>
      <c r="J396" s="210">
        <v>88.20</v>
      </c>
      <c r="K396" s="73">
        <v>0</v>
      </c>
      <c r="L396" s="73">
        <v>0</v>
      </c>
      <c r="M396" s="73">
        <v>0</v>
      </c>
      <c r="N396" s="73">
        <v>0</v>
      </c>
      <c r="O396" s="73">
        <v>0</v>
      </c>
      <c r="P396" s="73">
        <v>0</v>
      </c>
      <c r="Q396" s="73">
        <v>0</v>
      </c>
      <c r="R396" s="198">
        <f t="shared" si="37"/>
        <v>407.20</v>
      </c>
      <c r="S396" s="73"/>
      <c r="T396" s="73"/>
      <c r="U396" s="73"/>
      <c r="V396" s="73"/>
      <c r="W396" s="73"/>
      <c r="X396" s="73"/>
      <c r="Y396" s="73"/>
      <c r="Z396" s="73"/>
      <c r="AA396" s="73"/>
      <c r="AB396" s="73"/>
      <c r="AC396" s="73"/>
      <c r="AD396" s="73"/>
      <c r="AE396" s="198">
        <f t="shared" si="38"/>
        <v>0</v>
      </c>
      <c r="AF396" s="73"/>
      <c r="AG396" s="73"/>
      <c r="AH396" s="73"/>
      <c r="AI396" s="73"/>
      <c r="AJ396" s="73"/>
      <c r="AK396" s="73"/>
      <c r="AL396" s="73"/>
      <c r="AM396" s="73"/>
      <c r="AN396" s="73"/>
      <c r="AO396" s="73"/>
      <c r="AP396" s="73"/>
      <c r="AQ396" s="73"/>
      <c r="AR396" s="198">
        <f t="shared" si="32"/>
        <v>0</v>
      </c>
      <c r="AS396" s="198">
        <f t="shared" si="33"/>
        <v>407.20</v>
      </c>
    </row>
    <row r="397" spans="2:45" ht="11.25" customHeight="1">
      <c r="B397" s="167" t="s">
        <v>106</v>
      </c>
      <c r="C397" s="94" t="s">
        <v>303</v>
      </c>
      <c r="D397" s="167" t="s">
        <v>140</v>
      </c>
      <c r="E397" s="170" t="s">
        <v>84</v>
      </c>
      <c r="F397" s="173"/>
      <c r="G397" s="73">
        <v>0.32</v>
      </c>
      <c r="H397" s="73">
        <v>27.24</v>
      </c>
      <c r="I397" s="73">
        <v>36.28</v>
      </c>
      <c r="J397" s="210">
        <v>19.20</v>
      </c>
      <c r="K397" s="73">
        <v>41.20</v>
      </c>
      <c r="L397" s="73">
        <v>9.60</v>
      </c>
      <c r="M397" s="73">
        <v>0</v>
      </c>
      <c r="N397" s="73">
        <v>0</v>
      </c>
      <c r="O397" s="73">
        <v>0</v>
      </c>
      <c r="P397" s="73">
        <v>0</v>
      </c>
      <c r="Q397" s="73">
        <v>0</v>
      </c>
      <c r="R397" s="198">
        <f t="shared" si="37"/>
        <v>133.84</v>
      </c>
      <c r="S397" s="73"/>
      <c r="T397" s="73"/>
      <c r="U397" s="73"/>
      <c r="V397" s="73"/>
      <c r="W397" s="73"/>
      <c r="X397" s="73"/>
      <c r="Y397" s="73"/>
      <c r="Z397" s="73"/>
      <c r="AA397" s="73"/>
      <c r="AB397" s="73"/>
      <c r="AC397" s="73"/>
      <c r="AD397" s="73"/>
      <c r="AE397" s="198">
        <f t="shared" si="38"/>
        <v>0</v>
      </c>
      <c r="AF397" s="73"/>
      <c r="AG397" s="73"/>
      <c r="AH397" s="73"/>
      <c r="AI397" s="73"/>
      <c r="AJ397" s="73"/>
      <c r="AK397" s="73"/>
      <c r="AL397" s="73"/>
      <c r="AM397" s="73"/>
      <c r="AN397" s="73"/>
      <c r="AO397" s="73"/>
      <c r="AP397" s="73"/>
      <c r="AQ397" s="73"/>
      <c r="AR397" s="198">
        <f t="shared" si="32"/>
        <v>0</v>
      </c>
      <c r="AS397" s="198">
        <f t="shared" si="33"/>
        <v>133.84</v>
      </c>
    </row>
    <row r="398" spans="2:45" ht="11.25" customHeight="1">
      <c r="B398" s="167" t="s">
        <v>106</v>
      </c>
      <c r="C398" s="94" t="s">
        <v>476</v>
      </c>
      <c r="D398" s="167" t="s">
        <v>140</v>
      </c>
      <c r="E398" s="170" t="s">
        <v>84</v>
      </c>
      <c r="F398" s="173"/>
      <c r="G398" s="73"/>
      <c r="H398" s="73"/>
      <c r="I398" s="73"/>
      <c r="J398" s="210">
        <v>5.8410000000000002</v>
      </c>
      <c r="K398" s="73">
        <v>3.60</v>
      </c>
      <c r="L398" s="73">
        <v>1.083</v>
      </c>
      <c r="M398" s="73">
        <v>2.9169999999999998</v>
      </c>
      <c r="N398" s="73">
        <v>0.54100000000000004</v>
      </c>
      <c r="O398" s="73">
        <v>0</v>
      </c>
      <c r="P398" s="73">
        <v>0</v>
      </c>
      <c r="Q398" s="73">
        <v>0</v>
      </c>
      <c r="R398" s="198">
        <f t="shared" si="37"/>
        <v>13.982000000000001</v>
      </c>
      <c r="S398" s="73"/>
      <c r="T398" s="73"/>
      <c r="U398" s="73"/>
      <c r="V398" s="73"/>
      <c r="W398" s="73"/>
      <c r="X398" s="73"/>
      <c r="Y398" s="73"/>
      <c r="Z398" s="73"/>
      <c r="AA398" s="73"/>
      <c r="AB398" s="73"/>
      <c r="AC398" s="73"/>
      <c r="AD398" s="73"/>
      <c r="AE398" s="198">
        <f t="shared" si="38"/>
        <v>0</v>
      </c>
      <c r="AF398" s="73"/>
      <c r="AG398" s="73"/>
      <c r="AH398" s="73"/>
      <c r="AI398" s="73"/>
      <c r="AJ398" s="73"/>
      <c r="AK398" s="73"/>
      <c r="AL398" s="73"/>
      <c r="AM398" s="73"/>
      <c r="AN398" s="73"/>
      <c r="AO398" s="73"/>
      <c r="AP398" s="73"/>
      <c r="AQ398" s="73"/>
      <c r="AR398" s="198">
        <f t="shared" si="32"/>
        <v>0</v>
      </c>
      <c r="AS398" s="198">
        <f t="shared" si="33"/>
        <v>13.982000000000001</v>
      </c>
    </row>
    <row r="399" spans="2:45" ht="11.25" customHeight="1">
      <c r="B399" s="167" t="s">
        <v>106</v>
      </c>
      <c r="C399" s="94" t="s">
        <v>477</v>
      </c>
      <c r="D399" s="167" t="s">
        <v>140</v>
      </c>
      <c r="E399" s="170" t="s">
        <v>84</v>
      </c>
      <c r="F399" s="173"/>
      <c r="G399" s="73"/>
      <c r="H399" s="73"/>
      <c r="I399" s="73"/>
      <c r="J399" s="210">
        <v>0</v>
      </c>
      <c r="K399" s="73">
        <v>7</v>
      </c>
      <c r="L399" s="73">
        <v>0</v>
      </c>
      <c r="M399" s="73">
        <v>0</v>
      </c>
      <c r="N399" s="73">
        <v>0</v>
      </c>
      <c r="O399" s="73">
        <v>0</v>
      </c>
      <c r="P399" s="73">
        <v>0</v>
      </c>
      <c r="Q399" s="73">
        <v>0</v>
      </c>
      <c r="R399" s="198">
        <f t="shared" si="37"/>
        <v>7</v>
      </c>
      <c r="S399" s="73"/>
      <c r="T399" s="73"/>
      <c r="U399" s="73"/>
      <c r="V399" s="73"/>
      <c r="W399" s="73"/>
      <c r="X399" s="73"/>
      <c r="Y399" s="73"/>
      <c r="Z399" s="73"/>
      <c r="AA399" s="73"/>
      <c r="AB399" s="73"/>
      <c r="AC399" s="73"/>
      <c r="AD399" s="73"/>
      <c r="AE399" s="198">
        <f t="shared" si="38"/>
        <v>0</v>
      </c>
      <c r="AF399" s="73"/>
      <c r="AG399" s="73"/>
      <c r="AH399" s="73"/>
      <c r="AI399" s="73"/>
      <c r="AJ399" s="73"/>
      <c r="AK399" s="73"/>
      <c r="AL399" s="73"/>
      <c r="AM399" s="73"/>
      <c r="AN399" s="73"/>
      <c r="AO399" s="73"/>
      <c r="AP399" s="73"/>
      <c r="AQ399" s="73"/>
      <c r="AR399" s="198">
        <f t="shared" si="32"/>
        <v>0</v>
      </c>
      <c r="AS399" s="198">
        <f t="shared" si="33"/>
        <v>7</v>
      </c>
    </row>
    <row r="400" spans="2:45" ht="11.25" customHeight="1">
      <c r="B400" s="167" t="s">
        <v>106</v>
      </c>
      <c r="C400" s="94" t="s">
        <v>478</v>
      </c>
      <c r="D400" s="167" t="s">
        <v>140</v>
      </c>
      <c r="E400" s="170" t="s">
        <v>84</v>
      </c>
      <c r="F400" s="181"/>
      <c r="G400" s="73"/>
      <c r="H400" s="73"/>
      <c r="I400" s="73"/>
      <c r="J400" s="73">
        <v>16.04</v>
      </c>
      <c r="K400" s="73">
        <v>15.10</v>
      </c>
      <c r="L400" s="73">
        <v>0</v>
      </c>
      <c r="M400" s="73">
        <v>5.3040000000000003</v>
      </c>
      <c r="N400" s="73">
        <v>0</v>
      </c>
      <c r="O400" s="73">
        <v>0</v>
      </c>
      <c r="P400" s="73">
        <v>0</v>
      </c>
      <c r="Q400" s="73">
        <v>0</v>
      </c>
      <c r="R400" s="198">
        <f t="shared" si="37"/>
        <v>36.444000000000003</v>
      </c>
      <c r="S400" s="73"/>
      <c r="T400" s="73"/>
      <c r="U400" s="73"/>
      <c r="V400" s="73"/>
      <c r="W400" s="73"/>
      <c r="X400" s="73"/>
      <c r="Y400" s="73"/>
      <c r="Z400" s="73"/>
      <c r="AA400" s="73"/>
      <c r="AB400" s="73"/>
      <c r="AC400" s="73"/>
      <c r="AD400" s="73"/>
      <c r="AE400" s="198">
        <f t="shared" si="38"/>
        <v>0</v>
      </c>
      <c r="AF400" s="73"/>
      <c r="AG400" s="73"/>
      <c r="AH400" s="73"/>
      <c r="AI400" s="73"/>
      <c r="AJ400" s="73"/>
      <c r="AK400" s="73"/>
      <c r="AL400" s="73"/>
      <c r="AM400" s="73"/>
      <c r="AN400" s="73"/>
      <c r="AO400" s="73"/>
      <c r="AP400" s="73"/>
      <c r="AQ400" s="73"/>
      <c r="AR400" s="198">
        <f t="shared" si="32"/>
        <v>0</v>
      </c>
      <c r="AS400" s="198">
        <f t="shared" si="33"/>
        <v>36.444000000000003</v>
      </c>
    </row>
    <row r="401" spans="2:45" ht="11.25" customHeight="1">
      <c r="B401" s="167" t="s">
        <v>106</v>
      </c>
      <c r="C401" s="94" t="s">
        <v>479</v>
      </c>
      <c r="D401" s="167" t="s">
        <v>140</v>
      </c>
      <c r="E401" s="170" t="s">
        <v>84</v>
      </c>
      <c r="F401" s="181"/>
      <c r="G401" s="73"/>
      <c r="H401" s="73"/>
      <c r="I401" s="73"/>
      <c r="J401" s="73">
        <v>52.356000000000002</v>
      </c>
      <c r="K401" s="73">
        <v>55.70</v>
      </c>
      <c r="L401" s="73">
        <v>0</v>
      </c>
      <c r="M401" s="73">
        <v>0</v>
      </c>
      <c r="N401" s="73">
        <v>0</v>
      </c>
      <c r="O401" s="73">
        <v>0</v>
      </c>
      <c r="P401" s="73">
        <v>0</v>
      </c>
      <c r="Q401" s="73">
        <v>0</v>
      </c>
      <c r="R401" s="198">
        <f t="shared" si="37"/>
        <v>108.05600000000001</v>
      </c>
      <c r="S401" s="73"/>
      <c r="T401" s="73"/>
      <c r="U401" s="73"/>
      <c r="V401" s="73"/>
      <c r="W401" s="73"/>
      <c r="X401" s="73"/>
      <c r="Y401" s="73"/>
      <c r="Z401" s="73"/>
      <c r="AA401" s="73"/>
      <c r="AB401" s="73"/>
      <c r="AC401" s="73"/>
      <c r="AD401" s="73"/>
      <c r="AE401" s="198">
        <f t="shared" si="38"/>
        <v>0</v>
      </c>
      <c r="AF401" s="73"/>
      <c r="AG401" s="73"/>
      <c r="AH401" s="73"/>
      <c r="AI401" s="73"/>
      <c r="AJ401" s="73"/>
      <c r="AK401" s="73"/>
      <c r="AL401" s="73"/>
      <c r="AM401" s="73"/>
      <c r="AN401" s="73"/>
      <c r="AO401" s="73"/>
      <c r="AP401" s="73"/>
      <c r="AQ401" s="73"/>
      <c r="AR401" s="198">
        <f t="shared" si="32"/>
        <v>0</v>
      </c>
      <c r="AS401" s="198">
        <f t="shared" si="33"/>
        <v>108.05600000000001</v>
      </c>
    </row>
    <row r="402" spans="2:45" ht="11.25" customHeight="1">
      <c r="B402" s="167" t="s">
        <v>106</v>
      </c>
      <c r="C402" s="94" t="s">
        <v>481</v>
      </c>
      <c r="D402" s="167" t="s">
        <v>140</v>
      </c>
      <c r="E402" s="170" t="s">
        <v>84</v>
      </c>
      <c r="F402" s="173"/>
      <c r="G402" s="73"/>
      <c r="H402" s="73"/>
      <c r="I402" s="73"/>
      <c r="J402" s="73">
        <v>0</v>
      </c>
      <c r="K402" s="73">
        <v>117.70</v>
      </c>
      <c r="L402" s="73">
        <v>0</v>
      </c>
      <c r="M402" s="73">
        <v>0</v>
      </c>
      <c r="N402" s="73">
        <v>0</v>
      </c>
      <c r="O402" s="73">
        <v>0</v>
      </c>
      <c r="P402" s="73">
        <v>0</v>
      </c>
      <c r="Q402" s="73">
        <v>0</v>
      </c>
      <c r="R402" s="198">
        <f t="shared" si="37"/>
        <v>117.70</v>
      </c>
      <c r="S402" s="73"/>
      <c r="T402" s="73"/>
      <c r="U402" s="73"/>
      <c r="V402" s="73"/>
      <c r="W402" s="73"/>
      <c r="X402" s="73"/>
      <c r="Y402" s="73"/>
      <c r="Z402" s="73"/>
      <c r="AA402" s="73"/>
      <c r="AB402" s="73"/>
      <c r="AC402" s="73"/>
      <c r="AD402" s="73"/>
      <c r="AE402" s="198">
        <f t="shared" si="38"/>
        <v>0</v>
      </c>
      <c r="AF402" s="73"/>
      <c r="AG402" s="73"/>
      <c r="AH402" s="73"/>
      <c r="AI402" s="73"/>
      <c r="AJ402" s="73"/>
      <c r="AK402" s="73"/>
      <c r="AL402" s="73"/>
      <c r="AM402" s="73"/>
      <c r="AN402" s="73"/>
      <c r="AO402" s="73"/>
      <c r="AP402" s="73"/>
      <c r="AQ402" s="73"/>
      <c r="AR402" s="198">
        <f t="shared" si="32"/>
        <v>0</v>
      </c>
      <c r="AS402" s="198">
        <f t="shared" si="33"/>
        <v>117.70</v>
      </c>
    </row>
    <row r="403" spans="2:45" ht="11.25" customHeight="1">
      <c r="B403" s="167" t="s">
        <v>106</v>
      </c>
      <c r="C403" s="94" t="s">
        <v>482</v>
      </c>
      <c r="D403" s="167" t="s">
        <v>140</v>
      </c>
      <c r="E403" s="170" t="s">
        <v>84</v>
      </c>
      <c r="F403" s="173"/>
      <c r="G403" s="73"/>
      <c r="H403" s="73"/>
      <c r="I403" s="73"/>
      <c r="J403" s="73">
        <v>25.70</v>
      </c>
      <c r="K403" s="73">
        <v>25.70</v>
      </c>
      <c r="L403" s="73">
        <v>25.70</v>
      </c>
      <c r="M403" s="73">
        <v>25.742000000000001</v>
      </c>
      <c r="N403" s="73">
        <v>25.70</v>
      </c>
      <c r="O403" s="73">
        <v>25.70</v>
      </c>
      <c r="P403" s="73">
        <v>25.70</v>
      </c>
      <c r="Q403" s="73">
        <v>25.70</v>
      </c>
      <c r="R403" s="198">
        <f t="shared" si="37"/>
        <v>205.64199999999997</v>
      </c>
      <c r="S403" s="73">
        <v>25.742000000000001</v>
      </c>
      <c r="T403" s="73">
        <v>25.70</v>
      </c>
      <c r="U403" s="73">
        <v>25.70</v>
      </c>
      <c r="V403" s="73">
        <v>25.70</v>
      </c>
      <c r="W403" s="73"/>
      <c r="X403" s="73"/>
      <c r="Y403" s="73"/>
      <c r="Z403" s="73"/>
      <c r="AA403" s="73"/>
      <c r="AB403" s="73"/>
      <c r="AC403" s="73"/>
      <c r="AD403" s="73"/>
      <c r="AE403" s="198">
        <f t="shared" si="38"/>
        <v>102.842</v>
      </c>
      <c r="AF403" s="73"/>
      <c r="AG403" s="73"/>
      <c r="AH403" s="73"/>
      <c r="AI403" s="73"/>
      <c r="AJ403" s="73"/>
      <c r="AK403" s="73"/>
      <c r="AL403" s="73"/>
      <c r="AM403" s="73"/>
      <c r="AN403" s="73"/>
      <c r="AO403" s="73"/>
      <c r="AP403" s="73"/>
      <c r="AQ403" s="73"/>
      <c r="AR403" s="198">
        <f t="shared" si="32"/>
        <v>0</v>
      </c>
      <c r="AS403" s="198">
        <f t="shared" si="33"/>
        <v>308.48399999999998</v>
      </c>
    </row>
    <row r="404" spans="2:45" ht="11.25" customHeight="1">
      <c r="B404" s="167" t="s">
        <v>106</v>
      </c>
      <c r="C404" s="94" t="s">
        <v>483</v>
      </c>
      <c r="D404" s="167" t="s">
        <v>140</v>
      </c>
      <c r="E404" s="170" t="s">
        <v>84</v>
      </c>
      <c r="F404" s="173"/>
      <c r="G404" s="73"/>
      <c r="H404" s="73"/>
      <c r="I404" s="73"/>
      <c r="J404" s="73">
        <v>0</v>
      </c>
      <c r="K404" s="73">
        <v>1.70</v>
      </c>
      <c r="L404" s="73">
        <v>0</v>
      </c>
      <c r="M404" s="73">
        <v>0</v>
      </c>
      <c r="N404" s="73">
        <v>0</v>
      </c>
      <c r="O404" s="73">
        <v>0</v>
      </c>
      <c r="P404" s="73">
        <v>0</v>
      </c>
      <c r="Q404" s="73">
        <v>0</v>
      </c>
      <c r="R404" s="198">
        <f t="shared" si="37"/>
        <v>1.70</v>
      </c>
      <c r="S404" s="73"/>
      <c r="T404" s="73"/>
      <c r="U404" s="73"/>
      <c r="V404" s="73"/>
      <c r="W404" s="73"/>
      <c r="X404" s="73"/>
      <c r="Y404" s="73"/>
      <c r="Z404" s="73"/>
      <c r="AA404" s="73"/>
      <c r="AB404" s="73"/>
      <c r="AC404" s="73"/>
      <c r="AD404" s="73"/>
      <c r="AE404" s="198">
        <f t="shared" si="38"/>
        <v>0</v>
      </c>
      <c r="AF404" s="73"/>
      <c r="AG404" s="73"/>
      <c r="AH404" s="73"/>
      <c r="AI404" s="73"/>
      <c r="AJ404" s="73"/>
      <c r="AK404" s="73"/>
      <c r="AL404" s="73"/>
      <c r="AM404" s="73"/>
      <c r="AN404" s="73"/>
      <c r="AO404" s="73"/>
      <c r="AP404" s="73"/>
      <c r="AQ404" s="73"/>
      <c r="AR404" s="198">
        <f t="shared" si="32"/>
        <v>0</v>
      </c>
      <c r="AS404" s="198">
        <f t="shared" si="33"/>
        <v>1.70</v>
      </c>
    </row>
    <row r="405" spans="2:45" ht="11.25" customHeight="1">
      <c r="B405" s="167" t="s">
        <v>107</v>
      </c>
      <c r="C405" s="94" t="s">
        <v>265</v>
      </c>
      <c r="D405" s="167" t="s">
        <v>140</v>
      </c>
      <c r="E405" s="170" t="s">
        <v>84</v>
      </c>
      <c r="F405" s="184"/>
      <c r="G405" s="73"/>
      <c r="H405" s="73">
        <v>143.10</v>
      </c>
      <c r="I405" s="73">
        <v>24.40</v>
      </c>
      <c r="J405" s="73">
        <v>24.50</v>
      </c>
      <c r="K405" s="73">
        <v>26.20</v>
      </c>
      <c r="L405" s="73">
        <v>27.10</v>
      </c>
      <c r="M405" s="73">
        <v>27.10</v>
      </c>
      <c r="N405" s="73">
        <v>12.80</v>
      </c>
      <c r="O405" s="73">
        <v>2.57</v>
      </c>
      <c r="P405" s="73">
        <v>0</v>
      </c>
      <c r="Q405" s="73">
        <v>0</v>
      </c>
      <c r="R405" s="198">
        <f t="shared" si="37"/>
        <v>287.77</v>
      </c>
      <c r="S405" s="73"/>
      <c r="T405" s="73"/>
      <c r="U405" s="73"/>
      <c r="V405" s="73"/>
      <c r="W405" s="73"/>
      <c r="X405" s="73"/>
      <c r="Y405" s="73"/>
      <c r="Z405" s="73"/>
      <c r="AA405" s="73"/>
      <c r="AB405" s="73"/>
      <c r="AC405" s="73"/>
      <c r="AD405" s="73"/>
      <c r="AE405" s="198">
        <f t="shared" si="38"/>
        <v>0</v>
      </c>
      <c r="AF405" s="73"/>
      <c r="AG405" s="73"/>
      <c r="AH405" s="73"/>
      <c r="AI405" s="73"/>
      <c r="AJ405" s="73"/>
      <c r="AK405" s="73"/>
      <c r="AL405" s="73"/>
      <c r="AM405" s="73"/>
      <c r="AN405" s="73"/>
      <c r="AO405" s="73"/>
      <c r="AP405" s="73"/>
      <c r="AQ405" s="73"/>
      <c r="AR405" s="198">
        <f t="shared" si="32"/>
        <v>0</v>
      </c>
      <c r="AS405" s="198">
        <f t="shared" si="33"/>
        <v>287.77</v>
      </c>
    </row>
    <row r="406" spans="2:45" ht="11.25" customHeight="1">
      <c r="B406" s="167" t="s">
        <v>110</v>
      </c>
      <c r="C406" s="94" t="s">
        <v>550</v>
      </c>
      <c r="D406" s="167" t="s">
        <v>140</v>
      </c>
      <c r="E406" s="170" t="s">
        <v>84</v>
      </c>
      <c r="F406" s="173" t="s">
        <v>548</v>
      </c>
      <c r="G406" s="73"/>
      <c r="H406" s="73">
        <v>0</v>
      </c>
      <c r="I406" s="73">
        <v>15.12</v>
      </c>
      <c r="J406" s="73">
        <v>0</v>
      </c>
      <c r="K406" s="73">
        <v>3.36</v>
      </c>
      <c r="L406" s="73">
        <v>0</v>
      </c>
      <c r="M406" s="73">
        <v>0</v>
      </c>
      <c r="N406" s="73">
        <v>0</v>
      </c>
      <c r="O406" s="73">
        <v>0</v>
      </c>
      <c r="P406" s="73">
        <v>0</v>
      </c>
      <c r="Q406" s="73">
        <v>0</v>
      </c>
      <c r="R406" s="198">
        <f t="shared" si="37"/>
        <v>18.48</v>
      </c>
      <c r="S406" s="73"/>
      <c r="T406" s="73"/>
      <c r="U406" s="73"/>
      <c r="V406" s="73"/>
      <c r="W406" s="73"/>
      <c r="X406" s="73"/>
      <c r="Y406" s="73"/>
      <c r="Z406" s="73"/>
      <c r="AA406" s="73"/>
      <c r="AB406" s="73"/>
      <c r="AC406" s="73"/>
      <c r="AD406" s="73"/>
      <c r="AE406" s="198">
        <f t="shared" si="38"/>
        <v>0</v>
      </c>
      <c r="AF406" s="73"/>
      <c r="AG406" s="73"/>
      <c r="AH406" s="73"/>
      <c r="AI406" s="73"/>
      <c r="AJ406" s="73"/>
      <c r="AK406" s="73"/>
      <c r="AL406" s="73"/>
      <c r="AM406" s="73"/>
      <c r="AN406" s="73"/>
      <c r="AO406" s="73"/>
      <c r="AP406" s="73"/>
      <c r="AQ406" s="73"/>
      <c r="AR406" s="198">
        <f t="shared" si="39" ref="AR406:AR512">SUM(AF406:AQ406)</f>
        <v>0</v>
      </c>
      <c r="AS406" s="198">
        <f t="shared" si="40" ref="AS406:AS512">R406+AE406+AR406</f>
        <v>18.48</v>
      </c>
    </row>
    <row r="407" spans="2:45" ht="11.25" customHeight="1">
      <c r="B407" s="167" t="s">
        <v>125</v>
      </c>
      <c r="C407" s="94" t="s">
        <v>140</v>
      </c>
      <c r="D407" s="167" t="s">
        <v>140</v>
      </c>
      <c r="E407" s="170" t="s">
        <v>84</v>
      </c>
      <c r="F407" s="173"/>
      <c r="G407" s="73"/>
      <c r="H407" s="73">
        <v>2.0526</v>
      </c>
      <c r="I407" s="73"/>
      <c r="J407" s="73"/>
      <c r="K407" s="73"/>
      <c r="L407" s="73"/>
      <c r="M407" s="73"/>
      <c r="N407" s="73"/>
      <c r="O407" s="73"/>
      <c r="P407" s="73"/>
      <c r="Q407" s="73"/>
      <c r="R407" s="198">
        <f t="shared" si="37"/>
        <v>2.0526</v>
      </c>
      <c r="S407" s="73"/>
      <c r="T407" s="73"/>
      <c r="U407" s="73"/>
      <c r="V407" s="73"/>
      <c r="W407" s="73"/>
      <c r="X407" s="73"/>
      <c r="Y407" s="73"/>
      <c r="Z407" s="73"/>
      <c r="AA407" s="73"/>
      <c r="AB407" s="73"/>
      <c r="AC407" s="73"/>
      <c r="AD407" s="73"/>
      <c r="AE407" s="198">
        <f t="shared" si="38"/>
        <v>0</v>
      </c>
      <c r="AF407" s="73"/>
      <c r="AG407" s="73"/>
      <c r="AH407" s="73"/>
      <c r="AI407" s="73"/>
      <c r="AJ407" s="73"/>
      <c r="AK407" s="73"/>
      <c r="AL407" s="73"/>
      <c r="AM407" s="73"/>
      <c r="AN407" s="73"/>
      <c r="AO407" s="73"/>
      <c r="AP407" s="73"/>
      <c r="AQ407" s="73"/>
      <c r="AR407" s="198">
        <f t="shared" si="39"/>
        <v>0</v>
      </c>
      <c r="AS407" s="198">
        <f t="shared" si="40"/>
        <v>2.0526</v>
      </c>
    </row>
    <row r="408" spans="2:45" ht="11.25" customHeight="1">
      <c r="B408" s="167" t="s">
        <v>128</v>
      </c>
      <c r="C408" s="94" t="s">
        <v>270</v>
      </c>
      <c r="D408" s="167" t="s">
        <v>140</v>
      </c>
      <c r="E408" s="170" t="s">
        <v>84</v>
      </c>
      <c r="F408" s="173"/>
      <c r="G408" s="73"/>
      <c r="H408" s="73">
        <v>148.22</v>
      </c>
      <c r="I408" s="73">
        <v>0</v>
      </c>
      <c r="J408" s="73">
        <v>1.28</v>
      </c>
      <c r="K408" s="73">
        <v>2.025</v>
      </c>
      <c r="L408" s="73"/>
      <c r="M408" s="73"/>
      <c r="N408" s="73"/>
      <c r="O408" s="73"/>
      <c r="P408" s="73"/>
      <c r="Q408" s="73"/>
      <c r="R408" s="198">
        <f t="shared" si="37"/>
        <v>151.52500000000001</v>
      </c>
      <c r="S408" s="73"/>
      <c r="T408" s="73"/>
      <c r="U408" s="73"/>
      <c r="V408" s="73"/>
      <c r="W408" s="73"/>
      <c r="X408" s="73"/>
      <c r="Y408" s="73"/>
      <c r="Z408" s="73"/>
      <c r="AA408" s="73"/>
      <c r="AB408" s="73"/>
      <c r="AC408" s="73"/>
      <c r="AD408" s="73"/>
      <c r="AE408" s="198">
        <f t="shared" si="38"/>
        <v>0</v>
      </c>
      <c r="AF408" s="73"/>
      <c r="AG408" s="73"/>
      <c r="AH408" s="73"/>
      <c r="AI408" s="73"/>
      <c r="AJ408" s="73"/>
      <c r="AK408" s="73"/>
      <c r="AL408" s="73"/>
      <c r="AM408" s="73"/>
      <c r="AN408" s="73"/>
      <c r="AO408" s="73"/>
      <c r="AP408" s="73"/>
      <c r="AQ408" s="73"/>
      <c r="AR408" s="198">
        <f t="shared" si="39"/>
        <v>0</v>
      </c>
      <c r="AS408" s="198">
        <f t="shared" si="40"/>
        <v>151.52500000000001</v>
      </c>
    </row>
    <row r="409" spans="1:45" s="5" customFormat="1" ht="11.25" customHeight="1">
      <c r="A409" s="238"/>
      <c r="B409" s="112"/>
      <c r="C409" s="113" t="s">
        <v>49</v>
      </c>
      <c r="D409" s="112" t="s">
        <v>140</v>
      </c>
      <c r="E409" s="115"/>
      <c r="F409" s="116"/>
      <c r="G409" s="110">
        <f>SUM(G383:G408)</f>
        <v>0.32</v>
      </c>
      <c r="H409" s="110">
        <f t="shared" si="41" ref="H409:AQ409">SUM(H383:H408)</f>
        <v>5651.1206599999996</v>
      </c>
      <c r="I409" s="110">
        <f t="shared" si="41"/>
        <v>35861.990830000002</v>
      </c>
      <c r="J409" s="110">
        <f t="shared" si="41"/>
        <v>13867.240520000001</v>
      </c>
      <c r="K409" s="110">
        <f t="shared" si="41"/>
        <v>1671.0637600000002</v>
      </c>
      <c r="L409" s="110">
        <f t="shared" si="41"/>
        <v>1221.1060399999999</v>
      </c>
      <c r="M409" s="110">
        <f t="shared" si="41"/>
        <v>823.96106999999995</v>
      </c>
      <c r="N409" s="110">
        <f t="shared" si="41"/>
        <v>667.70100000000002</v>
      </c>
      <c r="O409" s="110">
        <f t="shared" si="41"/>
        <v>736.4423700000001</v>
      </c>
      <c r="P409" s="110">
        <f t="shared" si="41"/>
        <v>240.42615000000001</v>
      </c>
      <c r="Q409" s="110">
        <f t="shared" si="41"/>
        <v>1027.538</v>
      </c>
      <c r="R409" s="110">
        <f t="shared" si="41"/>
        <v>61768.910400000001</v>
      </c>
      <c r="S409" s="110">
        <f t="shared" si="41"/>
        <v>28.766000000000002</v>
      </c>
      <c r="T409" s="110">
        <f t="shared" si="41"/>
        <v>148.99599999999998</v>
      </c>
      <c r="U409" s="110">
        <f t="shared" si="41"/>
        <v>202.91</v>
      </c>
      <c r="V409" s="110">
        <f t="shared" si="41"/>
        <v>198.517</v>
      </c>
      <c r="W409" s="110">
        <f t="shared" si="41"/>
        <v>104.117</v>
      </c>
      <c r="X409" s="110">
        <f t="shared" si="41"/>
        <v>320.238</v>
      </c>
      <c r="Y409" s="110">
        <f>SUM(Y383:Y408)</f>
        <v>117.498</v>
      </c>
      <c r="Z409" s="110">
        <f t="shared" si="41"/>
        <v>243.43770000000001</v>
      </c>
      <c r="AA409" s="110">
        <f t="shared" si="41"/>
        <v>184.275</v>
      </c>
      <c r="AB409" s="110">
        <f t="shared" si="41"/>
        <v>263.81819999999999</v>
      </c>
      <c r="AC409" s="110">
        <f t="shared" si="41"/>
        <v>114.28399999999999</v>
      </c>
      <c r="AD409" s="110">
        <f t="shared" si="41"/>
        <v>131.61599999999999</v>
      </c>
      <c r="AE409" s="110">
        <f t="shared" si="41"/>
        <v>2058.4729000000002</v>
      </c>
      <c r="AF409" s="110">
        <f t="shared" si="41"/>
        <v>11.47</v>
      </c>
      <c r="AG409" s="110">
        <f t="shared" si="41"/>
        <v>44.98</v>
      </c>
      <c r="AH409" s="110">
        <f t="shared" si="41"/>
        <v>127.27</v>
      </c>
      <c r="AI409" s="110">
        <f t="shared" si="41"/>
        <v>94.01</v>
      </c>
      <c r="AJ409" s="110">
        <f t="shared" si="41"/>
        <v>15.80</v>
      </c>
      <c r="AK409" s="110">
        <f t="shared" si="41"/>
        <v>58.71</v>
      </c>
      <c r="AL409" s="110">
        <f>SUM(AL383:AL408)</f>
        <v>112.10999999999999</v>
      </c>
      <c r="AM409" s="110">
        <f t="shared" si="41"/>
        <v>45.091000000000001</v>
      </c>
      <c r="AN409" s="110">
        <f t="shared" si="41"/>
        <v>16.81</v>
      </c>
      <c r="AO409" s="110">
        <f t="shared" si="41"/>
        <v>82.29</v>
      </c>
      <c r="AP409" s="110">
        <f t="shared" si="41"/>
        <v>91.24</v>
      </c>
      <c r="AQ409" s="110">
        <f t="shared" si="41"/>
        <v>81.99</v>
      </c>
      <c r="AR409" s="110">
        <f t="shared" si="39"/>
        <v>781.77099999999996</v>
      </c>
      <c r="AS409" s="110">
        <f t="shared" si="40"/>
        <v>64609.154300000002</v>
      </c>
    </row>
    <row r="410" spans="2:45" ht="11.25" customHeight="1">
      <c r="B410" s="167" t="s">
        <v>95</v>
      </c>
      <c r="C410" s="168" t="s">
        <v>460</v>
      </c>
      <c r="D410" s="167" t="s">
        <v>80</v>
      </c>
      <c r="E410" s="170" t="s">
        <v>84</v>
      </c>
      <c r="F410" s="171" t="s">
        <v>461</v>
      </c>
      <c r="G410" s="76">
        <v>0</v>
      </c>
      <c r="H410" s="76">
        <v>269170.68900000007</v>
      </c>
      <c r="I410" s="76">
        <v>0</v>
      </c>
      <c r="J410" s="76">
        <v>0</v>
      </c>
      <c r="K410" s="76">
        <v>0</v>
      </c>
      <c r="L410" s="76">
        <v>0</v>
      </c>
      <c r="M410" s="76">
        <v>0</v>
      </c>
      <c r="N410" s="76">
        <v>0</v>
      </c>
      <c r="O410" s="76">
        <v>0</v>
      </c>
      <c r="P410" s="76">
        <v>0</v>
      </c>
      <c r="Q410" s="76">
        <v>0</v>
      </c>
      <c r="R410" s="204">
        <f>SUM(G410:Q410)</f>
        <v>269170.68900000007</v>
      </c>
      <c r="S410" s="76"/>
      <c r="T410" s="76"/>
      <c r="U410" s="76"/>
      <c r="V410" s="76"/>
      <c r="W410" s="76"/>
      <c r="X410" s="76"/>
      <c r="Y410" s="76"/>
      <c r="Z410" s="76"/>
      <c r="AA410" s="76"/>
      <c r="AB410" s="76"/>
      <c r="AC410" s="76"/>
      <c r="AD410" s="76"/>
      <c r="AE410" s="204">
        <f t="shared" si="42" ref="AE410:AE413">SUM(S410:AD410)</f>
        <v>0</v>
      </c>
      <c r="AF410" s="76"/>
      <c r="AG410" s="76"/>
      <c r="AH410" s="76"/>
      <c r="AI410" s="76"/>
      <c r="AJ410" s="76"/>
      <c r="AK410" s="76"/>
      <c r="AL410" s="76"/>
      <c r="AM410" s="76"/>
      <c r="AN410" s="76"/>
      <c r="AO410" s="76"/>
      <c r="AP410" s="76"/>
      <c r="AQ410" s="76"/>
      <c r="AR410" s="204">
        <f t="shared" si="39"/>
        <v>0</v>
      </c>
      <c r="AS410" s="204">
        <f t="shared" si="40"/>
        <v>269170.68900000007</v>
      </c>
    </row>
    <row r="411" spans="2:45" ht="11.25" customHeight="1">
      <c r="B411" s="167" t="s">
        <v>95</v>
      </c>
      <c r="C411" s="94" t="s">
        <v>540</v>
      </c>
      <c r="D411" s="167" t="s">
        <v>80</v>
      </c>
      <c r="E411" s="170" t="s">
        <v>84</v>
      </c>
      <c r="F411" s="173" t="s">
        <v>461</v>
      </c>
      <c r="G411" s="73">
        <v>0</v>
      </c>
      <c r="H411" s="73">
        <v>493142.53</v>
      </c>
      <c r="I411" s="73">
        <v>1328820</v>
      </c>
      <c r="J411" s="73">
        <v>1419700</v>
      </c>
      <c r="K411" s="73">
        <v>1097610</v>
      </c>
      <c r="L411" s="73">
        <v>884900</v>
      </c>
      <c r="M411" s="73">
        <v>864233.92</v>
      </c>
      <c r="N411" s="73">
        <v>663920.30000000005</v>
      </c>
      <c r="O411" s="73">
        <v>739290.30</v>
      </c>
      <c r="P411" s="73">
        <v>550000</v>
      </c>
      <c r="Q411" s="73">
        <v>655000</v>
      </c>
      <c r="R411" s="198">
        <f>SUM(G411:Q411)</f>
        <v>8696617.0500000007</v>
      </c>
      <c r="S411" s="73">
        <v>713652.04567999998</v>
      </c>
      <c r="T411" s="73">
        <v>717068.94400000002</v>
      </c>
      <c r="U411" s="73">
        <v>717219.19217000005</v>
      </c>
      <c r="V411" s="73">
        <v>634124.42000000004</v>
      </c>
      <c r="W411" s="73">
        <v>500487.10</v>
      </c>
      <c r="X411" s="73">
        <v>797877.29883999994</v>
      </c>
      <c r="Y411" s="73">
        <v>22226.646949999998</v>
      </c>
      <c r="Z411" s="73">
        <v>1477.356</v>
      </c>
      <c r="AA411" s="73">
        <v>458.62</v>
      </c>
      <c r="AB411" s="73">
        <v>70.239999999999995</v>
      </c>
      <c r="AC411" s="73">
        <v>98.60</v>
      </c>
      <c r="AD411" s="73">
        <v>43.353999999999999</v>
      </c>
      <c r="AE411" s="198">
        <f t="shared" si="42"/>
        <v>4104803.8176400005</v>
      </c>
      <c r="AF411" s="73">
        <v>62.30</v>
      </c>
      <c r="AG411" s="73">
        <v>3.50</v>
      </c>
      <c r="AH411" s="73">
        <v>9.48</v>
      </c>
      <c r="AI411" s="73">
        <v>26.83</v>
      </c>
      <c r="AJ411" s="73">
        <v>88.79</v>
      </c>
      <c r="AK411" s="73">
        <v>109.40</v>
      </c>
      <c r="AL411" s="73">
        <v>14.58</v>
      </c>
      <c r="AM411" s="73"/>
      <c r="AN411" s="73"/>
      <c r="AO411" s="73">
        <v>36.28</v>
      </c>
      <c r="AP411" s="73">
        <v>62.88</v>
      </c>
      <c r="AQ411" s="73">
        <v>11.84</v>
      </c>
      <c r="AR411" s="198">
        <f t="shared" si="39"/>
        <v>425.87999999999994</v>
      </c>
      <c r="AS411" s="198">
        <f t="shared" si="40"/>
        <v>12801846.747640003</v>
      </c>
    </row>
    <row r="412" spans="2:45" ht="11.25" customHeight="1">
      <c r="B412" s="167" t="s">
        <v>95</v>
      </c>
      <c r="C412" s="94" t="s">
        <v>826</v>
      </c>
      <c r="D412" s="167" t="s">
        <v>80</v>
      </c>
      <c r="E412" s="170" t="s">
        <v>84</v>
      </c>
      <c r="F412" s="173" t="s">
        <v>461</v>
      </c>
      <c r="G412" s="73"/>
      <c r="H412" s="73"/>
      <c r="I412" s="73"/>
      <c r="J412" s="73"/>
      <c r="K412" s="73"/>
      <c r="L412" s="73"/>
      <c r="M412" s="73"/>
      <c r="N412" s="73"/>
      <c r="O412" s="73"/>
      <c r="P412" s="73"/>
      <c r="Q412" s="73"/>
      <c r="R412" s="198">
        <f>SUM(G412:Q412)</f>
        <v>0</v>
      </c>
      <c r="S412" s="73"/>
      <c r="T412" s="73"/>
      <c r="U412" s="73"/>
      <c r="V412" s="73"/>
      <c r="W412" s="73"/>
      <c r="X412" s="73"/>
      <c r="Y412" s="73">
        <v>14943.541999999999</v>
      </c>
      <c r="Z412" s="73">
        <v>821447.43299999996</v>
      </c>
      <c r="AA412" s="73">
        <v>425258.78</v>
      </c>
      <c r="AB412" s="73">
        <v>600411.31599999999</v>
      </c>
      <c r="AC412" s="73">
        <v>495855.52299999999</v>
      </c>
      <c r="AD412" s="73">
        <v>488623.42148000002</v>
      </c>
      <c r="AE412" s="198">
        <f t="shared" si="43" ref="AE412">SUM(S412:AD412)</f>
        <v>2846540.0154800001</v>
      </c>
      <c r="AF412" s="73">
        <v>594298.50800000003</v>
      </c>
      <c r="AG412" s="73">
        <v>621667.32499999995</v>
      </c>
      <c r="AH412" s="73">
        <v>645304.31999999995</v>
      </c>
      <c r="AI412" s="73">
        <v>485734.054</v>
      </c>
      <c r="AJ412" s="73">
        <v>736935.50</v>
      </c>
      <c r="AK412" s="73">
        <v>604949.87300000002</v>
      </c>
      <c r="AL412" s="73">
        <v>611448.07499999995</v>
      </c>
      <c r="AM412" s="73">
        <v>693149.63899999997</v>
      </c>
      <c r="AN412" s="73">
        <v>722246.85933000001</v>
      </c>
      <c r="AO412" s="73">
        <v>752769.33400000003</v>
      </c>
      <c r="AP412" s="73">
        <v>776902.99</v>
      </c>
      <c r="AQ412" s="73">
        <v>758506.45600000001</v>
      </c>
      <c r="AR412" s="198">
        <f t="shared" si="39"/>
        <v>8003912.9333300004</v>
      </c>
      <c r="AS412" s="198">
        <f t="shared" si="40"/>
        <v>10850452.94881</v>
      </c>
    </row>
    <row r="413" spans="2:45" ht="11.25" customHeight="1">
      <c r="B413" s="175" t="s">
        <v>96</v>
      </c>
      <c r="C413" s="94" t="s">
        <v>514</v>
      </c>
      <c r="D413" s="175" t="s">
        <v>80</v>
      </c>
      <c r="E413" s="177" t="s">
        <v>84</v>
      </c>
      <c r="F413" s="185"/>
      <c r="G413" s="103">
        <v>0</v>
      </c>
      <c r="H413" s="103">
        <v>1130.68</v>
      </c>
      <c r="I413" s="103">
        <v>0</v>
      </c>
      <c r="J413" s="103">
        <v>21.75</v>
      </c>
      <c r="K413" s="103">
        <v>51.317</v>
      </c>
      <c r="L413" s="103">
        <v>0</v>
      </c>
      <c r="M413" s="103">
        <v>0</v>
      </c>
      <c r="N413" s="103">
        <v>0</v>
      </c>
      <c r="O413" s="103">
        <v>0</v>
      </c>
      <c r="P413" s="103">
        <v>0</v>
      </c>
      <c r="Q413" s="103">
        <v>0</v>
      </c>
      <c r="R413" s="205">
        <f>SUM(G413:Q413)</f>
        <v>1203.7470000000001</v>
      </c>
      <c r="S413" s="103"/>
      <c r="T413" s="103"/>
      <c r="U413" s="103"/>
      <c r="V413" s="103"/>
      <c r="W413" s="103"/>
      <c r="X413" s="103"/>
      <c r="Y413" s="103"/>
      <c r="Z413" s="103"/>
      <c r="AA413" s="103"/>
      <c r="AB413" s="103"/>
      <c r="AC413" s="103"/>
      <c r="AD413" s="103"/>
      <c r="AE413" s="205">
        <f t="shared" si="42"/>
        <v>0</v>
      </c>
      <c r="AF413" s="103"/>
      <c r="AG413" s="103"/>
      <c r="AH413" s="103"/>
      <c r="AI413" s="103"/>
      <c r="AJ413" s="103"/>
      <c r="AK413" s="103"/>
      <c r="AL413" s="103"/>
      <c r="AM413" s="103"/>
      <c r="AN413" s="103"/>
      <c r="AO413" s="103"/>
      <c r="AP413" s="103"/>
      <c r="AQ413" s="103"/>
      <c r="AR413" s="205">
        <f t="shared" si="39"/>
        <v>0</v>
      </c>
      <c r="AS413" s="205">
        <f t="shared" si="40"/>
        <v>1203.7470000000001</v>
      </c>
    </row>
    <row r="414" spans="1:45" s="5" customFormat="1" ht="11.25" customHeight="1">
      <c r="A414" s="238"/>
      <c r="B414" s="112"/>
      <c r="C414" s="113" t="s">
        <v>49</v>
      </c>
      <c r="D414" s="112" t="s">
        <v>80</v>
      </c>
      <c r="E414" s="115"/>
      <c r="F414" s="206"/>
      <c r="G414" s="110">
        <f>SUM(G410:G413)</f>
        <v>0</v>
      </c>
      <c r="H414" s="110">
        <f t="shared" si="44" ref="H414:AD414">SUM(H410:H413)</f>
        <v>763443.89900000009</v>
      </c>
      <c r="I414" s="110">
        <f t="shared" si="44"/>
        <v>1328820</v>
      </c>
      <c r="J414" s="110">
        <f t="shared" si="44"/>
        <v>1419721.75</v>
      </c>
      <c r="K414" s="110">
        <f t="shared" si="44"/>
        <v>1097661.317</v>
      </c>
      <c r="L414" s="110">
        <f t="shared" si="44"/>
        <v>884900</v>
      </c>
      <c r="M414" s="110">
        <f t="shared" si="44"/>
        <v>864233.92</v>
      </c>
      <c r="N414" s="110">
        <f t="shared" si="44"/>
        <v>663920.30000000005</v>
      </c>
      <c r="O414" s="110">
        <f t="shared" si="44"/>
        <v>739290.30</v>
      </c>
      <c r="P414" s="110">
        <f t="shared" si="44"/>
        <v>550000</v>
      </c>
      <c r="Q414" s="110">
        <f t="shared" si="44"/>
        <v>655000</v>
      </c>
      <c r="R414" s="110">
        <f>SUM(R410:R413)</f>
        <v>8966991.4859999996</v>
      </c>
      <c r="S414" s="110">
        <f t="shared" si="44"/>
        <v>713652.04567999998</v>
      </c>
      <c r="T414" s="110">
        <f t="shared" si="44"/>
        <v>717068.94400000002</v>
      </c>
      <c r="U414" s="110">
        <f t="shared" si="44"/>
        <v>717219.19217000005</v>
      </c>
      <c r="V414" s="110">
        <f t="shared" si="44"/>
        <v>634124.42000000004</v>
      </c>
      <c r="W414" s="110">
        <f t="shared" si="44"/>
        <v>500487.10</v>
      </c>
      <c r="X414" s="110">
        <f t="shared" si="44"/>
        <v>797877.29883999994</v>
      </c>
      <c r="Y414" s="110">
        <f>SUM(Y410:Y413)</f>
        <v>37170.188949999996</v>
      </c>
      <c r="Z414" s="110">
        <f t="shared" si="44"/>
        <v>822924.78899999999</v>
      </c>
      <c r="AA414" s="110">
        <f t="shared" si="44"/>
        <v>425717.40</v>
      </c>
      <c r="AB414" s="110">
        <f t="shared" si="44"/>
        <v>600481.55599999998</v>
      </c>
      <c r="AC414" s="110">
        <f t="shared" si="44"/>
        <v>495954.12299999996</v>
      </c>
      <c r="AD414" s="110">
        <f t="shared" si="44"/>
        <v>488666.77548000001</v>
      </c>
      <c r="AE414" s="110">
        <f>SUM(AE410:AE413)</f>
        <v>6951343.8331200005</v>
      </c>
      <c r="AF414" s="110">
        <f t="shared" si="45" ref="AF414:AQ414">SUM(AF410:AF413)</f>
        <v>594360.80800000008</v>
      </c>
      <c r="AG414" s="110">
        <f t="shared" si="45"/>
        <v>621670.82499999995</v>
      </c>
      <c r="AH414" s="110">
        <f t="shared" si="45"/>
        <v>645313.79999999993</v>
      </c>
      <c r="AI414" s="110">
        <f t="shared" si="45"/>
        <v>485760.88400000002</v>
      </c>
      <c r="AJ414" s="110">
        <f t="shared" si="45"/>
        <v>737024.29</v>
      </c>
      <c r="AK414" s="110">
        <f t="shared" si="45"/>
        <v>605059.27300000004</v>
      </c>
      <c r="AL414" s="110">
        <f>SUM(AL410:AL413)</f>
        <v>611462.65499999991</v>
      </c>
      <c r="AM414" s="110">
        <f t="shared" si="45"/>
        <v>693149.63899999997</v>
      </c>
      <c r="AN414" s="110">
        <f t="shared" si="45"/>
        <v>722246.85933000001</v>
      </c>
      <c r="AO414" s="110">
        <f t="shared" si="45"/>
        <v>752805.61400000006</v>
      </c>
      <c r="AP414" s="110">
        <f t="shared" si="45"/>
        <v>776965.87</v>
      </c>
      <c r="AQ414" s="110">
        <f t="shared" si="45"/>
        <v>758518.29599999997</v>
      </c>
      <c r="AR414" s="110">
        <f t="shared" si="39"/>
        <v>8004338.8133300012</v>
      </c>
      <c r="AS414" s="110">
        <f t="shared" si="40"/>
        <v>23922674.132450003</v>
      </c>
    </row>
    <row r="415" spans="2:45" ht="11.25" customHeight="1">
      <c r="B415" s="167" t="s">
        <v>94</v>
      </c>
      <c r="C415" s="168" t="s">
        <v>456</v>
      </c>
      <c r="D415" s="167" t="s">
        <v>81</v>
      </c>
      <c r="E415" s="170" t="s">
        <v>84</v>
      </c>
      <c r="F415" s="180" t="s">
        <v>602</v>
      </c>
      <c r="G415" s="76">
        <v>0</v>
      </c>
      <c r="H415" s="76">
        <v>15.95215</v>
      </c>
      <c r="I415" s="76">
        <v>0</v>
      </c>
      <c r="J415" s="76">
        <v>7.9615900000000002</v>
      </c>
      <c r="K415" s="76">
        <v>0</v>
      </c>
      <c r="L415" s="76">
        <v>0</v>
      </c>
      <c r="M415" s="76">
        <v>0</v>
      </c>
      <c r="N415" s="76">
        <v>0</v>
      </c>
      <c r="O415" s="76">
        <v>0</v>
      </c>
      <c r="P415" s="76">
        <v>0</v>
      </c>
      <c r="Q415" s="76">
        <v>0</v>
      </c>
      <c r="R415" s="204">
        <f t="shared" si="46" ref="R415:R420">SUM(G415:Q415)</f>
        <v>23.913740000000001</v>
      </c>
      <c r="S415" s="76"/>
      <c r="T415" s="76"/>
      <c r="U415" s="76"/>
      <c r="V415" s="76"/>
      <c r="W415" s="76"/>
      <c r="X415" s="76"/>
      <c r="Y415" s="76"/>
      <c r="Z415" s="76"/>
      <c r="AA415" s="76"/>
      <c r="AB415" s="76"/>
      <c r="AC415" s="76"/>
      <c r="AD415" s="76"/>
      <c r="AE415" s="204">
        <f t="shared" si="47" ref="AE415:AE420">SUM(S415:AD415)</f>
        <v>0</v>
      </c>
      <c r="AF415" s="76"/>
      <c r="AG415" s="76"/>
      <c r="AH415" s="76"/>
      <c r="AI415" s="76"/>
      <c r="AJ415" s="76"/>
      <c r="AK415" s="76"/>
      <c r="AL415" s="76"/>
      <c r="AM415" s="76"/>
      <c r="AN415" s="76"/>
      <c r="AO415" s="76"/>
      <c r="AP415" s="76"/>
      <c r="AQ415" s="76"/>
      <c r="AR415" s="204">
        <f t="shared" si="39"/>
        <v>0</v>
      </c>
      <c r="AS415" s="204">
        <f t="shared" si="40"/>
        <v>23.913740000000001</v>
      </c>
    </row>
    <row r="416" spans="2:45" ht="11.25" customHeight="1">
      <c r="B416" s="167" t="s">
        <v>96</v>
      </c>
      <c r="C416" s="94" t="s">
        <v>515</v>
      </c>
      <c r="D416" s="167" t="s">
        <v>81</v>
      </c>
      <c r="E416" s="170" t="s">
        <v>84</v>
      </c>
      <c r="F416" s="184"/>
      <c r="G416" s="73">
        <v>0</v>
      </c>
      <c r="H416" s="73">
        <v>67.58</v>
      </c>
      <c r="I416" s="73">
        <v>3249.79</v>
      </c>
      <c r="J416" s="73">
        <v>245.06514999999999</v>
      </c>
      <c r="K416" s="73">
        <v>4911.2695199999998</v>
      </c>
      <c r="L416" s="73">
        <v>448.90</v>
      </c>
      <c r="M416" s="73">
        <v>527.01</v>
      </c>
      <c r="N416" s="73">
        <v>255.41</v>
      </c>
      <c r="O416" s="73">
        <v>597.21831999999995</v>
      </c>
      <c r="P416" s="73">
        <v>322.33499999999998</v>
      </c>
      <c r="Q416" s="73">
        <v>84.41</v>
      </c>
      <c r="R416" s="198">
        <f t="shared" si="46"/>
        <v>10708.987989999998</v>
      </c>
      <c r="S416" s="73"/>
      <c r="T416" s="73"/>
      <c r="U416" s="73">
        <v>18.251000000000001</v>
      </c>
      <c r="V416" s="73">
        <v>9.0069999999999997</v>
      </c>
      <c r="W416" s="73">
        <v>3.83</v>
      </c>
      <c r="X416" s="73">
        <v>395</v>
      </c>
      <c r="Y416" s="73"/>
      <c r="Z416" s="73"/>
      <c r="AA416" s="73">
        <v>2.363</v>
      </c>
      <c r="AB416" s="73"/>
      <c r="AC416" s="73"/>
      <c r="AD416" s="73">
        <v>1.6719999999999999</v>
      </c>
      <c r="AE416" s="198">
        <f t="shared" si="47"/>
        <v>430.12300000000005</v>
      </c>
      <c r="AF416" s="73"/>
      <c r="AG416" s="73"/>
      <c r="AH416" s="73"/>
      <c r="AI416" s="73"/>
      <c r="AJ416" s="73"/>
      <c r="AK416" s="73">
        <v>0.03</v>
      </c>
      <c r="AL416" s="73"/>
      <c r="AM416" s="73"/>
      <c r="AN416" s="73"/>
      <c r="AO416" s="73"/>
      <c r="AP416" s="73"/>
      <c r="AQ416" s="73"/>
      <c r="AR416" s="198">
        <f t="shared" si="39"/>
        <v>0.03</v>
      </c>
      <c r="AS416" s="198">
        <f t="shared" si="40"/>
        <v>11139.140989999998</v>
      </c>
    </row>
    <row r="417" spans="2:45" ht="11.25" customHeight="1">
      <c r="B417" s="167" t="s">
        <v>96</v>
      </c>
      <c r="C417" s="94" t="s">
        <v>81</v>
      </c>
      <c r="D417" s="167" t="s">
        <v>81</v>
      </c>
      <c r="E417" s="170" t="s">
        <v>84</v>
      </c>
      <c r="F417" s="184" t="s">
        <v>568</v>
      </c>
      <c r="G417" s="73">
        <v>0</v>
      </c>
      <c r="H417" s="73">
        <v>0</v>
      </c>
      <c r="I417" s="73">
        <v>0</v>
      </c>
      <c r="J417" s="73">
        <v>0</v>
      </c>
      <c r="K417" s="73">
        <v>0</v>
      </c>
      <c r="L417" s="73">
        <v>0</v>
      </c>
      <c r="M417" s="73">
        <v>0</v>
      </c>
      <c r="N417" s="73">
        <v>0</v>
      </c>
      <c r="O417" s="73">
        <v>0</v>
      </c>
      <c r="P417" s="73">
        <v>0</v>
      </c>
      <c r="Q417" s="73">
        <v>448.87</v>
      </c>
      <c r="R417" s="198">
        <f t="shared" si="46"/>
        <v>448.87</v>
      </c>
      <c r="S417" s="73"/>
      <c r="T417" s="73"/>
      <c r="U417" s="73"/>
      <c r="V417" s="73"/>
      <c r="W417" s="73"/>
      <c r="X417" s="73"/>
      <c r="Y417" s="73"/>
      <c r="Z417" s="73"/>
      <c r="AA417" s="73"/>
      <c r="AB417" s="73"/>
      <c r="AC417" s="73"/>
      <c r="AD417" s="73"/>
      <c r="AE417" s="198">
        <f t="shared" si="47"/>
        <v>0</v>
      </c>
      <c r="AF417" s="73"/>
      <c r="AG417" s="73"/>
      <c r="AH417" s="73"/>
      <c r="AI417" s="73"/>
      <c r="AJ417" s="73"/>
      <c r="AK417" s="73"/>
      <c r="AL417" s="73"/>
      <c r="AM417" s="73"/>
      <c r="AN417" s="73"/>
      <c r="AO417" s="73"/>
      <c r="AP417" s="73"/>
      <c r="AQ417" s="73"/>
      <c r="AR417" s="198">
        <f t="shared" si="39"/>
        <v>0</v>
      </c>
      <c r="AS417" s="198">
        <f t="shared" si="40"/>
        <v>448.87</v>
      </c>
    </row>
    <row r="418" spans="2:45" ht="11.25" customHeight="1">
      <c r="B418" s="167" t="s">
        <v>106</v>
      </c>
      <c r="C418" s="94" t="s">
        <v>553</v>
      </c>
      <c r="D418" s="167" t="s">
        <v>81</v>
      </c>
      <c r="E418" s="170" t="s">
        <v>84</v>
      </c>
      <c r="F418" s="184"/>
      <c r="G418" s="73"/>
      <c r="H418" s="73"/>
      <c r="I418" s="73"/>
      <c r="J418" s="73"/>
      <c r="K418" s="73">
        <v>934.90206999999998</v>
      </c>
      <c r="L418" s="73">
        <v>0</v>
      </c>
      <c r="M418" s="73">
        <v>663.60</v>
      </c>
      <c r="N418" s="73">
        <v>0</v>
      </c>
      <c r="O418" s="73">
        <v>291.10000000000002</v>
      </c>
      <c r="P418" s="73">
        <v>0</v>
      </c>
      <c r="Q418" s="73">
        <v>0</v>
      </c>
      <c r="R418" s="198">
        <f t="shared" si="46"/>
        <v>1889.6020699999999</v>
      </c>
      <c r="S418" s="73"/>
      <c r="T418" s="73"/>
      <c r="U418" s="73"/>
      <c r="V418" s="73"/>
      <c r="W418" s="73"/>
      <c r="X418" s="73"/>
      <c r="Y418" s="73"/>
      <c r="Z418" s="73"/>
      <c r="AA418" s="73"/>
      <c r="AB418" s="73"/>
      <c r="AC418" s="73"/>
      <c r="AD418" s="73"/>
      <c r="AE418" s="198">
        <f t="shared" si="47"/>
        <v>0</v>
      </c>
      <c r="AF418" s="73"/>
      <c r="AG418" s="73"/>
      <c r="AH418" s="73"/>
      <c r="AI418" s="73"/>
      <c r="AJ418" s="73"/>
      <c r="AK418" s="73"/>
      <c r="AL418" s="73"/>
      <c r="AM418" s="73"/>
      <c r="AN418" s="73"/>
      <c r="AO418" s="73"/>
      <c r="AP418" s="73"/>
      <c r="AQ418" s="73"/>
      <c r="AR418" s="198">
        <f t="shared" si="39"/>
        <v>0</v>
      </c>
      <c r="AS418" s="198">
        <f t="shared" si="40"/>
        <v>1889.6020699999999</v>
      </c>
    </row>
    <row r="419" spans="2:45" ht="11.25" customHeight="1">
      <c r="B419" s="167" t="s">
        <v>128</v>
      </c>
      <c r="C419" s="94" t="s">
        <v>275</v>
      </c>
      <c r="D419" s="167" t="s">
        <v>81</v>
      </c>
      <c r="E419" s="170" t="s">
        <v>84</v>
      </c>
      <c r="F419" s="173"/>
      <c r="G419" s="73"/>
      <c r="H419" s="73">
        <v>6.40</v>
      </c>
      <c r="I419" s="73">
        <v>4.96</v>
      </c>
      <c r="J419" s="73">
        <v>1.455</v>
      </c>
      <c r="K419" s="73">
        <v>8.4979999999999993</v>
      </c>
      <c r="L419" s="73">
        <v>17.84</v>
      </c>
      <c r="M419" s="73">
        <v>2.50</v>
      </c>
      <c r="N419" s="73">
        <v>0.30</v>
      </c>
      <c r="O419" s="73"/>
      <c r="P419" s="73"/>
      <c r="Q419" s="73"/>
      <c r="R419" s="198">
        <f t="shared" si="46"/>
        <v>41.952999999999996</v>
      </c>
      <c r="S419" s="73"/>
      <c r="T419" s="73"/>
      <c r="U419" s="73"/>
      <c r="V419" s="73"/>
      <c r="W419" s="73"/>
      <c r="X419" s="73"/>
      <c r="Y419" s="73"/>
      <c r="Z419" s="73"/>
      <c r="AA419" s="73"/>
      <c r="AB419" s="73"/>
      <c r="AC419" s="73"/>
      <c r="AD419" s="73"/>
      <c r="AE419" s="198">
        <f t="shared" si="47"/>
        <v>0</v>
      </c>
      <c r="AF419" s="73"/>
      <c r="AG419" s="73"/>
      <c r="AH419" s="73"/>
      <c r="AI419" s="73"/>
      <c r="AJ419" s="73"/>
      <c r="AK419" s="73"/>
      <c r="AL419" s="73"/>
      <c r="AM419" s="73"/>
      <c r="AN419" s="73"/>
      <c r="AO419" s="73"/>
      <c r="AP419" s="73"/>
      <c r="AQ419" s="73"/>
      <c r="AR419" s="198">
        <f t="shared" si="39"/>
        <v>0</v>
      </c>
      <c r="AS419" s="198">
        <f t="shared" si="40"/>
        <v>41.952999999999996</v>
      </c>
    </row>
    <row r="420" spans="2:45" ht="11.25" customHeight="1">
      <c r="B420" s="175" t="s">
        <v>131</v>
      </c>
      <c r="C420" s="94" t="s">
        <v>341</v>
      </c>
      <c r="D420" s="175" t="s">
        <v>81</v>
      </c>
      <c r="E420" s="177" t="s">
        <v>84</v>
      </c>
      <c r="F420" s="178"/>
      <c r="G420" s="103">
        <v>0</v>
      </c>
      <c r="H420" s="103">
        <v>6019</v>
      </c>
      <c r="I420" s="103">
        <v>536058.60</v>
      </c>
      <c r="J420" s="103">
        <v>609994.19999999995</v>
      </c>
      <c r="K420" s="103">
        <v>638673.098</v>
      </c>
      <c r="L420" s="103">
        <v>670764.70299999998</v>
      </c>
      <c r="M420" s="103">
        <v>682059.21699999995</v>
      </c>
      <c r="N420" s="103">
        <v>391005.163</v>
      </c>
      <c r="O420" s="103">
        <v>342665.76699999999</v>
      </c>
      <c r="P420" s="103">
        <v>310421.65899999999</v>
      </c>
      <c r="Q420" s="103">
        <v>301712.30</v>
      </c>
      <c r="R420" s="205">
        <f t="shared" si="46"/>
        <v>4489373.7070000004</v>
      </c>
      <c r="S420" s="103">
        <v>560756.50</v>
      </c>
      <c r="T420" s="103">
        <v>570077.90</v>
      </c>
      <c r="U420" s="103">
        <v>431138.50</v>
      </c>
      <c r="V420" s="103">
        <v>281999.90000000002</v>
      </c>
      <c r="W420" s="103">
        <v>290918.50</v>
      </c>
      <c r="X420" s="103">
        <v>294444.90000000002</v>
      </c>
      <c r="Y420" s="103">
        <v>315888.30</v>
      </c>
      <c r="Z420" s="103">
        <v>319002.40000000002</v>
      </c>
      <c r="AA420" s="103">
        <v>311147.80</v>
      </c>
      <c r="AB420" s="103">
        <v>294809.70</v>
      </c>
      <c r="AC420" s="103">
        <v>303705.50</v>
      </c>
      <c r="AD420" s="103">
        <v>298165.09999999998</v>
      </c>
      <c r="AE420" s="205">
        <f t="shared" si="47"/>
        <v>4272054.9999999991</v>
      </c>
      <c r="AF420" s="103">
        <v>326732.01</v>
      </c>
      <c r="AG420" s="103">
        <v>332421.97499999998</v>
      </c>
      <c r="AH420" s="103">
        <v>333954.45</v>
      </c>
      <c r="AI420" s="103">
        <v>289516.80</v>
      </c>
      <c r="AJ420" s="103">
        <v>314436.80</v>
      </c>
      <c r="AK420" s="103">
        <v>318706.80</v>
      </c>
      <c r="AL420" s="103">
        <v>324592.80</v>
      </c>
      <c r="AM420" s="103">
        <v>336179.14500000002</v>
      </c>
      <c r="AN420" s="103">
        <v>342500.86499999999</v>
      </c>
      <c r="AO420" s="103">
        <v>336177.06</v>
      </c>
      <c r="AP420" s="103">
        <v>339734.07</v>
      </c>
      <c r="AQ420" s="103">
        <v>341698.14</v>
      </c>
      <c r="AR420" s="205">
        <f t="shared" si="39"/>
        <v>3936650.9150000005</v>
      </c>
      <c r="AS420" s="205">
        <f t="shared" si="40"/>
        <v>12698079.622</v>
      </c>
    </row>
    <row r="421" spans="1:45" s="5" customFormat="1" ht="11.25" customHeight="1">
      <c r="A421" s="238"/>
      <c r="B421" s="112"/>
      <c r="C421" s="113" t="s">
        <v>49</v>
      </c>
      <c r="D421" s="112" t="s">
        <v>81</v>
      </c>
      <c r="E421" s="115"/>
      <c r="F421" s="116"/>
      <c r="G421" s="110">
        <f>SUM(G415:G420)</f>
        <v>0</v>
      </c>
      <c r="H421" s="110">
        <f>SUM(H415:H420)</f>
        <v>6108.9321499999996</v>
      </c>
      <c r="I421" s="110">
        <f>SUM(I415:I420)</f>
        <v>539313.35</v>
      </c>
      <c r="J421" s="110">
        <f>SUM(J415:J420)</f>
        <v>610248.68173999991</v>
      </c>
      <c r="K421" s="110">
        <f t="shared" si="48" ref="K421:Q421">SUM(K415:K420)</f>
        <v>644527.76758999994</v>
      </c>
      <c r="L421" s="110">
        <f t="shared" si="48"/>
        <v>671231.44299999997</v>
      </c>
      <c r="M421" s="110">
        <f t="shared" si="48"/>
        <v>683252.32699999993</v>
      </c>
      <c r="N421" s="110">
        <f t="shared" si="48"/>
        <v>391260.87300000002</v>
      </c>
      <c r="O421" s="110">
        <f t="shared" si="48"/>
        <v>343554.08532000001</v>
      </c>
      <c r="P421" s="110">
        <f t="shared" si="48"/>
        <v>310743.99400000001</v>
      </c>
      <c r="Q421" s="110">
        <f t="shared" si="48"/>
        <v>302245.58</v>
      </c>
      <c r="R421" s="110">
        <f>SUM(R415:R420)</f>
        <v>4502487.0338000003</v>
      </c>
      <c r="S421" s="110">
        <f t="shared" si="49" ref="S421:AQ421">SUM(S415:S420)</f>
        <v>560756.50</v>
      </c>
      <c r="T421" s="110">
        <f t="shared" si="49"/>
        <v>570077.90</v>
      </c>
      <c r="U421" s="110">
        <f t="shared" si="49"/>
        <v>431156.75099999999</v>
      </c>
      <c r="V421" s="110">
        <f t="shared" si="49"/>
        <v>282008.90700000001</v>
      </c>
      <c r="W421" s="110">
        <f t="shared" si="49"/>
        <v>290922.33</v>
      </c>
      <c r="X421" s="110">
        <f t="shared" si="49"/>
        <v>294839.90000000002</v>
      </c>
      <c r="Y421" s="110">
        <f>SUM(Y415:Y420)</f>
        <v>315888.30</v>
      </c>
      <c r="Z421" s="110">
        <f t="shared" si="49"/>
        <v>319002.40000000002</v>
      </c>
      <c r="AA421" s="110">
        <f t="shared" si="49"/>
        <v>311150.163</v>
      </c>
      <c r="AB421" s="110">
        <f t="shared" si="49"/>
        <v>294809.70</v>
      </c>
      <c r="AC421" s="110">
        <f t="shared" si="49"/>
        <v>303705.50</v>
      </c>
      <c r="AD421" s="110">
        <f t="shared" si="49"/>
        <v>298166.772</v>
      </c>
      <c r="AE421" s="110">
        <f t="shared" si="49"/>
        <v>4272485.1229999987</v>
      </c>
      <c r="AF421" s="110">
        <f t="shared" si="49"/>
        <v>326732.01</v>
      </c>
      <c r="AG421" s="110">
        <f t="shared" si="49"/>
        <v>332421.97499999998</v>
      </c>
      <c r="AH421" s="110">
        <f t="shared" si="49"/>
        <v>333954.45</v>
      </c>
      <c r="AI421" s="110">
        <f t="shared" si="49"/>
        <v>289516.80</v>
      </c>
      <c r="AJ421" s="110">
        <f t="shared" si="49"/>
        <v>314436.80</v>
      </c>
      <c r="AK421" s="110">
        <f t="shared" si="49"/>
        <v>318706.83</v>
      </c>
      <c r="AL421" s="110">
        <f>SUM(AL415:AL420)</f>
        <v>324592.80</v>
      </c>
      <c r="AM421" s="110">
        <f t="shared" si="49"/>
        <v>336179.14500000002</v>
      </c>
      <c r="AN421" s="110">
        <f t="shared" si="49"/>
        <v>342500.86499999999</v>
      </c>
      <c r="AO421" s="110">
        <f t="shared" si="49"/>
        <v>336177.06</v>
      </c>
      <c r="AP421" s="110">
        <f t="shared" si="49"/>
        <v>339734.07</v>
      </c>
      <c r="AQ421" s="110">
        <f t="shared" si="49"/>
        <v>341698.14</v>
      </c>
      <c r="AR421" s="110">
        <f t="shared" si="39"/>
        <v>3936650.9449999998</v>
      </c>
      <c r="AS421" s="110">
        <f t="shared" si="40"/>
        <v>12711623.101799998</v>
      </c>
    </row>
    <row r="422" spans="1:45" s="306" customFormat="1" ht="21">
      <c r="A422" s="307"/>
      <c r="B422" s="242" t="s">
        <v>90</v>
      </c>
      <c r="C422" s="243" t="s">
        <v>738</v>
      </c>
      <c r="D422" s="242" t="s">
        <v>78</v>
      </c>
      <c r="E422" s="245" t="s">
        <v>84</v>
      </c>
      <c r="F422" s="360" t="s">
        <v>257</v>
      </c>
      <c r="G422" s="255">
        <v>0</v>
      </c>
      <c r="H422" s="247">
        <v>0</v>
      </c>
      <c r="I422" s="247">
        <v>0</v>
      </c>
      <c r="J422" s="247">
        <v>0</v>
      </c>
      <c r="K422" s="247">
        <v>0</v>
      </c>
      <c r="L422" s="247">
        <v>0</v>
      </c>
      <c r="M422" s="247">
        <v>0</v>
      </c>
      <c r="N422" s="247">
        <v>0</v>
      </c>
      <c r="O422" s="247">
        <v>0</v>
      </c>
      <c r="P422" s="247">
        <v>0</v>
      </c>
      <c r="Q422" s="247">
        <v>0</v>
      </c>
      <c r="R422" s="282">
        <f t="shared" si="50" ref="R422:R437">SUM(G422:Q422)</f>
        <v>0</v>
      </c>
      <c r="S422" s="247"/>
      <c r="T422" s="247"/>
      <c r="U422" s="247">
        <v>1076.50</v>
      </c>
      <c r="V422" s="247"/>
      <c r="W422" s="247"/>
      <c r="X422" s="247"/>
      <c r="Y422" s="247"/>
      <c r="Z422" s="247"/>
      <c r="AA422" s="247"/>
      <c r="AB422" s="247"/>
      <c r="AC422" s="247"/>
      <c r="AD422" s="247"/>
      <c r="AE422" s="282">
        <f t="shared" si="51" ref="AE422:AE437">SUM(S422:AD422)</f>
        <v>1076.50</v>
      </c>
      <c r="AF422" s="255"/>
      <c r="AG422" s="255"/>
      <c r="AH422" s="255"/>
      <c r="AI422" s="255"/>
      <c r="AJ422" s="255"/>
      <c r="AK422" s="255"/>
      <c r="AL422" s="255"/>
      <c r="AM422" s="255"/>
      <c r="AN422" s="255"/>
      <c r="AO422" s="255"/>
      <c r="AP422" s="255"/>
      <c r="AQ422" s="255"/>
      <c r="AR422" s="282">
        <f t="shared" si="39"/>
        <v>0</v>
      </c>
      <c r="AS422" s="282">
        <f t="shared" si="40"/>
        <v>1076.50</v>
      </c>
    </row>
    <row r="423" spans="1:45" s="30" customFormat="1" ht="11.25" customHeight="1">
      <c r="A423" s="283"/>
      <c r="B423" s="231" t="s">
        <v>104</v>
      </c>
      <c r="C423" s="250" t="s">
        <v>281</v>
      </c>
      <c r="D423" s="251" t="s">
        <v>78</v>
      </c>
      <c r="E423" s="232" t="s">
        <v>144</v>
      </c>
      <c r="F423" s="233" t="s">
        <v>701</v>
      </c>
      <c r="G423" s="224"/>
      <c r="H423" s="235">
        <v>0</v>
      </c>
      <c r="I423" s="235">
        <v>11091.678</v>
      </c>
      <c r="J423" s="234"/>
      <c r="K423" s="234"/>
      <c r="L423" s="235"/>
      <c r="M423" s="235"/>
      <c r="N423" s="235"/>
      <c r="O423" s="235"/>
      <c r="P423" s="235">
        <v>55183.50</v>
      </c>
      <c r="Q423" s="235"/>
      <c r="R423" s="259">
        <f t="shared" si="50"/>
        <v>66275.178</v>
      </c>
      <c r="S423" s="235">
        <v>31403.653999999999</v>
      </c>
      <c r="T423" s="235">
        <v>-381.90100000000001</v>
      </c>
      <c r="U423" s="235">
        <v>31657.352999999999</v>
      </c>
      <c r="V423" s="235"/>
      <c r="W423" s="235"/>
      <c r="X423" s="235">
        <v>722.97400000000005</v>
      </c>
      <c r="Y423" s="235">
        <v>34109.508000000002</v>
      </c>
      <c r="Z423" s="235"/>
      <c r="AA423" s="235"/>
      <c r="AB423" s="235">
        <v>1746.732</v>
      </c>
      <c r="AC423" s="235">
        <v>41960.377</v>
      </c>
      <c r="AD423" s="235">
        <v>2554.7310000000002</v>
      </c>
      <c r="AE423" s="259">
        <f t="shared" si="51"/>
        <v>143773.42800000001</v>
      </c>
      <c r="AF423" s="224">
        <v>43579.834999999999</v>
      </c>
      <c r="AG423" s="224"/>
      <c r="AH423" s="224">
        <v>-5983.10</v>
      </c>
      <c r="AI423" s="224">
        <v>36553.777999999998</v>
      </c>
      <c r="AJ423" s="224"/>
      <c r="AK423" s="224"/>
      <c r="AL423" s="224">
        <v>34759.233999999997</v>
      </c>
      <c r="AM423" s="224"/>
      <c r="AN423" s="224"/>
      <c r="AO423" s="224">
        <v>1853.0909999999999</v>
      </c>
      <c r="AP423" s="224">
        <v>38080.188000000002</v>
      </c>
      <c r="AQ423" s="224"/>
      <c r="AR423" s="259">
        <f>SUM(AF423:AQ423)</f>
        <v>148843.02600000001</v>
      </c>
      <c r="AS423" s="259">
        <f>R423+AE423+AR423</f>
        <v>358891.63200000004</v>
      </c>
    </row>
    <row r="424" spans="1:45" s="30" customFormat="1" ht="11.25" customHeight="1">
      <c r="A424" s="283"/>
      <c r="B424" s="231" t="s">
        <v>104</v>
      </c>
      <c r="C424" s="250" t="s">
        <v>702</v>
      </c>
      <c r="D424" s="251" t="s">
        <v>78</v>
      </c>
      <c r="E424" s="232" t="s">
        <v>144</v>
      </c>
      <c r="F424" s="233" t="s">
        <v>703</v>
      </c>
      <c r="G424" s="224"/>
      <c r="H424" s="235"/>
      <c r="I424" s="235"/>
      <c r="J424" s="234"/>
      <c r="K424" s="234">
        <v>102340.628</v>
      </c>
      <c r="L424" s="235"/>
      <c r="M424" s="235"/>
      <c r="N424" s="235"/>
      <c r="O424" s="235"/>
      <c r="P424" s="235">
        <v>155815.50</v>
      </c>
      <c r="Q424" s="235"/>
      <c r="R424" s="259">
        <f t="shared" si="50"/>
        <v>258156.128</v>
      </c>
      <c r="S424" s="235">
        <v>225397.48866666699</v>
      </c>
      <c r="T424" s="235"/>
      <c r="U424" s="235">
        <v>225397.48866666699</v>
      </c>
      <c r="V424" s="235"/>
      <c r="W424" s="235">
        <v>225397.48866666699</v>
      </c>
      <c r="X424" s="235">
        <v>267040.30599999998</v>
      </c>
      <c r="Y424" s="235"/>
      <c r="Z424" s="235"/>
      <c r="AA424" s="235">
        <v>267040.30599999998</v>
      </c>
      <c r="AB424" s="235"/>
      <c r="AC424" s="235">
        <v>201783.61499999999</v>
      </c>
      <c r="AD424" s="235">
        <v>100891.808</v>
      </c>
      <c r="AE424" s="259">
        <f t="shared" si="51"/>
        <v>1512948.5010000009</v>
      </c>
      <c r="AF424" s="224">
        <v>210782.31899999999</v>
      </c>
      <c r="AG424" s="224"/>
      <c r="AH424" s="224">
        <v>211100.40</v>
      </c>
      <c r="AI424" s="224"/>
      <c r="AJ424" s="224">
        <v>211100.386</v>
      </c>
      <c r="AK424" s="224">
        <v>211747.75700000001</v>
      </c>
      <c r="AL424" s="224"/>
      <c r="AM424" s="224"/>
      <c r="AN424" s="224">
        <v>211747.77100000001</v>
      </c>
      <c r="AO424" s="224"/>
      <c r="AP424" s="224">
        <v>219365.98499999999</v>
      </c>
      <c r="AQ424" s="224"/>
      <c r="AR424" s="259">
        <f t="shared" si="39"/>
        <v>1275844.6179999998</v>
      </c>
      <c r="AS424" s="259">
        <f t="shared" si="40"/>
        <v>3046949.2470000004</v>
      </c>
    </row>
    <row r="425" spans="1:45" s="30" customFormat="1" ht="11.25" customHeight="1">
      <c r="A425" s="283"/>
      <c r="B425" s="242" t="s">
        <v>104</v>
      </c>
      <c r="C425" s="243" t="s">
        <v>276</v>
      </c>
      <c r="D425" s="244" t="s">
        <v>78</v>
      </c>
      <c r="E425" s="245" t="s">
        <v>84</v>
      </c>
      <c r="F425" s="246" t="s">
        <v>277</v>
      </c>
      <c r="G425" s="255"/>
      <c r="H425" s="247">
        <v>279.59199999999998</v>
      </c>
      <c r="I425" s="247">
        <v>30</v>
      </c>
      <c r="J425" s="248"/>
      <c r="K425" s="248"/>
      <c r="L425" s="247"/>
      <c r="M425" s="247"/>
      <c r="N425" s="247"/>
      <c r="O425" s="247"/>
      <c r="P425" s="247"/>
      <c r="Q425" s="247"/>
      <c r="R425" s="282">
        <f t="shared" si="50"/>
        <v>309.59199999999998</v>
      </c>
      <c r="S425" s="247"/>
      <c r="T425" s="247"/>
      <c r="U425" s="247"/>
      <c r="V425" s="247"/>
      <c r="W425" s="247"/>
      <c r="X425" s="247"/>
      <c r="Y425" s="247"/>
      <c r="Z425" s="247"/>
      <c r="AA425" s="247"/>
      <c r="AB425" s="247"/>
      <c r="AC425" s="247"/>
      <c r="AD425" s="247"/>
      <c r="AE425" s="282">
        <f t="shared" si="51"/>
        <v>0</v>
      </c>
      <c r="AF425" s="255"/>
      <c r="AG425" s="255">
        <v>11.55</v>
      </c>
      <c r="AH425" s="255">
        <v>14</v>
      </c>
      <c r="AI425" s="255"/>
      <c r="AJ425" s="255"/>
      <c r="AK425" s="255"/>
      <c r="AL425" s="255"/>
      <c r="AM425" s="255"/>
      <c r="AN425" s="255"/>
      <c r="AO425" s="255"/>
      <c r="AP425" s="255"/>
      <c r="AQ425" s="255"/>
      <c r="AR425" s="282">
        <f t="shared" si="39"/>
        <v>25.55</v>
      </c>
      <c r="AS425" s="282">
        <f t="shared" si="40"/>
        <v>335.142</v>
      </c>
    </row>
    <row r="426" spans="1:45" s="306" customFormat="1" ht="11.25" customHeight="1">
      <c r="A426" s="307"/>
      <c r="B426" s="242" t="s">
        <v>104</v>
      </c>
      <c r="C426" s="243" t="s">
        <v>278</v>
      </c>
      <c r="D426" s="244" t="s">
        <v>78</v>
      </c>
      <c r="E426" s="245" t="s">
        <v>84</v>
      </c>
      <c r="F426" s="246" t="s">
        <v>652</v>
      </c>
      <c r="G426" s="255"/>
      <c r="H426" s="247">
        <v>74.50</v>
      </c>
      <c r="I426" s="247">
        <v>350</v>
      </c>
      <c r="J426" s="248"/>
      <c r="K426" s="248"/>
      <c r="L426" s="247"/>
      <c r="M426" s="247"/>
      <c r="N426" s="247"/>
      <c r="O426" s="247"/>
      <c r="P426" s="247"/>
      <c r="Q426" s="247"/>
      <c r="R426" s="282">
        <f t="shared" si="50"/>
        <v>424.50</v>
      </c>
      <c r="S426" s="247"/>
      <c r="T426" s="247"/>
      <c r="U426" s="247"/>
      <c r="V426" s="247"/>
      <c r="W426" s="247"/>
      <c r="X426" s="247"/>
      <c r="Y426" s="247"/>
      <c r="Z426" s="247"/>
      <c r="AA426" s="247"/>
      <c r="AB426" s="247"/>
      <c r="AC426" s="247"/>
      <c r="AD426" s="247"/>
      <c r="AE426" s="282">
        <f t="shared" si="51"/>
        <v>0</v>
      </c>
      <c r="AF426" s="255"/>
      <c r="AG426" s="255"/>
      <c r="AH426" s="255"/>
      <c r="AI426" s="255"/>
      <c r="AJ426" s="255"/>
      <c r="AK426" s="255"/>
      <c r="AL426" s="255"/>
      <c r="AM426" s="255"/>
      <c r="AN426" s="255"/>
      <c r="AO426" s="255"/>
      <c r="AP426" s="255"/>
      <c r="AQ426" s="255"/>
      <c r="AR426" s="282">
        <f t="shared" si="39"/>
        <v>0</v>
      </c>
      <c r="AS426" s="282">
        <f t="shared" si="40"/>
        <v>424.50</v>
      </c>
    </row>
    <row r="427" spans="1:45" s="306" customFormat="1" ht="11.25" customHeight="1">
      <c r="A427" s="307"/>
      <c r="B427" s="242" t="s">
        <v>104</v>
      </c>
      <c r="C427" s="243" t="s">
        <v>653</v>
      </c>
      <c r="D427" s="244" t="s">
        <v>78</v>
      </c>
      <c r="E427" s="245" t="s">
        <v>84</v>
      </c>
      <c r="F427" s="246" t="s">
        <v>285</v>
      </c>
      <c r="G427" s="255"/>
      <c r="H427" s="247"/>
      <c r="I427" s="247"/>
      <c r="J427" s="248"/>
      <c r="K427" s="248"/>
      <c r="L427" s="247">
        <v>3</v>
      </c>
      <c r="M427" s="247"/>
      <c r="N427" s="247">
        <v>20</v>
      </c>
      <c r="O427" s="247"/>
      <c r="P427" s="247"/>
      <c r="Q427" s="247"/>
      <c r="R427" s="282">
        <f t="shared" si="50"/>
        <v>23</v>
      </c>
      <c r="S427" s="247"/>
      <c r="T427" s="247"/>
      <c r="U427" s="247"/>
      <c r="V427" s="247"/>
      <c r="W427" s="247"/>
      <c r="X427" s="247"/>
      <c r="Y427" s="247"/>
      <c r="Z427" s="247"/>
      <c r="AA427" s="247"/>
      <c r="AB427" s="247"/>
      <c r="AC427" s="247"/>
      <c r="AD427" s="247"/>
      <c r="AE427" s="282">
        <f t="shared" si="51"/>
        <v>0</v>
      </c>
      <c r="AF427" s="255"/>
      <c r="AG427" s="255"/>
      <c r="AH427" s="255"/>
      <c r="AI427" s="255"/>
      <c r="AJ427" s="255"/>
      <c r="AK427" s="255"/>
      <c r="AL427" s="255"/>
      <c r="AM427" s="255"/>
      <c r="AN427" s="255"/>
      <c r="AO427" s="255"/>
      <c r="AP427" s="255"/>
      <c r="AQ427" s="255"/>
      <c r="AR427" s="282">
        <f t="shared" si="39"/>
        <v>0</v>
      </c>
      <c r="AS427" s="282">
        <f t="shared" si="40"/>
        <v>23</v>
      </c>
    </row>
    <row r="428" spans="1:45" s="306" customFormat="1" ht="11.25" customHeight="1">
      <c r="A428" s="307"/>
      <c r="B428" s="242" t="s">
        <v>104</v>
      </c>
      <c r="C428" s="243" t="s">
        <v>704</v>
      </c>
      <c r="D428" s="244" t="s">
        <v>78</v>
      </c>
      <c r="E428" s="245" t="s">
        <v>84</v>
      </c>
      <c r="F428" s="246" t="s">
        <v>654</v>
      </c>
      <c r="G428" s="255"/>
      <c r="H428" s="247"/>
      <c r="I428" s="247"/>
      <c r="J428" s="248">
        <v>417.96600000000001</v>
      </c>
      <c r="K428" s="248">
        <v>542</v>
      </c>
      <c r="L428" s="247">
        <v>530</v>
      </c>
      <c r="M428" s="247">
        <v>631</v>
      </c>
      <c r="N428" s="247">
        <v>863</v>
      </c>
      <c r="O428" s="247">
        <v>954</v>
      </c>
      <c r="P428" s="247">
        <v>85.40</v>
      </c>
      <c r="Q428" s="247">
        <v>57.40</v>
      </c>
      <c r="R428" s="282">
        <f t="shared" si="50"/>
        <v>4080.7660000000001</v>
      </c>
      <c r="S428" s="247"/>
      <c r="T428" s="247">
        <v>59</v>
      </c>
      <c r="U428" s="247">
        <v>53</v>
      </c>
      <c r="V428" s="247">
        <v>49</v>
      </c>
      <c r="W428" s="247">
        <v>45</v>
      </c>
      <c r="X428" s="247">
        <v>79</v>
      </c>
      <c r="Y428" s="247">
        <v>119</v>
      </c>
      <c r="Z428" s="247">
        <v>63</v>
      </c>
      <c r="AA428" s="247">
        <v>35</v>
      </c>
      <c r="AB428" s="247">
        <v>41</v>
      </c>
      <c r="AC428" s="247">
        <v>24</v>
      </c>
      <c r="AD428" s="247">
        <v>135</v>
      </c>
      <c r="AE428" s="282">
        <f t="shared" si="51"/>
        <v>702</v>
      </c>
      <c r="AF428" s="255"/>
      <c r="AG428" s="255"/>
      <c r="AH428" s="255"/>
      <c r="AI428" s="255">
        <v>137.38339999999999</v>
      </c>
      <c r="AJ428" s="255">
        <v>162.23429999999999</v>
      </c>
      <c r="AK428" s="255"/>
      <c r="AL428" s="255">
        <v>99.241699999999994</v>
      </c>
      <c r="AM428" s="255">
        <v>15.1685</v>
      </c>
      <c r="AN428" s="255">
        <v>75.407200000000003</v>
      </c>
      <c r="AO428" s="255">
        <v>666.835</v>
      </c>
      <c r="AP428" s="255">
        <v>84.789000000000001</v>
      </c>
      <c r="AQ428" s="255">
        <v>83.879000000000005</v>
      </c>
      <c r="AR428" s="282">
        <f t="shared" si="39"/>
        <v>1324.9380999999998</v>
      </c>
      <c r="AS428" s="282">
        <f t="shared" si="40"/>
        <v>6107.704099999999</v>
      </c>
    </row>
    <row r="429" spans="1:45" s="306" customFormat="1" ht="11.25" customHeight="1">
      <c r="A429" s="307"/>
      <c r="B429" s="242" t="s">
        <v>104</v>
      </c>
      <c r="C429" s="243" t="s">
        <v>655</v>
      </c>
      <c r="D429" s="244" t="s">
        <v>78</v>
      </c>
      <c r="E429" s="245" t="s">
        <v>84</v>
      </c>
      <c r="F429" s="246" t="s">
        <v>277</v>
      </c>
      <c r="G429" s="255"/>
      <c r="H429" s="247"/>
      <c r="I429" s="247"/>
      <c r="J429" s="248">
        <v>31.5168</v>
      </c>
      <c r="K429" s="248"/>
      <c r="L429" s="247"/>
      <c r="M429" s="247"/>
      <c r="N429" s="247"/>
      <c r="O429" s="247"/>
      <c r="P429" s="247"/>
      <c r="Q429" s="247"/>
      <c r="R429" s="282">
        <f t="shared" si="50"/>
        <v>31.5168</v>
      </c>
      <c r="S429" s="247"/>
      <c r="T429" s="247"/>
      <c r="U429" s="247">
        <v>56.762999999999998</v>
      </c>
      <c r="V429" s="247">
        <v>21.525</v>
      </c>
      <c r="W429" s="247"/>
      <c r="X429" s="247"/>
      <c r="Y429" s="247"/>
      <c r="Z429" s="247"/>
      <c r="AA429" s="247"/>
      <c r="AB429" s="247"/>
      <c r="AC429" s="247"/>
      <c r="AD429" s="247"/>
      <c r="AE429" s="282">
        <f t="shared" si="51"/>
        <v>78.287999999999997</v>
      </c>
      <c r="AF429" s="255"/>
      <c r="AG429" s="255"/>
      <c r="AH429" s="255"/>
      <c r="AI429" s="255"/>
      <c r="AJ429" s="255"/>
      <c r="AK429" s="255"/>
      <c r="AL429" s="255"/>
      <c r="AM429" s="255"/>
      <c r="AN429" s="255"/>
      <c r="AO429" s="255"/>
      <c r="AP429" s="255"/>
      <c r="AQ429" s="255"/>
      <c r="AR429" s="282">
        <f t="shared" si="39"/>
        <v>0</v>
      </c>
      <c r="AS429" s="282">
        <f t="shared" si="40"/>
        <v>109.8048</v>
      </c>
    </row>
    <row r="430" spans="1:45" s="306" customFormat="1" ht="11.25" customHeight="1">
      <c r="A430" s="307"/>
      <c r="B430" s="242" t="s">
        <v>104</v>
      </c>
      <c r="C430" s="243" t="s">
        <v>656</v>
      </c>
      <c r="D430" s="244" t="s">
        <v>78</v>
      </c>
      <c r="E430" s="245" t="s">
        <v>84</v>
      </c>
      <c r="F430" s="246" t="s">
        <v>285</v>
      </c>
      <c r="G430" s="255"/>
      <c r="H430" s="247"/>
      <c r="I430" s="247"/>
      <c r="J430" s="248">
        <v>133.084</v>
      </c>
      <c r="K430" s="248">
        <v>133.10</v>
      </c>
      <c r="L430" s="247">
        <v>133.10</v>
      </c>
      <c r="M430" s="247"/>
      <c r="N430" s="247">
        <v>900.40</v>
      </c>
      <c r="O430" s="247"/>
      <c r="P430" s="247"/>
      <c r="Q430" s="247"/>
      <c r="R430" s="282">
        <f t="shared" si="50"/>
        <v>1299.684</v>
      </c>
      <c r="S430" s="247"/>
      <c r="T430" s="247"/>
      <c r="U430" s="247"/>
      <c r="V430" s="247"/>
      <c r="W430" s="247"/>
      <c r="X430" s="247"/>
      <c r="Y430" s="247"/>
      <c r="Z430" s="247"/>
      <c r="AA430" s="247"/>
      <c r="AB430" s="247"/>
      <c r="AC430" s="247"/>
      <c r="AD430" s="247"/>
      <c r="AE430" s="282">
        <f t="shared" si="51"/>
        <v>0</v>
      </c>
      <c r="AF430" s="255"/>
      <c r="AG430" s="255"/>
      <c r="AH430" s="255"/>
      <c r="AI430" s="255"/>
      <c r="AJ430" s="255"/>
      <c r="AK430" s="255"/>
      <c r="AL430" s="255"/>
      <c r="AM430" s="255"/>
      <c r="AN430" s="255"/>
      <c r="AO430" s="255"/>
      <c r="AP430" s="255"/>
      <c r="AQ430" s="255"/>
      <c r="AR430" s="282">
        <f t="shared" si="39"/>
        <v>0</v>
      </c>
      <c r="AS430" s="282">
        <f t="shared" si="40"/>
        <v>1299.684</v>
      </c>
    </row>
    <row r="431" spans="1:45" s="306" customFormat="1" ht="11.25" customHeight="1">
      <c r="A431" s="307"/>
      <c r="B431" s="242" t="s">
        <v>104</v>
      </c>
      <c r="C431" s="243" t="s">
        <v>657</v>
      </c>
      <c r="D431" s="244" t="s">
        <v>78</v>
      </c>
      <c r="E431" s="245" t="s">
        <v>84</v>
      </c>
      <c r="F431" s="246" t="s">
        <v>277</v>
      </c>
      <c r="G431" s="255"/>
      <c r="H431" s="247"/>
      <c r="I431" s="247"/>
      <c r="J431" s="248"/>
      <c r="K431" s="248"/>
      <c r="L431" s="247"/>
      <c r="M431" s="247"/>
      <c r="N431" s="247">
        <v>115.10</v>
      </c>
      <c r="O431" s="247"/>
      <c r="P431" s="247"/>
      <c r="Q431" s="247"/>
      <c r="R431" s="282">
        <f t="shared" si="50"/>
        <v>115.10</v>
      </c>
      <c r="S431" s="247"/>
      <c r="T431" s="247"/>
      <c r="U431" s="247"/>
      <c r="V431" s="247"/>
      <c r="W431" s="247"/>
      <c r="X431" s="247"/>
      <c r="Y431" s="247"/>
      <c r="Z431" s="247"/>
      <c r="AA431" s="247"/>
      <c r="AB431" s="247"/>
      <c r="AC431" s="247"/>
      <c r="AD431" s="247"/>
      <c r="AE431" s="282">
        <f t="shared" si="52" ref="AE431">SUM(S431:AD431)</f>
        <v>0</v>
      </c>
      <c r="AF431" s="255"/>
      <c r="AG431" s="255"/>
      <c r="AH431" s="255"/>
      <c r="AI431" s="255"/>
      <c r="AJ431" s="255"/>
      <c r="AK431" s="255"/>
      <c r="AL431" s="255"/>
      <c r="AM431" s="255"/>
      <c r="AN431" s="255"/>
      <c r="AO431" s="255"/>
      <c r="AP431" s="255"/>
      <c r="AQ431" s="255"/>
      <c r="AR431" s="282">
        <f t="shared" si="39"/>
        <v>0</v>
      </c>
      <c r="AS431" s="282">
        <f t="shared" si="40"/>
        <v>115.10</v>
      </c>
    </row>
    <row r="432" spans="1:45" s="306" customFormat="1" ht="11.25" customHeight="1">
      <c r="A432" s="307"/>
      <c r="B432" s="242" t="s">
        <v>104</v>
      </c>
      <c r="C432" s="243" t="s">
        <v>658</v>
      </c>
      <c r="D432" s="244" t="s">
        <v>78</v>
      </c>
      <c r="E432" s="245" t="s">
        <v>84</v>
      </c>
      <c r="F432" s="246" t="s">
        <v>277</v>
      </c>
      <c r="G432" s="255"/>
      <c r="H432" s="247"/>
      <c r="I432" s="247"/>
      <c r="J432" s="248"/>
      <c r="K432" s="248"/>
      <c r="L432" s="247"/>
      <c r="M432" s="247"/>
      <c r="N432" s="247">
        <v>1078.80</v>
      </c>
      <c r="O432" s="247"/>
      <c r="P432" s="247"/>
      <c r="Q432" s="247"/>
      <c r="R432" s="282">
        <f t="shared" si="50"/>
        <v>1078.80</v>
      </c>
      <c r="S432" s="247"/>
      <c r="T432" s="247"/>
      <c r="U432" s="247"/>
      <c r="V432" s="247"/>
      <c r="W432" s="247"/>
      <c r="X432" s="247"/>
      <c r="Y432" s="247"/>
      <c r="Z432" s="247"/>
      <c r="AA432" s="247"/>
      <c r="AB432" s="247"/>
      <c r="AC432" s="247"/>
      <c r="AD432" s="247"/>
      <c r="AE432" s="282">
        <f t="shared" si="51"/>
        <v>0</v>
      </c>
      <c r="AF432" s="255"/>
      <c r="AG432" s="255"/>
      <c r="AH432" s="255"/>
      <c r="AI432" s="255"/>
      <c r="AJ432" s="255"/>
      <c r="AK432" s="255"/>
      <c r="AL432" s="255"/>
      <c r="AM432" s="255"/>
      <c r="AN432" s="255"/>
      <c r="AO432" s="255"/>
      <c r="AP432" s="255"/>
      <c r="AQ432" s="255"/>
      <c r="AR432" s="282">
        <f>SUM(AF432:AQ432)</f>
        <v>0</v>
      </c>
      <c r="AS432" s="282">
        <f t="shared" si="40"/>
        <v>1078.80</v>
      </c>
    </row>
    <row r="433" spans="1:45" s="306" customFormat="1" ht="11.25" customHeight="1">
      <c r="A433" s="307"/>
      <c r="B433" s="242" t="s">
        <v>659</v>
      </c>
      <c r="C433" s="243" t="s">
        <v>660</v>
      </c>
      <c r="D433" s="244" t="s">
        <v>78</v>
      </c>
      <c r="E433" s="245" t="s">
        <v>84</v>
      </c>
      <c r="F433" s="246" t="s">
        <v>277</v>
      </c>
      <c r="G433" s="255"/>
      <c r="H433" s="247"/>
      <c r="I433" s="247"/>
      <c r="J433" s="248"/>
      <c r="K433" s="248"/>
      <c r="L433" s="247"/>
      <c r="M433" s="247"/>
      <c r="N433" s="247"/>
      <c r="O433" s="247"/>
      <c r="P433" s="247">
        <v>11</v>
      </c>
      <c r="Q433" s="247"/>
      <c r="R433" s="282">
        <v>11</v>
      </c>
      <c r="S433" s="247"/>
      <c r="T433" s="247"/>
      <c r="U433" s="247"/>
      <c r="V433" s="247"/>
      <c r="W433" s="247"/>
      <c r="X433" s="247"/>
      <c r="Y433" s="247"/>
      <c r="Z433" s="247"/>
      <c r="AA433" s="247"/>
      <c r="AB433" s="247"/>
      <c r="AC433" s="247"/>
      <c r="AD433" s="247"/>
      <c r="AE433" s="282">
        <v>0</v>
      </c>
      <c r="AF433" s="255"/>
      <c r="AG433" s="255"/>
      <c r="AH433" s="255"/>
      <c r="AI433" s="255"/>
      <c r="AJ433" s="255"/>
      <c r="AK433" s="255"/>
      <c r="AL433" s="255"/>
      <c r="AM433" s="255"/>
      <c r="AN433" s="255"/>
      <c r="AO433" s="255"/>
      <c r="AP433" s="255"/>
      <c r="AQ433" s="255"/>
      <c r="AR433" s="282">
        <f>SUM(AF433:AQ433)</f>
        <v>0</v>
      </c>
      <c r="AS433" s="282">
        <f t="shared" si="40"/>
        <v>11</v>
      </c>
    </row>
    <row r="434" spans="1:45" s="306" customFormat="1" ht="11.25" customHeight="1">
      <c r="A434" s="307"/>
      <c r="B434" s="242" t="s">
        <v>104</v>
      </c>
      <c r="C434" s="243" t="s">
        <v>528</v>
      </c>
      <c r="D434" s="244" t="s">
        <v>78</v>
      </c>
      <c r="E434" s="245" t="s">
        <v>84</v>
      </c>
      <c r="F434" s="246" t="s">
        <v>663</v>
      </c>
      <c r="G434" s="255"/>
      <c r="H434" s="247"/>
      <c r="I434" s="247"/>
      <c r="J434" s="248"/>
      <c r="K434" s="248"/>
      <c r="L434" s="247">
        <v>75077.600000000006</v>
      </c>
      <c r="M434" s="247"/>
      <c r="N434" s="247"/>
      <c r="O434" s="247"/>
      <c r="P434" s="247"/>
      <c r="Q434" s="247"/>
      <c r="R434" s="282">
        <f t="shared" si="50"/>
        <v>75077.600000000006</v>
      </c>
      <c r="S434" s="247"/>
      <c r="T434" s="247"/>
      <c r="U434" s="247"/>
      <c r="V434" s="247"/>
      <c r="W434" s="247"/>
      <c r="X434" s="247"/>
      <c r="Y434" s="247"/>
      <c r="Z434" s="247"/>
      <c r="AA434" s="247"/>
      <c r="AB434" s="247"/>
      <c r="AC434" s="247"/>
      <c r="AD434" s="247"/>
      <c r="AE434" s="282">
        <f t="shared" si="51"/>
        <v>0</v>
      </c>
      <c r="AF434" s="255"/>
      <c r="AG434" s="255"/>
      <c r="AH434" s="255"/>
      <c r="AI434" s="255"/>
      <c r="AJ434" s="255"/>
      <c r="AK434" s="255"/>
      <c r="AL434" s="255"/>
      <c r="AM434" s="255"/>
      <c r="AN434" s="255"/>
      <c r="AO434" s="255"/>
      <c r="AP434" s="255"/>
      <c r="AQ434" s="255"/>
      <c r="AR434" s="282">
        <f t="shared" si="39"/>
        <v>0</v>
      </c>
      <c r="AS434" s="282">
        <f t="shared" si="40"/>
        <v>75077.600000000006</v>
      </c>
    </row>
    <row r="435" spans="1:45" s="306" customFormat="1" ht="11.25" customHeight="1">
      <c r="A435" s="307"/>
      <c r="B435" s="231" t="s">
        <v>104</v>
      </c>
      <c r="C435" s="250" t="s">
        <v>664</v>
      </c>
      <c r="D435" s="251" t="s">
        <v>78</v>
      </c>
      <c r="E435" s="232" t="s">
        <v>144</v>
      </c>
      <c r="F435" s="233" t="s">
        <v>719</v>
      </c>
      <c r="G435" s="224"/>
      <c r="H435" s="235"/>
      <c r="I435" s="235"/>
      <c r="J435" s="234"/>
      <c r="K435" s="234"/>
      <c r="L435" s="235"/>
      <c r="M435" s="235"/>
      <c r="N435" s="235"/>
      <c r="O435" s="235"/>
      <c r="P435" s="235"/>
      <c r="Q435" s="235">
        <v>103791.06109</v>
      </c>
      <c r="R435" s="259">
        <f t="shared" si="50"/>
        <v>103791.06109</v>
      </c>
      <c r="S435" s="235"/>
      <c r="T435" s="235">
        <v>231782.65399999998</v>
      </c>
      <c r="U435" s="235"/>
      <c r="V435" s="235">
        <v>-156.80000000000001</v>
      </c>
      <c r="W435" s="235"/>
      <c r="X435" s="235"/>
      <c r="Y435" s="235"/>
      <c r="Z435" s="235"/>
      <c r="AA435" s="235"/>
      <c r="AB435" s="235">
        <v>91290.910900000003</v>
      </c>
      <c r="AC435" s="235">
        <v>-25300.519919999999</v>
      </c>
      <c r="AD435" s="235">
        <v>-22432.581030000001</v>
      </c>
      <c r="AE435" s="259">
        <f t="shared" si="51"/>
        <v>275183.66395000002</v>
      </c>
      <c r="AF435" s="224"/>
      <c r="AG435" s="224"/>
      <c r="AH435" s="224">
        <v>199098.09327000001</v>
      </c>
      <c r="AI435" s="224"/>
      <c r="AJ435" s="224"/>
      <c r="AK435" s="224"/>
      <c r="AL435" s="224"/>
      <c r="AM435" s="224"/>
      <c r="AN435" s="224"/>
      <c r="AO435" s="224"/>
      <c r="AP435" s="224"/>
      <c r="AQ435" s="224">
        <v>-44135.874210000002</v>
      </c>
      <c r="AR435" s="259">
        <f t="shared" si="39"/>
        <v>154962.21906</v>
      </c>
      <c r="AS435" s="259">
        <f t="shared" si="40"/>
        <v>533936.94410000008</v>
      </c>
    </row>
    <row r="436" spans="1:45" s="306" customFormat="1" ht="11.25" customHeight="1">
      <c r="A436" s="307"/>
      <c r="B436" s="242" t="s">
        <v>659</v>
      </c>
      <c r="C436" s="243" t="s">
        <v>978</v>
      </c>
      <c r="D436" s="244" t="s">
        <v>78</v>
      </c>
      <c r="E436" s="245" t="s">
        <v>84</v>
      </c>
      <c r="F436" s="246" t="s">
        <v>979</v>
      </c>
      <c r="G436" s="255"/>
      <c r="H436" s="247"/>
      <c r="I436" s="247"/>
      <c r="J436" s="248"/>
      <c r="K436" s="248"/>
      <c r="L436" s="247"/>
      <c r="M436" s="247"/>
      <c r="N436" s="247"/>
      <c r="O436" s="247"/>
      <c r="P436" s="247"/>
      <c r="Q436" s="247"/>
      <c r="R436" s="282">
        <f t="shared" si="50"/>
        <v>0</v>
      </c>
      <c r="S436" s="247"/>
      <c r="T436" s="247"/>
      <c r="U436" s="247"/>
      <c r="V436" s="247"/>
      <c r="W436" s="247"/>
      <c r="X436" s="247"/>
      <c r="Y436" s="247"/>
      <c r="Z436" s="247"/>
      <c r="AA436" s="247"/>
      <c r="AB436" s="247"/>
      <c r="AC436" s="247"/>
      <c r="AD436" s="247">
        <v>3744</v>
      </c>
      <c r="AE436" s="282">
        <f t="shared" si="51"/>
        <v>3744</v>
      </c>
      <c r="AF436" s="255"/>
      <c r="AG436" s="255"/>
      <c r="AH436" s="255">
        <v>8736</v>
      </c>
      <c r="AI436" s="255"/>
      <c r="AJ436" s="255"/>
      <c r="AK436" s="255"/>
      <c r="AL436" s="255"/>
      <c r="AM436" s="255"/>
      <c r="AN436" s="255"/>
      <c r="AO436" s="255">
        <v>4176</v>
      </c>
      <c r="AP436" s="255"/>
      <c r="AQ436" s="255">
        <v>-112</v>
      </c>
      <c r="AR436" s="282">
        <f t="shared" si="39"/>
        <v>12800</v>
      </c>
      <c r="AS436" s="282">
        <f t="shared" si="40"/>
        <v>16544</v>
      </c>
    </row>
    <row r="437" spans="1:45" s="30" customFormat="1" ht="11.25" customHeight="1">
      <c r="A437" s="283"/>
      <c r="B437" s="231" t="s">
        <v>104</v>
      </c>
      <c r="C437" s="250" t="s">
        <v>1071</v>
      </c>
      <c r="D437" s="251" t="s">
        <v>78</v>
      </c>
      <c r="E437" s="232" t="s">
        <v>144</v>
      </c>
      <c r="F437" s="233"/>
      <c r="G437" s="224"/>
      <c r="H437" s="235"/>
      <c r="I437" s="235"/>
      <c r="J437" s="234"/>
      <c r="K437" s="234"/>
      <c r="L437" s="235"/>
      <c r="M437" s="235"/>
      <c r="N437" s="235"/>
      <c r="O437" s="235"/>
      <c r="P437" s="235"/>
      <c r="Q437" s="235"/>
      <c r="R437" s="259">
        <f t="shared" si="50"/>
        <v>0</v>
      </c>
      <c r="S437" s="235"/>
      <c r="T437" s="235"/>
      <c r="U437" s="235"/>
      <c r="V437" s="235"/>
      <c r="W437" s="235"/>
      <c r="X437" s="235"/>
      <c r="Y437" s="235"/>
      <c r="Z437" s="235"/>
      <c r="AA437" s="235"/>
      <c r="AB437" s="235"/>
      <c r="AC437" s="235"/>
      <c r="AD437" s="235"/>
      <c r="AE437" s="259">
        <f t="shared" si="51"/>
        <v>0</v>
      </c>
      <c r="AF437" s="224"/>
      <c r="AG437" s="224"/>
      <c r="AH437" s="224"/>
      <c r="AI437" s="224"/>
      <c r="AJ437" s="224"/>
      <c r="AK437" s="224">
        <v>24281.317999999999</v>
      </c>
      <c r="AL437" s="224"/>
      <c r="AM437" s="224"/>
      <c r="AN437" s="224">
        <v>51412.563000000002</v>
      </c>
      <c r="AO437" s="224"/>
      <c r="AP437" s="224"/>
      <c r="AQ437" s="224">
        <v>6723.7650000000003</v>
      </c>
      <c r="AR437" s="259">
        <f t="shared" si="53" ref="AR437">SUM(AF437:AQ437)</f>
        <v>82417.645999999993</v>
      </c>
      <c r="AS437" s="259">
        <f t="shared" si="54" ref="AS437">R437+AE437+AR437</f>
        <v>82417.645999999993</v>
      </c>
    </row>
    <row r="438" spans="1:45" s="5" customFormat="1" ht="11.25" customHeight="1">
      <c r="A438" s="238"/>
      <c r="B438" s="112"/>
      <c r="C438" s="113" t="s">
        <v>49</v>
      </c>
      <c r="D438" s="112" t="s">
        <v>78</v>
      </c>
      <c r="E438" s="115"/>
      <c r="F438" s="116"/>
      <c r="G438" s="110">
        <f t="shared" si="55" ref="G438:Q438">SUM(G422:G435)</f>
        <v>0</v>
      </c>
      <c r="H438" s="110">
        <f t="shared" si="55"/>
        <v>354.09199999999998</v>
      </c>
      <c r="I438" s="110">
        <f t="shared" si="55"/>
        <v>11471.678</v>
      </c>
      <c r="J438" s="110">
        <f t="shared" si="55"/>
        <v>582.56680000000006</v>
      </c>
      <c r="K438" s="110">
        <f t="shared" si="55"/>
        <v>103015.728</v>
      </c>
      <c r="L438" s="110">
        <f t="shared" si="55"/>
        <v>75743.700000000012</v>
      </c>
      <c r="M438" s="110">
        <f t="shared" si="55"/>
        <v>631</v>
      </c>
      <c r="N438" s="110">
        <f t="shared" si="55"/>
        <v>2977.30</v>
      </c>
      <c r="O438" s="110">
        <f t="shared" si="55"/>
        <v>954</v>
      </c>
      <c r="P438" s="110">
        <f t="shared" si="55"/>
        <v>211095.40</v>
      </c>
      <c r="Q438" s="110">
        <f t="shared" si="55"/>
        <v>103848.46109</v>
      </c>
      <c r="R438" s="110">
        <f>SUM(R422:R437)</f>
        <v>510673.92588999995</v>
      </c>
      <c r="S438" s="110">
        <f t="shared" si="56" ref="S438:AD438">SUM(S422:S436)</f>
        <v>256801.142666667</v>
      </c>
      <c r="T438" s="110">
        <f t="shared" si="56"/>
        <v>231459.75299999997</v>
      </c>
      <c r="U438" s="110">
        <f t="shared" si="56"/>
        <v>258241.104666667</v>
      </c>
      <c r="V438" s="110">
        <f t="shared" si="56"/>
        <v>-86.275</v>
      </c>
      <c r="W438" s="110">
        <f t="shared" si="56"/>
        <v>225442.48866666699</v>
      </c>
      <c r="X438" s="110">
        <f t="shared" si="56"/>
        <v>267842.27999999997</v>
      </c>
      <c r="Y438" s="110">
        <f t="shared" si="56"/>
        <v>34228.508000000002</v>
      </c>
      <c r="Z438" s="110">
        <f t="shared" si="56"/>
        <v>63</v>
      </c>
      <c r="AA438" s="110">
        <f t="shared" si="56"/>
        <v>267075.30599999998</v>
      </c>
      <c r="AB438" s="110">
        <f t="shared" si="56"/>
        <v>93078.642900000006</v>
      </c>
      <c r="AC438" s="110">
        <f t="shared" si="56"/>
        <v>218467.47208000001</v>
      </c>
      <c r="AD438" s="110">
        <f t="shared" si="56"/>
        <v>84892.957970000003</v>
      </c>
      <c r="AE438" s="110">
        <f>SUM(AE422:AE437)</f>
        <v>1937506.3809500008</v>
      </c>
      <c r="AF438" s="110">
        <f t="shared" si="57" ref="AF438:AJ438">SUM(AF422:AF437)</f>
        <v>254362.15399999998</v>
      </c>
      <c r="AG438" s="110">
        <f t="shared" si="57"/>
        <v>11.55</v>
      </c>
      <c r="AH438" s="110">
        <f t="shared" si="57"/>
        <v>412965.39327</v>
      </c>
      <c r="AI438" s="110">
        <f t="shared" si="57"/>
        <v>36691.161399999997</v>
      </c>
      <c r="AJ438" s="110">
        <f t="shared" si="57"/>
        <v>211262.62030000001</v>
      </c>
      <c r="AK438" s="110">
        <f>SUM(AK422:AK437)</f>
        <v>236029.07500000001</v>
      </c>
      <c r="AL438" s="110">
        <f>SUM(AL422:AL437)</f>
        <v>34858.475699999995</v>
      </c>
      <c r="AM438" s="110">
        <f t="shared" si="58" ref="AM438:AQ438">SUM(AM422:AM437)</f>
        <v>15.1685</v>
      </c>
      <c r="AN438" s="110">
        <f t="shared" si="58"/>
        <v>263235.74119999999</v>
      </c>
      <c r="AO438" s="110">
        <f t="shared" si="58"/>
        <v>6695.9259999999995</v>
      </c>
      <c r="AP438" s="110">
        <f t="shared" si="58"/>
        <v>257530.96199999997</v>
      </c>
      <c r="AQ438" s="110">
        <f t="shared" si="58"/>
        <v>-37440.230210000002</v>
      </c>
      <c r="AR438" s="110">
        <f>SUM(AF438:AQ438)</f>
        <v>1676217.99716</v>
      </c>
      <c r="AS438" s="110">
        <f>R438+AE438+AR438</f>
        <v>4124398.3040000005</v>
      </c>
    </row>
    <row r="439" spans="2:45" ht="11.25" customHeight="1">
      <c r="B439" s="167" t="s">
        <v>90</v>
      </c>
      <c r="C439" s="168" t="s">
        <v>737</v>
      </c>
      <c r="D439" s="167" t="s">
        <v>141</v>
      </c>
      <c r="E439" s="170" t="s">
        <v>84</v>
      </c>
      <c r="F439" s="171" t="s">
        <v>257</v>
      </c>
      <c r="G439" s="76"/>
      <c r="H439" s="76"/>
      <c r="I439" s="76"/>
      <c r="J439" s="76"/>
      <c r="K439" s="76"/>
      <c r="L439" s="76"/>
      <c r="M439" s="76"/>
      <c r="N439" s="76"/>
      <c r="O439" s="76"/>
      <c r="P439" s="76"/>
      <c r="Q439" s="76"/>
      <c r="R439" s="204">
        <f t="shared" si="59" ref="R439:R480">SUM(G439:Q439)</f>
        <v>0</v>
      </c>
      <c r="S439" s="76"/>
      <c r="T439" s="76"/>
      <c r="U439" s="76">
        <v>265.24077</v>
      </c>
      <c r="V439" s="76"/>
      <c r="W439" s="76"/>
      <c r="X439" s="76"/>
      <c r="Y439" s="76"/>
      <c r="Z439" s="76"/>
      <c r="AA439" s="76"/>
      <c r="AB439" s="76"/>
      <c r="AC439" s="76"/>
      <c r="AD439" s="76"/>
      <c r="AE439" s="204">
        <f t="shared" si="60" ref="AE439:AE480">SUM(S439:AD439)</f>
        <v>265.24077</v>
      </c>
      <c r="AF439" s="76"/>
      <c r="AG439" s="76"/>
      <c r="AH439" s="76"/>
      <c r="AI439" s="76"/>
      <c r="AJ439" s="76"/>
      <c r="AK439" s="76"/>
      <c r="AL439" s="76"/>
      <c r="AM439" s="76"/>
      <c r="AN439" s="76"/>
      <c r="AO439" s="76"/>
      <c r="AP439" s="76"/>
      <c r="AQ439" s="76"/>
      <c r="AR439" s="204">
        <f>SUM(AF439:AQ439)</f>
        <v>0</v>
      </c>
      <c r="AS439" s="204">
        <f>R439+AE439+AR439</f>
        <v>265.24077</v>
      </c>
    </row>
    <row r="440" spans="2:45" ht="11.25" customHeight="1">
      <c r="B440" s="167" t="s">
        <v>90</v>
      </c>
      <c r="C440" s="94" t="s">
        <v>981</v>
      </c>
      <c r="D440" s="167" t="s">
        <v>141</v>
      </c>
      <c r="E440" s="170" t="s">
        <v>84</v>
      </c>
      <c r="F440" s="181" t="s">
        <v>257</v>
      </c>
      <c r="G440" s="73"/>
      <c r="H440" s="73"/>
      <c r="I440" s="73"/>
      <c r="J440" s="73"/>
      <c r="K440" s="73"/>
      <c r="L440" s="73"/>
      <c r="M440" s="73"/>
      <c r="N440" s="73"/>
      <c r="O440" s="73"/>
      <c r="P440" s="73"/>
      <c r="Q440" s="73"/>
      <c r="R440" s="204">
        <f t="shared" si="59"/>
        <v>0</v>
      </c>
      <c r="S440" s="73"/>
      <c r="T440" s="73"/>
      <c r="U440" s="73"/>
      <c r="V440" s="73"/>
      <c r="W440" s="73"/>
      <c r="X440" s="73"/>
      <c r="Y440" s="73"/>
      <c r="Z440" s="73"/>
      <c r="AA440" s="73"/>
      <c r="AB440" s="73"/>
      <c r="AC440" s="73"/>
      <c r="AD440" s="73"/>
      <c r="AE440" s="204">
        <f t="shared" si="60"/>
        <v>0</v>
      </c>
      <c r="AF440" s="73"/>
      <c r="AG440" s="73">
        <v>34.539000000000001</v>
      </c>
      <c r="AH440" s="73"/>
      <c r="AI440" s="73"/>
      <c r="AJ440" s="73"/>
      <c r="AK440" s="73"/>
      <c r="AL440" s="73"/>
      <c r="AM440" s="73"/>
      <c r="AN440" s="73"/>
      <c r="AO440" s="73"/>
      <c r="AP440" s="73"/>
      <c r="AQ440" s="73"/>
      <c r="AR440" s="204">
        <f t="shared" si="61" ref="AR440:AR480">SUM(AF440:AQ440)</f>
        <v>34.539000000000001</v>
      </c>
      <c r="AS440" s="204">
        <f t="shared" si="62" ref="AS440:AS480">R440+AE440+AR440</f>
        <v>34.539000000000001</v>
      </c>
    </row>
    <row r="441" spans="2:45" ht="11.25" customHeight="1">
      <c r="B441" s="167" t="s">
        <v>90</v>
      </c>
      <c r="C441" s="94" t="s">
        <v>996</v>
      </c>
      <c r="D441" s="167" t="s">
        <v>141</v>
      </c>
      <c r="E441" s="170" t="s">
        <v>84</v>
      </c>
      <c r="F441" s="181" t="s">
        <v>257</v>
      </c>
      <c r="G441" s="73"/>
      <c r="H441" s="73"/>
      <c r="I441" s="73"/>
      <c r="J441" s="73"/>
      <c r="K441" s="73"/>
      <c r="L441" s="73"/>
      <c r="M441" s="73"/>
      <c r="N441" s="73"/>
      <c r="O441" s="73"/>
      <c r="P441" s="73"/>
      <c r="Q441" s="73"/>
      <c r="R441" s="204">
        <f t="shared" si="59"/>
        <v>0</v>
      </c>
      <c r="S441" s="73"/>
      <c r="T441" s="73"/>
      <c r="U441" s="73"/>
      <c r="V441" s="73"/>
      <c r="W441" s="73"/>
      <c r="X441" s="73"/>
      <c r="Y441" s="73"/>
      <c r="Z441" s="73"/>
      <c r="AA441" s="73"/>
      <c r="AB441" s="73"/>
      <c r="AC441" s="73"/>
      <c r="AD441" s="73"/>
      <c r="AE441" s="204">
        <f t="shared" si="60"/>
        <v>0</v>
      </c>
      <c r="AF441" s="73"/>
      <c r="AG441" s="73"/>
      <c r="AH441" s="73">
        <v>11.198</v>
      </c>
      <c r="AI441" s="73">
        <v>-1.41008</v>
      </c>
      <c r="AJ441" s="73"/>
      <c r="AK441" s="73"/>
      <c r="AL441" s="73"/>
      <c r="AM441" s="73"/>
      <c r="AN441" s="73"/>
      <c r="AO441" s="73"/>
      <c r="AP441" s="73"/>
      <c r="AQ441" s="73"/>
      <c r="AR441" s="204">
        <f t="shared" si="61"/>
        <v>9.7879199999999997</v>
      </c>
      <c r="AS441" s="204">
        <f t="shared" si="62"/>
        <v>9.7879199999999997</v>
      </c>
    </row>
    <row r="442" spans="2:45" ht="11.25" customHeight="1">
      <c r="B442" s="167" t="s">
        <v>90</v>
      </c>
      <c r="C442" s="94" t="s">
        <v>1000</v>
      </c>
      <c r="D442" s="167" t="s">
        <v>141</v>
      </c>
      <c r="E442" s="170" t="s">
        <v>84</v>
      </c>
      <c r="F442" s="181" t="s">
        <v>257</v>
      </c>
      <c r="G442" s="73"/>
      <c r="H442" s="73"/>
      <c r="I442" s="73"/>
      <c r="J442" s="73"/>
      <c r="K442" s="73"/>
      <c r="L442" s="73"/>
      <c r="M442" s="73"/>
      <c r="N442" s="73"/>
      <c r="O442" s="73"/>
      <c r="P442" s="73"/>
      <c r="Q442" s="73"/>
      <c r="R442" s="198">
        <f t="shared" si="59"/>
        <v>0</v>
      </c>
      <c r="S442" s="73"/>
      <c r="T442" s="73"/>
      <c r="U442" s="73"/>
      <c r="V442" s="73"/>
      <c r="W442" s="73"/>
      <c r="X442" s="73"/>
      <c r="Y442" s="73"/>
      <c r="Z442" s="73"/>
      <c r="AA442" s="73"/>
      <c r="AB442" s="73"/>
      <c r="AC442" s="73"/>
      <c r="AD442" s="73"/>
      <c r="AE442" s="198">
        <f t="shared" si="60"/>
        <v>0</v>
      </c>
      <c r="AF442" s="73"/>
      <c r="AG442" s="73"/>
      <c r="AH442" s="73">
        <v>13.53454</v>
      </c>
      <c r="AI442" s="73"/>
      <c r="AJ442" s="73"/>
      <c r="AK442" s="73"/>
      <c r="AL442" s="73"/>
      <c r="AM442" s="73"/>
      <c r="AN442" s="73"/>
      <c r="AO442" s="73"/>
      <c r="AP442" s="73"/>
      <c r="AQ442" s="73"/>
      <c r="AR442" s="204">
        <f t="shared" si="61"/>
        <v>13.53454</v>
      </c>
      <c r="AS442" s="204">
        <f t="shared" si="62"/>
        <v>13.53454</v>
      </c>
    </row>
    <row r="443" spans="2:45" ht="11.25" customHeight="1">
      <c r="B443" s="167" t="s">
        <v>90</v>
      </c>
      <c r="C443" s="94" t="s">
        <v>1001</v>
      </c>
      <c r="D443" s="167" t="s">
        <v>141</v>
      </c>
      <c r="E443" s="170" t="s">
        <v>84</v>
      </c>
      <c r="F443" s="173" t="s">
        <v>257</v>
      </c>
      <c r="G443" s="73"/>
      <c r="H443" s="73"/>
      <c r="I443" s="73"/>
      <c r="J443" s="73"/>
      <c r="K443" s="73"/>
      <c r="L443" s="73"/>
      <c r="M443" s="73"/>
      <c r="N443" s="73"/>
      <c r="O443" s="73"/>
      <c r="P443" s="73"/>
      <c r="Q443" s="73"/>
      <c r="R443" s="198">
        <f t="shared" si="59"/>
        <v>0</v>
      </c>
      <c r="S443" s="73"/>
      <c r="T443" s="73"/>
      <c r="U443" s="73"/>
      <c r="V443" s="73"/>
      <c r="W443" s="73"/>
      <c r="X443" s="73"/>
      <c r="Y443" s="73"/>
      <c r="Z443" s="73"/>
      <c r="AA443" s="73"/>
      <c r="AB443" s="73"/>
      <c r="AC443" s="73"/>
      <c r="AD443" s="73"/>
      <c r="AE443" s="198">
        <f t="shared" si="60"/>
        <v>0</v>
      </c>
      <c r="AF443" s="73"/>
      <c r="AG443" s="73"/>
      <c r="AH443" s="73">
        <v>13.823</v>
      </c>
      <c r="AI443" s="73"/>
      <c r="AJ443" s="73"/>
      <c r="AK443" s="73"/>
      <c r="AL443" s="73"/>
      <c r="AM443" s="73"/>
      <c r="AN443" s="73"/>
      <c r="AO443" s="73"/>
      <c r="AP443" s="73"/>
      <c r="AQ443" s="73"/>
      <c r="AR443" s="204">
        <f t="shared" si="61"/>
        <v>13.823</v>
      </c>
      <c r="AS443" s="204">
        <f t="shared" si="62"/>
        <v>13.823</v>
      </c>
    </row>
    <row r="444" spans="2:45" ht="11.25" customHeight="1">
      <c r="B444" s="167" t="s">
        <v>90</v>
      </c>
      <c r="C444" s="94" t="s">
        <v>1103</v>
      </c>
      <c r="D444" s="167" t="s">
        <v>141</v>
      </c>
      <c r="E444" s="170" t="s">
        <v>84</v>
      </c>
      <c r="F444" s="173" t="s">
        <v>257</v>
      </c>
      <c r="G444" s="73"/>
      <c r="H444" s="73"/>
      <c r="I444" s="73"/>
      <c r="J444" s="73"/>
      <c r="K444" s="73"/>
      <c r="L444" s="73"/>
      <c r="M444" s="73"/>
      <c r="N444" s="73"/>
      <c r="O444" s="73"/>
      <c r="P444" s="73"/>
      <c r="Q444" s="73"/>
      <c r="R444" s="198">
        <f t="shared" si="59"/>
        <v>0</v>
      </c>
      <c r="S444" s="73"/>
      <c r="T444" s="73"/>
      <c r="U444" s="73"/>
      <c r="V444" s="73"/>
      <c r="W444" s="73"/>
      <c r="X444" s="73"/>
      <c r="Y444" s="73"/>
      <c r="Z444" s="73"/>
      <c r="AA444" s="73"/>
      <c r="AB444" s="73"/>
      <c r="AC444" s="73"/>
      <c r="AD444" s="73"/>
      <c r="AE444" s="198">
        <f t="shared" si="60"/>
        <v>0</v>
      </c>
      <c r="AF444" s="73"/>
      <c r="AG444" s="73"/>
      <c r="AH444" s="73"/>
      <c r="AI444" s="73">
        <v>7</v>
      </c>
      <c r="AJ444" s="73"/>
      <c r="AK444" s="73"/>
      <c r="AL444" s="73"/>
      <c r="AM444" s="73"/>
      <c r="AN444" s="73"/>
      <c r="AO444" s="73"/>
      <c r="AP444" s="73"/>
      <c r="AQ444" s="73"/>
      <c r="AR444" s="204">
        <f t="shared" si="61"/>
        <v>7</v>
      </c>
      <c r="AS444" s="204">
        <f t="shared" si="62"/>
        <v>7</v>
      </c>
    </row>
    <row r="445" spans="2:45" ht="11.25" customHeight="1">
      <c r="B445" s="167" t="s">
        <v>90</v>
      </c>
      <c r="C445" s="94" t="s">
        <v>1104</v>
      </c>
      <c r="D445" s="167" t="s">
        <v>141</v>
      </c>
      <c r="E445" s="170" t="s">
        <v>84</v>
      </c>
      <c r="F445" s="173" t="s">
        <v>257</v>
      </c>
      <c r="G445" s="73"/>
      <c r="H445" s="73"/>
      <c r="I445" s="73"/>
      <c r="J445" s="73"/>
      <c r="K445" s="73"/>
      <c r="L445" s="73"/>
      <c r="M445" s="73"/>
      <c r="N445" s="73"/>
      <c r="O445" s="73"/>
      <c r="P445" s="73"/>
      <c r="Q445" s="73"/>
      <c r="R445" s="198">
        <f t="shared" si="59"/>
        <v>0</v>
      </c>
      <c r="S445" s="73"/>
      <c r="T445" s="73"/>
      <c r="U445" s="73"/>
      <c r="V445" s="73"/>
      <c r="W445" s="73"/>
      <c r="X445" s="73"/>
      <c r="Y445" s="73"/>
      <c r="Z445" s="73"/>
      <c r="AA445" s="73"/>
      <c r="AB445" s="73"/>
      <c r="AC445" s="73"/>
      <c r="AD445" s="73"/>
      <c r="AE445" s="198">
        <f t="shared" si="60"/>
        <v>0</v>
      </c>
      <c r="AF445" s="73"/>
      <c r="AG445" s="73"/>
      <c r="AH445" s="73"/>
      <c r="AI445" s="73">
        <v>16.385000000000002</v>
      </c>
      <c r="AJ445" s="73"/>
      <c r="AK445" s="73"/>
      <c r="AL445" s="73"/>
      <c r="AM445" s="73"/>
      <c r="AN445" s="73"/>
      <c r="AO445" s="73"/>
      <c r="AP445" s="73"/>
      <c r="AQ445" s="73"/>
      <c r="AR445" s="204">
        <f t="shared" si="61"/>
        <v>16.385000000000002</v>
      </c>
      <c r="AS445" s="204">
        <f t="shared" si="62"/>
        <v>16.385000000000002</v>
      </c>
    </row>
    <row r="446" spans="2:45" ht="11.25" customHeight="1">
      <c r="B446" s="167" t="s">
        <v>90</v>
      </c>
      <c r="C446" s="94" t="s">
        <v>1107</v>
      </c>
      <c r="D446" s="167" t="s">
        <v>141</v>
      </c>
      <c r="E446" s="170" t="s">
        <v>84</v>
      </c>
      <c r="F446" s="173" t="s">
        <v>257</v>
      </c>
      <c r="G446" s="73"/>
      <c r="H446" s="73"/>
      <c r="I446" s="73"/>
      <c r="J446" s="73"/>
      <c r="K446" s="73"/>
      <c r="L446" s="73"/>
      <c r="M446" s="73"/>
      <c r="N446" s="73"/>
      <c r="O446" s="73"/>
      <c r="P446" s="73"/>
      <c r="Q446" s="73"/>
      <c r="R446" s="198">
        <f t="shared" si="59"/>
        <v>0</v>
      </c>
      <c r="S446" s="73"/>
      <c r="T446" s="73"/>
      <c r="U446" s="73"/>
      <c r="V446" s="73"/>
      <c r="W446" s="73"/>
      <c r="X446" s="73"/>
      <c r="Y446" s="73"/>
      <c r="Z446" s="73"/>
      <c r="AA446" s="73"/>
      <c r="AB446" s="73"/>
      <c r="AC446" s="73"/>
      <c r="AD446" s="73"/>
      <c r="AE446" s="198">
        <f t="shared" si="60"/>
        <v>0</v>
      </c>
      <c r="AF446" s="73"/>
      <c r="AG446" s="73"/>
      <c r="AH446" s="73"/>
      <c r="AI446" s="73"/>
      <c r="AJ446" s="73">
        <v>17.420000000000002</v>
      </c>
      <c r="AK446" s="73"/>
      <c r="AL446" s="73"/>
      <c r="AM446" s="73"/>
      <c r="AN446" s="73"/>
      <c r="AO446" s="73"/>
      <c r="AP446" s="73"/>
      <c r="AQ446" s="73"/>
      <c r="AR446" s="204">
        <f t="shared" si="61"/>
        <v>17.420000000000002</v>
      </c>
      <c r="AS446" s="204">
        <f t="shared" si="62"/>
        <v>17.420000000000002</v>
      </c>
    </row>
    <row r="447" spans="2:45" ht="11.25" customHeight="1">
      <c r="B447" s="167" t="s">
        <v>90</v>
      </c>
      <c r="C447" s="94" t="s">
        <v>1108</v>
      </c>
      <c r="D447" s="167" t="s">
        <v>141</v>
      </c>
      <c r="E447" s="170" t="s">
        <v>84</v>
      </c>
      <c r="F447" s="173" t="s">
        <v>257</v>
      </c>
      <c r="G447" s="73"/>
      <c r="H447" s="73"/>
      <c r="I447" s="73"/>
      <c r="J447" s="73"/>
      <c r="K447" s="73"/>
      <c r="L447" s="73"/>
      <c r="M447" s="73"/>
      <c r="N447" s="73"/>
      <c r="O447" s="73"/>
      <c r="P447" s="73"/>
      <c r="Q447" s="73"/>
      <c r="R447" s="198">
        <f t="shared" si="59"/>
        <v>0</v>
      </c>
      <c r="S447" s="73"/>
      <c r="T447" s="73"/>
      <c r="U447" s="73"/>
      <c r="V447" s="73"/>
      <c r="W447" s="73"/>
      <c r="X447" s="73"/>
      <c r="Y447" s="73"/>
      <c r="Z447" s="73"/>
      <c r="AA447" s="73"/>
      <c r="AB447" s="73"/>
      <c r="AC447" s="73"/>
      <c r="AD447" s="73"/>
      <c r="AE447" s="198">
        <f t="shared" si="60"/>
        <v>0</v>
      </c>
      <c r="AF447" s="73"/>
      <c r="AG447" s="73"/>
      <c r="AH447" s="73"/>
      <c r="AI447" s="73"/>
      <c r="AJ447" s="73">
        <v>6.67</v>
      </c>
      <c r="AK447" s="73"/>
      <c r="AL447" s="73"/>
      <c r="AM447" s="73"/>
      <c r="AN447" s="73"/>
      <c r="AO447" s="73"/>
      <c r="AP447" s="73"/>
      <c r="AQ447" s="73"/>
      <c r="AR447" s="204">
        <f t="shared" si="61"/>
        <v>6.67</v>
      </c>
      <c r="AS447" s="204">
        <f t="shared" si="62"/>
        <v>6.67</v>
      </c>
    </row>
    <row r="448" spans="2:45" ht="11.25" customHeight="1">
      <c r="B448" s="167" t="s">
        <v>90</v>
      </c>
      <c r="C448" s="94" t="s">
        <v>1108</v>
      </c>
      <c r="D448" s="167" t="s">
        <v>141</v>
      </c>
      <c r="E448" s="170" t="s">
        <v>84</v>
      </c>
      <c r="F448" s="173" t="s">
        <v>257</v>
      </c>
      <c r="G448" s="73"/>
      <c r="H448" s="73"/>
      <c r="I448" s="73"/>
      <c r="J448" s="73"/>
      <c r="K448" s="73"/>
      <c r="L448" s="73"/>
      <c r="M448" s="73"/>
      <c r="N448" s="73"/>
      <c r="O448" s="73"/>
      <c r="P448" s="73"/>
      <c r="Q448" s="73"/>
      <c r="R448" s="198">
        <f t="shared" si="59"/>
        <v>0</v>
      </c>
      <c r="S448" s="73"/>
      <c r="T448" s="73"/>
      <c r="U448" s="73"/>
      <c r="V448" s="73"/>
      <c r="W448" s="73"/>
      <c r="X448" s="73"/>
      <c r="Y448" s="73"/>
      <c r="Z448" s="73"/>
      <c r="AA448" s="73"/>
      <c r="AB448" s="73"/>
      <c r="AC448" s="73"/>
      <c r="AD448" s="73"/>
      <c r="AE448" s="198">
        <f t="shared" si="60"/>
        <v>0</v>
      </c>
      <c r="AF448" s="73"/>
      <c r="AG448" s="73"/>
      <c r="AH448" s="73"/>
      <c r="AI448" s="73"/>
      <c r="AJ448" s="73">
        <v>12.603999999999999</v>
      </c>
      <c r="AK448" s="73"/>
      <c r="AL448" s="73"/>
      <c r="AM448" s="73"/>
      <c r="AN448" s="73"/>
      <c r="AO448" s="73"/>
      <c r="AP448" s="73"/>
      <c r="AQ448" s="73"/>
      <c r="AR448" s="204">
        <f t="shared" si="61"/>
        <v>12.603999999999999</v>
      </c>
      <c r="AS448" s="204">
        <f t="shared" si="62"/>
        <v>12.603999999999999</v>
      </c>
    </row>
    <row r="449" spans="2:45" ht="11.25" customHeight="1">
      <c r="B449" s="167" t="s">
        <v>90</v>
      </c>
      <c r="C449" s="94" t="s">
        <v>1113</v>
      </c>
      <c r="D449" s="167" t="s">
        <v>141</v>
      </c>
      <c r="E449" s="170" t="s">
        <v>84</v>
      </c>
      <c r="F449" s="173" t="s">
        <v>257</v>
      </c>
      <c r="G449" s="73"/>
      <c r="H449" s="73"/>
      <c r="I449" s="73"/>
      <c r="J449" s="73"/>
      <c r="K449" s="73"/>
      <c r="L449" s="73"/>
      <c r="M449" s="73"/>
      <c r="N449" s="73"/>
      <c r="O449" s="73"/>
      <c r="P449" s="73"/>
      <c r="Q449" s="73"/>
      <c r="R449" s="198">
        <f t="shared" si="59"/>
        <v>0</v>
      </c>
      <c r="S449" s="73"/>
      <c r="T449" s="73"/>
      <c r="U449" s="73"/>
      <c r="V449" s="73"/>
      <c r="W449" s="73"/>
      <c r="X449" s="73"/>
      <c r="Y449" s="73"/>
      <c r="Z449" s="73"/>
      <c r="AA449" s="73"/>
      <c r="AB449" s="73"/>
      <c r="AC449" s="73"/>
      <c r="AD449" s="73"/>
      <c r="AE449" s="198">
        <f t="shared" si="60"/>
        <v>0</v>
      </c>
      <c r="AF449" s="73"/>
      <c r="AG449" s="73"/>
      <c r="AH449" s="73"/>
      <c r="AI449" s="73"/>
      <c r="AJ449" s="73"/>
      <c r="AK449" s="73">
        <v>41.075</v>
      </c>
      <c r="AL449" s="73"/>
      <c r="AM449" s="73"/>
      <c r="AN449" s="73"/>
      <c r="AO449" s="73"/>
      <c r="AP449" s="73"/>
      <c r="AQ449" s="73"/>
      <c r="AR449" s="204">
        <f t="shared" si="61"/>
        <v>41.075</v>
      </c>
      <c r="AS449" s="204">
        <f t="shared" si="62"/>
        <v>41.075</v>
      </c>
    </row>
    <row r="450" spans="2:45" ht="11.25" customHeight="1">
      <c r="B450" s="167" t="s">
        <v>90</v>
      </c>
      <c r="C450" s="94" t="s">
        <v>1141</v>
      </c>
      <c r="D450" s="167" t="s">
        <v>141</v>
      </c>
      <c r="E450" s="170" t="s">
        <v>84</v>
      </c>
      <c r="F450" s="173" t="s">
        <v>257</v>
      </c>
      <c r="G450" s="73"/>
      <c r="H450" s="73"/>
      <c r="I450" s="73"/>
      <c r="J450" s="73"/>
      <c r="K450" s="73"/>
      <c r="L450" s="73"/>
      <c r="M450" s="73"/>
      <c r="N450" s="73"/>
      <c r="O450" s="73"/>
      <c r="P450" s="73"/>
      <c r="Q450" s="73"/>
      <c r="R450" s="198">
        <f t="shared" si="59"/>
        <v>0</v>
      </c>
      <c r="S450" s="73"/>
      <c r="T450" s="73"/>
      <c r="U450" s="73"/>
      <c r="V450" s="73"/>
      <c r="W450" s="73"/>
      <c r="X450" s="73"/>
      <c r="Y450" s="73"/>
      <c r="Z450" s="73"/>
      <c r="AA450" s="73"/>
      <c r="AB450" s="73"/>
      <c r="AC450" s="73"/>
      <c r="AD450" s="73"/>
      <c r="AE450" s="198">
        <f t="shared" si="60"/>
        <v>0</v>
      </c>
      <c r="AF450" s="73"/>
      <c r="AG450" s="73"/>
      <c r="AH450" s="73"/>
      <c r="AI450" s="73"/>
      <c r="AJ450" s="73"/>
      <c r="AK450" s="73"/>
      <c r="AL450" s="73">
        <v>11.7491</v>
      </c>
      <c r="AM450" s="73">
        <v>189.565</v>
      </c>
      <c r="AN450" s="73">
        <v>102.673</v>
      </c>
      <c r="AO450" s="73"/>
      <c r="AP450" s="73"/>
      <c r="AQ450" s="73"/>
      <c r="AR450" s="204">
        <f t="shared" si="61"/>
        <v>303.9871</v>
      </c>
      <c r="AS450" s="204">
        <f t="shared" si="62"/>
        <v>303.9871</v>
      </c>
    </row>
    <row r="451" spans="2:45" ht="11.25" customHeight="1">
      <c r="B451" s="167" t="s">
        <v>90</v>
      </c>
      <c r="C451" s="94" t="s">
        <v>1155</v>
      </c>
      <c r="D451" s="167" t="s">
        <v>141</v>
      </c>
      <c r="E451" s="170" t="s">
        <v>84</v>
      </c>
      <c r="F451" s="173" t="s">
        <v>257</v>
      </c>
      <c r="G451" s="73"/>
      <c r="H451" s="73"/>
      <c r="I451" s="73"/>
      <c r="J451" s="73"/>
      <c r="K451" s="73"/>
      <c r="L451" s="73"/>
      <c r="M451" s="73"/>
      <c r="N451" s="73"/>
      <c r="O451" s="73"/>
      <c r="P451" s="73"/>
      <c r="Q451" s="73"/>
      <c r="R451" s="198">
        <f t="shared" si="59"/>
        <v>0</v>
      </c>
      <c r="S451" s="73"/>
      <c r="T451" s="73"/>
      <c r="U451" s="73"/>
      <c r="V451" s="73"/>
      <c r="W451" s="73"/>
      <c r="X451" s="73"/>
      <c r="Y451" s="73"/>
      <c r="Z451" s="73"/>
      <c r="AA451" s="73"/>
      <c r="AB451" s="73"/>
      <c r="AC451" s="73"/>
      <c r="AD451" s="73"/>
      <c r="AE451" s="198">
        <f t="shared" si="60"/>
        <v>0</v>
      </c>
      <c r="AF451" s="73"/>
      <c r="AG451" s="73"/>
      <c r="AH451" s="73"/>
      <c r="AI451" s="73"/>
      <c r="AJ451" s="73"/>
      <c r="AK451" s="73"/>
      <c r="AL451" s="73"/>
      <c r="AM451" s="73"/>
      <c r="AN451" s="73">
        <v>36.509180000000001</v>
      </c>
      <c r="AO451" s="73"/>
      <c r="AP451" s="73"/>
      <c r="AQ451" s="73"/>
      <c r="AR451" s="204">
        <f t="shared" si="61"/>
        <v>36.509180000000001</v>
      </c>
      <c r="AS451" s="204">
        <f t="shared" si="62"/>
        <v>36.509180000000001</v>
      </c>
    </row>
    <row r="452" spans="2:45" ht="11.25" customHeight="1">
      <c r="B452" s="167" t="s">
        <v>90</v>
      </c>
      <c r="C452" s="94" t="s">
        <v>1168</v>
      </c>
      <c r="D452" s="167" t="s">
        <v>141</v>
      </c>
      <c r="E452" s="170" t="s">
        <v>84</v>
      </c>
      <c r="F452" s="173" t="s">
        <v>257</v>
      </c>
      <c r="G452" s="73"/>
      <c r="H452" s="73"/>
      <c r="I452" s="73"/>
      <c r="J452" s="73"/>
      <c r="K452" s="73"/>
      <c r="L452" s="73"/>
      <c r="M452" s="73"/>
      <c r="N452" s="73"/>
      <c r="O452" s="73"/>
      <c r="P452" s="73"/>
      <c r="Q452" s="73"/>
      <c r="R452" s="198">
        <f t="shared" si="59"/>
        <v>0</v>
      </c>
      <c r="S452" s="73"/>
      <c r="T452" s="73"/>
      <c r="U452" s="73"/>
      <c r="V452" s="73"/>
      <c r="W452" s="73"/>
      <c r="X452" s="73"/>
      <c r="Y452" s="73"/>
      <c r="Z452" s="73"/>
      <c r="AA452" s="73"/>
      <c r="AB452" s="73"/>
      <c r="AC452" s="73"/>
      <c r="AD452" s="73"/>
      <c r="AE452" s="198">
        <f t="shared" si="60"/>
        <v>0</v>
      </c>
      <c r="AF452" s="73"/>
      <c r="AG452" s="73"/>
      <c r="AH452" s="73"/>
      <c r="AI452" s="73"/>
      <c r="AJ452" s="73"/>
      <c r="AK452" s="73"/>
      <c r="AL452" s="73"/>
      <c r="AM452" s="73"/>
      <c r="AN452" s="73"/>
      <c r="AO452" s="73">
        <v>17.505</v>
      </c>
      <c r="AP452" s="73"/>
      <c r="AQ452" s="73"/>
      <c r="AR452" s="204">
        <f t="shared" si="61"/>
        <v>17.505</v>
      </c>
      <c r="AS452" s="204">
        <f t="shared" si="62"/>
        <v>17.505</v>
      </c>
    </row>
    <row r="453" spans="2:45" ht="11.25" customHeight="1">
      <c r="B453" s="167" t="s">
        <v>90</v>
      </c>
      <c r="C453" s="94" t="s">
        <v>1169</v>
      </c>
      <c r="D453" s="167" t="s">
        <v>141</v>
      </c>
      <c r="E453" s="170" t="s">
        <v>84</v>
      </c>
      <c r="F453" s="173" t="s">
        <v>257</v>
      </c>
      <c r="G453" s="73"/>
      <c r="H453" s="73"/>
      <c r="I453" s="73"/>
      <c r="J453" s="73"/>
      <c r="K453" s="73"/>
      <c r="L453" s="73"/>
      <c r="M453" s="73"/>
      <c r="N453" s="73"/>
      <c r="O453" s="73"/>
      <c r="P453" s="73"/>
      <c r="Q453" s="73"/>
      <c r="R453" s="198">
        <f t="shared" si="59"/>
        <v>0</v>
      </c>
      <c r="S453" s="73"/>
      <c r="T453" s="73"/>
      <c r="U453" s="73"/>
      <c r="V453" s="73"/>
      <c r="W453" s="73"/>
      <c r="X453" s="73"/>
      <c r="Y453" s="73"/>
      <c r="Z453" s="73"/>
      <c r="AA453" s="73"/>
      <c r="AB453" s="73"/>
      <c r="AC453" s="73"/>
      <c r="AD453" s="73"/>
      <c r="AE453" s="198">
        <f t="shared" si="60"/>
        <v>0</v>
      </c>
      <c r="AF453" s="73"/>
      <c r="AG453" s="73"/>
      <c r="AH453" s="73"/>
      <c r="AI453" s="73"/>
      <c r="AJ453" s="73"/>
      <c r="AK453" s="73"/>
      <c r="AL453" s="73"/>
      <c r="AM453" s="73"/>
      <c r="AN453" s="73"/>
      <c r="AO453" s="73">
        <v>14.754</v>
      </c>
      <c r="AP453" s="73"/>
      <c r="AQ453" s="73"/>
      <c r="AR453" s="204">
        <f t="shared" si="61"/>
        <v>14.754</v>
      </c>
      <c r="AS453" s="204">
        <f t="shared" si="62"/>
        <v>14.754</v>
      </c>
    </row>
    <row r="454" spans="2:45" ht="11.25" customHeight="1">
      <c r="B454" s="167" t="s">
        <v>90</v>
      </c>
      <c r="C454" s="94" t="s">
        <v>1175</v>
      </c>
      <c r="D454" s="167" t="s">
        <v>141</v>
      </c>
      <c r="E454" s="170" t="s">
        <v>84</v>
      </c>
      <c r="F454" s="173" t="s">
        <v>257</v>
      </c>
      <c r="G454" s="73"/>
      <c r="H454" s="73"/>
      <c r="I454" s="73"/>
      <c r="J454" s="73"/>
      <c r="K454" s="73"/>
      <c r="L454" s="73"/>
      <c r="M454" s="73"/>
      <c r="N454" s="73"/>
      <c r="O454" s="73"/>
      <c r="P454" s="73"/>
      <c r="Q454" s="73"/>
      <c r="R454" s="198">
        <f t="shared" si="59"/>
        <v>0</v>
      </c>
      <c r="S454" s="73"/>
      <c r="T454" s="73"/>
      <c r="U454" s="73"/>
      <c r="V454" s="73"/>
      <c r="W454" s="73"/>
      <c r="X454" s="73"/>
      <c r="Y454" s="73"/>
      <c r="Z454" s="73"/>
      <c r="AA454" s="73"/>
      <c r="AB454" s="73"/>
      <c r="AC454" s="73"/>
      <c r="AD454" s="73"/>
      <c r="AE454" s="198">
        <f t="shared" si="60"/>
        <v>0</v>
      </c>
      <c r="AF454" s="73"/>
      <c r="AG454" s="73"/>
      <c r="AH454" s="73"/>
      <c r="AI454" s="73"/>
      <c r="AJ454" s="73"/>
      <c r="AK454" s="73"/>
      <c r="AL454" s="73"/>
      <c r="AM454" s="73"/>
      <c r="AN454" s="73"/>
      <c r="AO454" s="73"/>
      <c r="AP454" s="73">
        <v>46.42</v>
      </c>
      <c r="AQ454" s="73"/>
      <c r="AR454" s="204">
        <f t="shared" si="61"/>
        <v>46.42</v>
      </c>
      <c r="AS454" s="204">
        <f t="shared" si="62"/>
        <v>46.42</v>
      </c>
    </row>
    <row r="455" spans="2:45" ht="11.25" customHeight="1">
      <c r="B455" s="167" t="s">
        <v>90</v>
      </c>
      <c r="C455" s="94" t="s">
        <v>1191</v>
      </c>
      <c r="D455" s="167" t="s">
        <v>141</v>
      </c>
      <c r="E455" s="170" t="s">
        <v>84</v>
      </c>
      <c r="F455" s="173" t="s">
        <v>257</v>
      </c>
      <c r="G455" s="73"/>
      <c r="H455" s="73"/>
      <c r="I455" s="73"/>
      <c r="J455" s="73"/>
      <c r="K455" s="73"/>
      <c r="L455" s="73"/>
      <c r="M455" s="73"/>
      <c r="N455" s="73"/>
      <c r="O455" s="73"/>
      <c r="P455" s="73"/>
      <c r="Q455" s="73"/>
      <c r="R455" s="198">
        <f t="shared" si="59"/>
        <v>0</v>
      </c>
      <c r="S455" s="73"/>
      <c r="T455" s="73"/>
      <c r="U455" s="73"/>
      <c r="V455" s="73"/>
      <c r="W455" s="73"/>
      <c r="X455" s="73"/>
      <c r="Y455" s="73"/>
      <c r="Z455" s="73"/>
      <c r="AA455" s="73"/>
      <c r="AB455" s="73"/>
      <c r="AC455" s="73"/>
      <c r="AD455" s="73"/>
      <c r="AE455" s="198">
        <f t="shared" si="60"/>
        <v>0</v>
      </c>
      <c r="AF455" s="73"/>
      <c r="AG455" s="73"/>
      <c r="AH455" s="73"/>
      <c r="AI455" s="73"/>
      <c r="AJ455" s="73"/>
      <c r="AK455" s="73"/>
      <c r="AL455" s="73"/>
      <c r="AM455" s="73"/>
      <c r="AN455" s="73"/>
      <c r="AO455" s="73"/>
      <c r="AP455" s="73"/>
      <c r="AQ455" s="73">
        <v>4.9619999999999997</v>
      </c>
      <c r="AR455" s="204">
        <f t="shared" si="61"/>
        <v>4.9619999999999997</v>
      </c>
      <c r="AS455" s="204">
        <f t="shared" si="62"/>
        <v>4.9619999999999997</v>
      </c>
    </row>
    <row r="456" spans="2:45" ht="11.25" customHeight="1">
      <c r="B456" s="167" t="s">
        <v>91</v>
      </c>
      <c r="C456" s="94" t="s">
        <v>431</v>
      </c>
      <c r="D456" s="167" t="s">
        <v>141</v>
      </c>
      <c r="E456" s="170" t="s">
        <v>84</v>
      </c>
      <c r="F456" s="173"/>
      <c r="G456" s="73"/>
      <c r="H456" s="73">
        <v>0</v>
      </c>
      <c r="I456" s="73">
        <v>0</v>
      </c>
      <c r="J456" s="73">
        <v>0</v>
      </c>
      <c r="K456" s="73">
        <v>0</v>
      </c>
      <c r="L456" s="73">
        <v>0</v>
      </c>
      <c r="M456" s="73">
        <v>50</v>
      </c>
      <c r="N456" s="73">
        <v>0</v>
      </c>
      <c r="O456" s="73">
        <v>0</v>
      </c>
      <c r="P456" s="73">
        <v>0</v>
      </c>
      <c r="Q456" s="73">
        <v>0</v>
      </c>
      <c r="R456" s="198">
        <f t="shared" si="59"/>
        <v>50</v>
      </c>
      <c r="S456" s="73"/>
      <c r="T456" s="73"/>
      <c r="U456" s="73"/>
      <c r="V456" s="73"/>
      <c r="W456" s="73">
        <v>21</v>
      </c>
      <c r="X456" s="73"/>
      <c r="Y456" s="73"/>
      <c r="Z456" s="73"/>
      <c r="AA456" s="73">
        <v>15.75</v>
      </c>
      <c r="AB456" s="73"/>
      <c r="AC456" s="73"/>
      <c r="AD456" s="73"/>
      <c r="AE456" s="198">
        <f t="shared" si="60"/>
        <v>36.75</v>
      </c>
      <c r="AF456" s="73"/>
      <c r="AG456" s="73"/>
      <c r="AH456" s="73"/>
      <c r="AI456" s="73"/>
      <c r="AJ456" s="73"/>
      <c r="AK456" s="73"/>
      <c r="AL456" s="73"/>
      <c r="AM456" s="73"/>
      <c r="AN456" s="73">
        <v>14.35</v>
      </c>
      <c r="AO456" s="73">
        <v>0</v>
      </c>
      <c r="AP456" s="73">
        <v>0</v>
      </c>
      <c r="AQ456" s="73">
        <v>17.50</v>
      </c>
      <c r="AR456" s="204">
        <f t="shared" si="61"/>
        <v>31.85</v>
      </c>
      <c r="AS456" s="204">
        <f t="shared" si="62"/>
        <v>118.60</v>
      </c>
    </row>
    <row r="457" spans="2:45" ht="11.25" customHeight="1">
      <c r="B457" s="167" t="s">
        <v>91</v>
      </c>
      <c r="C457" s="94" t="s">
        <v>433</v>
      </c>
      <c r="D457" s="167" t="s">
        <v>141</v>
      </c>
      <c r="E457" s="170" t="s">
        <v>84</v>
      </c>
      <c r="F457" s="173"/>
      <c r="G457" s="73"/>
      <c r="H457" s="73">
        <v>0</v>
      </c>
      <c r="I457" s="73">
        <v>0</v>
      </c>
      <c r="J457" s="73">
        <v>0</v>
      </c>
      <c r="K457" s="73">
        <v>0</v>
      </c>
      <c r="L457" s="73">
        <v>0</v>
      </c>
      <c r="M457" s="73">
        <v>0</v>
      </c>
      <c r="N457" s="73">
        <v>0</v>
      </c>
      <c r="O457" s="73">
        <v>0</v>
      </c>
      <c r="P457" s="73">
        <v>0</v>
      </c>
      <c r="Q457" s="73">
        <v>16.40</v>
      </c>
      <c r="R457" s="198">
        <f t="shared" si="59"/>
        <v>16.40</v>
      </c>
      <c r="S457" s="73"/>
      <c r="T457" s="73">
        <v>71.011690000000002</v>
      </c>
      <c r="U457" s="73">
        <v>34.60</v>
      </c>
      <c r="V457" s="73">
        <v>33.89</v>
      </c>
      <c r="W457" s="73">
        <v>5.2039799999999996</v>
      </c>
      <c r="X457" s="73">
        <v>111</v>
      </c>
      <c r="Y457" s="73">
        <v>89.10</v>
      </c>
      <c r="Z457" s="73">
        <v>10.50</v>
      </c>
      <c r="AA457" s="73">
        <v>11.70575</v>
      </c>
      <c r="AB457" s="73">
        <v>40.957059999999998</v>
      </c>
      <c r="AC457" s="73">
        <v>48.50</v>
      </c>
      <c r="AD457" s="73">
        <v>194.07</v>
      </c>
      <c r="AE457" s="198">
        <f t="shared" si="60"/>
        <v>650.53847999999994</v>
      </c>
      <c r="AF457" s="73">
        <v>80.212209999999999</v>
      </c>
      <c r="AG457" s="73"/>
      <c r="AH457" s="73"/>
      <c r="AI457" s="73">
        <v>78.167619999999999</v>
      </c>
      <c r="AJ457" s="73">
        <v>0.90</v>
      </c>
      <c r="AK457" s="73">
        <v>97.32</v>
      </c>
      <c r="AL457" s="73">
        <v>134.06932000000006</v>
      </c>
      <c r="AM457" s="73"/>
      <c r="AN457" s="73">
        <v>35.007849999999863</v>
      </c>
      <c r="AO457" s="73">
        <v>30.5473</v>
      </c>
      <c r="AP457" s="73">
        <v>109.01403999999999</v>
      </c>
      <c r="AQ457" s="73">
        <v>43.308950000000003</v>
      </c>
      <c r="AR457" s="204">
        <f t="shared" si="61"/>
        <v>608.54728999999986</v>
      </c>
      <c r="AS457" s="204">
        <f t="shared" si="62"/>
        <v>1275.4857699999998</v>
      </c>
    </row>
    <row r="458" spans="2:45" ht="11.25" customHeight="1">
      <c r="B458" s="167" t="s">
        <v>91</v>
      </c>
      <c r="C458" s="94" t="s">
        <v>405</v>
      </c>
      <c r="D458" s="167" t="s">
        <v>141</v>
      </c>
      <c r="E458" s="170" t="s">
        <v>84</v>
      </c>
      <c r="F458" s="173"/>
      <c r="G458" s="73"/>
      <c r="H458" s="73">
        <v>0</v>
      </c>
      <c r="I458" s="73">
        <v>0</v>
      </c>
      <c r="J458" s="73">
        <v>0</v>
      </c>
      <c r="K458" s="73">
        <v>0</v>
      </c>
      <c r="L458" s="73">
        <v>0</v>
      </c>
      <c r="M458" s="73">
        <v>0</v>
      </c>
      <c r="N458" s="73">
        <v>0</v>
      </c>
      <c r="O458" s="73">
        <v>0</v>
      </c>
      <c r="P458" s="73">
        <v>53.40898</v>
      </c>
      <c r="Q458" s="73">
        <v>0</v>
      </c>
      <c r="R458" s="198">
        <f t="shared" si="59"/>
        <v>53.40898</v>
      </c>
      <c r="S458" s="73"/>
      <c r="T458" s="73"/>
      <c r="U458" s="73"/>
      <c r="V458" s="73"/>
      <c r="W458" s="73"/>
      <c r="X458" s="73"/>
      <c r="Y458" s="73"/>
      <c r="Z458" s="73"/>
      <c r="AA458" s="73"/>
      <c r="AB458" s="73"/>
      <c r="AC458" s="73"/>
      <c r="AD458" s="73"/>
      <c r="AE458" s="198">
        <f t="shared" si="60"/>
        <v>0</v>
      </c>
      <c r="AF458" s="73"/>
      <c r="AG458" s="73"/>
      <c r="AH458" s="73"/>
      <c r="AI458" s="73"/>
      <c r="AJ458" s="73"/>
      <c r="AK458" s="73"/>
      <c r="AL458" s="73"/>
      <c r="AM458" s="73"/>
      <c r="AN458" s="73"/>
      <c r="AO458" s="73">
        <v>0</v>
      </c>
      <c r="AP458" s="73">
        <v>0</v>
      </c>
      <c r="AQ458" s="73">
        <v>0</v>
      </c>
      <c r="AR458" s="204">
        <f t="shared" si="61"/>
        <v>0</v>
      </c>
      <c r="AS458" s="204">
        <f t="shared" si="62"/>
        <v>53.40898</v>
      </c>
    </row>
    <row r="459" spans="2:45" ht="11.25" customHeight="1">
      <c r="B459" s="167" t="s">
        <v>91</v>
      </c>
      <c r="C459" s="94" t="s">
        <v>396</v>
      </c>
      <c r="D459" s="167" t="s">
        <v>141</v>
      </c>
      <c r="E459" s="170" t="s">
        <v>84</v>
      </c>
      <c r="F459" s="173"/>
      <c r="G459" s="73"/>
      <c r="H459" s="73"/>
      <c r="I459" s="73"/>
      <c r="J459" s="73"/>
      <c r="K459" s="73"/>
      <c r="L459" s="73"/>
      <c r="M459" s="73"/>
      <c r="N459" s="73"/>
      <c r="O459" s="73"/>
      <c r="P459" s="73"/>
      <c r="Q459" s="73"/>
      <c r="R459" s="198">
        <f t="shared" si="59"/>
        <v>0</v>
      </c>
      <c r="S459" s="73"/>
      <c r="T459" s="73"/>
      <c r="U459" s="73">
        <v>0.60</v>
      </c>
      <c r="V459" s="73"/>
      <c r="W459" s="73"/>
      <c r="X459" s="73"/>
      <c r="Y459" s="73"/>
      <c r="Z459" s="73"/>
      <c r="AA459" s="73"/>
      <c r="AB459" s="73"/>
      <c r="AC459" s="73"/>
      <c r="AD459" s="73"/>
      <c r="AE459" s="198">
        <f t="shared" si="60"/>
        <v>0.60</v>
      </c>
      <c r="AF459" s="73"/>
      <c r="AG459" s="73">
        <v>30.815279999999998</v>
      </c>
      <c r="AH459" s="73">
        <v>248.99363999999997</v>
      </c>
      <c r="AI459" s="73"/>
      <c r="AJ459" s="73"/>
      <c r="AK459" s="73"/>
      <c r="AL459" s="73"/>
      <c r="AM459" s="73"/>
      <c r="AN459" s="73"/>
      <c r="AO459" s="73">
        <v>0</v>
      </c>
      <c r="AP459" s="73">
        <v>0</v>
      </c>
      <c r="AQ459" s="73">
        <v>0</v>
      </c>
      <c r="AR459" s="204">
        <f t="shared" si="61"/>
        <v>279.80891999999994</v>
      </c>
      <c r="AS459" s="204">
        <f t="shared" si="62"/>
        <v>280.40891999999997</v>
      </c>
    </row>
    <row r="460" spans="2:45" ht="11.25" customHeight="1">
      <c r="B460" s="167" t="s">
        <v>94</v>
      </c>
      <c r="C460" s="94" t="s">
        <v>455</v>
      </c>
      <c r="D460" s="167" t="s">
        <v>141</v>
      </c>
      <c r="E460" s="170" t="s">
        <v>84</v>
      </c>
      <c r="F460" s="173" t="s">
        <v>602</v>
      </c>
      <c r="G460" s="73">
        <v>0</v>
      </c>
      <c r="H460" s="73">
        <v>62.995600000000003</v>
      </c>
      <c r="I460" s="73">
        <v>0</v>
      </c>
      <c r="J460" s="73">
        <v>0</v>
      </c>
      <c r="K460" s="73">
        <v>0</v>
      </c>
      <c r="L460" s="73">
        <v>0</v>
      </c>
      <c r="M460" s="73">
        <v>59.330640000000002</v>
      </c>
      <c r="N460" s="73">
        <v>0</v>
      </c>
      <c r="O460" s="73">
        <v>0</v>
      </c>
      <c r="P460" s="73">
        <v>0</v>
      </c>
      <c r="Q460" s="73">
        <v>0</v>
      </c>
      <c r="R460" s="198">
        <f t="shared" si="59"/>
        <v>122.32624000000001</v>
      </c>
      <c r="S460" s="73"/>
      <c r="T460" s="73"/>
      <c r="U460" s="73">
        <v>189.10</v>
      </c>
      <c r="V460" s="73"/>
      <c r="W460" s="73"/>
      <c r="X460" s="73"/>
      <c r="Y460" s="73"/>
      <c r="Z460" s="73"/>
      <c r="AA460" s="73"/>
      <c r="AB460" s="73"/>
      <c r="AC460" s="73"/>
      <c r="AD460" s="73"/>
      <c r="AE460" s="198">
        <f t="shared" si="60"/>
        <v>189.10</v>
      </c>
      <c r="AF460" s="73"/>
      <c r="AG460" s="73"/>
      <c r="AH460" s="73"/>
      <c r="AI460" s="73"/>
      <c r="AJ460" s="73"/>
      <c r="AK460" s="73"/>
      <c r="AL460" s="73"/>
      <c r="AM460" s="73"/>
      <c r="AN460" s="73"/>
      <c r="AO460" s="73"/>
      <c r="AP460" s="73"/>
      <c r="AQ460" s="73"/>
      <c r="AR460" s="204">
        <f t="shared" si="61"/>
        <v>0</v>
      </c>
      <c r="AS460" s="204">
        <f t="shared" si="62"/>
        <v>311.42624000000001</v>
      </c>
    </row>
    <row r="461" spans="2:45" ht="11.25" customHeight="1">
      <c r="B461" s="167" t="s">
        <v>95</v>
      </c>
      <c r="C461" s="94" t="s">
        <v>462</v>
      </c>
      <c r="D461" s="167" t="s">
        <v>141</v>
      </c>
      <c r="E461" s="170" t="s">
        <v>84</v>
      </c>
      <c r="F461" s="173" t="s">
        <v>511</v>
      </c>
      <c r="G461" s="73">
        <v>0</v>
      </c>
      <c r="H461" s="73">
        <v>0</v>
      </c>
      <c r="I461" s="73">
        <v>25.39</v>
      </c>
      <c r="J461" s="73">
        <v>29.599</v>
      </c>
      <c r="K461" s="73">
        <v>10.77</v>
      </c>
      <c r="L461" s="73">
        <v>0.19</v>
      </c>
      <c r="M461" s="73">
        <v>0</v>
      </c>
      <c r="N461" s="73">
        <v>0</v>
      </c>
      <c r="O461" s="73">
        <v>0</v>
      </c>
      <c r="P461" s="73">
        <v>0</v>
      </c>
      <c r="Q461" s="73">
        <v>0</v>
      </c>
      <c r="R461" s="198">
        <f t="shared" si="59"/>
        <v>65.948999999999998</v>
      </c>
      <c r="S461" s="73"/>
      <c r="T461" s="73"/>
      <c r="U461" s="73"/>
      <c r="V461" s="73"/>
      <c r="W461" s="73"/>
      <c r="X461" s="73"/>
      <c r="Y461" s="73"/>
      <c r="Z461" s="73"/>
      <c r="AA461" s="73"/>
      <c r="AB461" s="73"/>
      <c r="AC461" s="73"/>
      <c r="AD461" s="73"/>
      <c r="AE461" s="198">
        <f t="shared" si="60"/>
        <v>0</v>
      </c>
      <c r="AF461" s="73"/>
      <c r="AG461" s="73"/>
      <c r="AH461" s="73"/>
      <c r="AI461" s="73"/>
      <c r="AJ461" s="73"/>
      <c r="AK461" s="73"/>
      <c r="AL461" s="73"/>
      <c r="AM461" s="73"/>
      <c r="AN461" s="73"/>
      <c r="AO461" s="73"/>
      <c r="AP461" s="73"/>
      <c r="AQ461" s="73"/>
      <c r="AR461" s="204">
        <f t="shared" si="61"/>
        <v>0</v>
      </c>
      <c r="AS461" s="204">
        <f t="shared" si="62"/>
        <v>65.948999999999998</v>
      </c>
    </row>
    <row r="462" spans="2:45" ht="11.25" customHeight="1">
      <c r="B462" s="167" t="s">
        <v>95</v>
      </c>
      <c r="C462" s="94" t="s">
        <v>560</v>
      </c>
      <c r="D462" s="167" t="s">
        <v>141</v>
      </c>
      <c r="E462" s="170" t="s">
        <v>84</v>
      </c>
      <c r="F462" s="173"/>
      <c r="G462" s="73">
        <v>0</v>
      </c>
      <c r="H462" s="73">
        <v>9</v>
      </c>
      <c r="I462" s="73">
        <v>4</v>
      </c>
      <c r="J462" s="73">
        <v>0</v>
      </c>
      <c r="K462" s="73">
        <v>0</v>
      </c>
      <c r="L462" s="73">
        <v>0</v>
      </c>
      <c r="M462" s="73">
        <v>0</v>
      </c>
      <c r="N462" s="73">
        <v>0</v>
      </c>
      <c r="O462" s="73">
        <v>0</v>
      </c>
      <c r="P462" s="73">
        <v>0</v>
      </c>
      <c r="Q462" s="73">
        <v>0</v>
      </c>
      <c r="R462" s="198">
        <f t="shared" si="59"/>
        <v>13</v>
      </c>
      <c r="S462" s="73"/>
      <c r="T462" s="73"/>
      <c r="U462" s="73"/>
      <c r="V462" s="73"/>
      <c r="W462" s="73"/>
      <c r="X462" s="73"/>
      <c r="Y462" s="73"/>
      <c r="Z462" s="73"/>
      <c r="AA462" s="73"/>
      <c r="AB462" s="73"/>
      <c r="AC462" s="73"/>
      <c r="AD462" s="73"/>
      <c r="AE462" s="198">
        <f t="shared" si="60"/>
        <v>0</v>
      </c>
      <c r="AF462" s="73"/>
      <c r="AG462" s="73"/>
      <c r="AH462" s="73"/>
      <c r="AI462" s="73"/>
      <c r="AJ462" s="73"/>
      <c r="AK462" s="73"/>
      <c r="AL462" s="73"/>
      <c r="AM462" s="73"/>
      <c r="AN462" s="73"/>
      <c r="AO462" s="73"/>
      <c r="AP462" s="73"/>
      <c r="AQ462" s="73"/>
      <c r="AR462" s="204">
        <f t="shared" si="61"/>
        <v>0</v>
      </c>
      <c r="AS462" s="204">
        <f t="shared" si="62"/>
        <v>13</v>
      </c>
    </row>
    <row r="463" spans="2:45" ht="11.25" customHeight="1">
      <c r="B463" s="167" t="s">
        <v>96</v>
      </c>
      <c r="C463" s="94" t="s">
        <v>516</v>
      </c>
      <c r="D463" s="167" t="s">
        <v>141</v>
      </c>
      <c r="E463" s="170" t="s">
        <v>84</v>
      </c>
      <c r="F463" s="173"/>
      <c r="G463" s="73">
        <v>0</v>
      </c>
      <c r="H463" s="73">
        <v>501.86</v>
      </c>
      <c r="I463" s="73">
        <v>7701.78</v>
      </c>
      <c r="J463" s="73">
        <v>11228.554630000001</v>
      </c>
      <c r="K463" s="73">
        <v>13474.19686</v>
      </c>
      <c r="L463" s="73">
        <v>30224.09</v>
      </c>
      <c r="M463" s="73">
        <v>7388.9699999999993</v>
      </c>
      <c r="N463" s="73">
        <v>5925.14</v>
      </c>
      <c r="O463" s="73">
        <v>11328.823259999999</v>
      </c>
      <c r="P463" s="73">
        <v>26555.925039999998</v>
      </c>
      <c r="Q463" s="73">
        <v>49990.85</v>
      </c>
      <c r="R463" s="198">
        <f t="shared" si="59"/>
        <v>164320.18979</v>
      </c>
      <c r="S463" s="73">
        <v>22.497</v>
      </c>
      <c r="T463" s="73">
        <v>848.86900000000003</v>
      </c>
      <c r="U463" s="73">
        <v>5674.107</v>
      </c>
      <c r="V463" s="73">
        <v>311.09199999999998</v>
      </c>
      <c r="W463" s="73">
        <v>2385.489</v>
      </c>
      <c r="X463" s="73">
        <v>158.25800000000001</v>
      </c>
      <c r="Y463" s="73">
        <v>395.53899999999999</v>
      </c>
      <c r="Z463" s="73">
        <v>53.518999999999998</v>
      </c>
      <c r="AA463" s="73">
        <v>1182.5519999999999</v>
      </c>
      <c r="AB463" s="73"/>
      <c r="AC463" s="73">
        <v>604.45000000000005</v>
      </c>
      <c r="AD463" s="73">
        <v>8943.0810000000001</v>
      </c>
      <c r="AE463" s="198">
        <f t="shared" si="60"/>
        <v>20579.453000000001</v>
      </c>
      <c r="AF463" s="73">
        <v>14.64</v>
      </c>
      <c r="AG463" s="73">
        <v>5926.49</v>
      </c>
      <c r="AH463" s="73">
        <v>17.85</v>
      </c>
      <c r="AI463" s="73">
        <v>40.79</v>
      </c>
      <c r="AJ463" s="73"/>
      <c r="AK463" s="73">
        <v>3153.81</v>
      </c>
      <c r="AL463" s="73">
        <v>81.540000000000006</v>
      </c>
      <c r="AM463" s="73">
        <v>9.48</v>
      </c>
      <c r="AN463" s="73"/>
      <c r="AO463" s="73">
        <v>100.74</v>
      </c>
      <c r="AP463" s="73">
        <v>96.32</v>
      </c>
      <c r="AQ463" s="73">
        <v>17.09</v>
      </c>
      <c r="AR463" s="204">
        <f t="shared" si="61"/>
        <v>9458.75</v>
      </c>
      <c r="AS463" s="204">
        <f t="shared" si="62"/>
        <v>194358.39279000001</v>
      </c>
    </row>
    <row r="464" spans="2:45" ht="11.25" customHeight="1">
      <c r="B464" s="167" t="s">
        <v>96</v>
      </c>
      <c r="C464" s="94" t="s">
        <v>538</v>
      </c>
      <c r="D464" s="167" t="s">
        <v>141</v>
      </c>
      <c r="E464" s="170" t="s">
        <v>84</v>
      </c>
      <c r="F464" s="173" t="s">
        <v>568</v>
      </c>
      <c r="G464" s="73">
        <v>0</v>
      </c>
      <c r="H464" s="73">
        <v>0</v>
      </c>
      <c r="I464" s="73">
        <v>0</v>
      </c>
      <c r="J464" s="73">
        <v>0</v>
      </c>
      <c r="K464" s="73">
        <v>0</v>
      </c>
      <c r="L464" s="73">
        <v>5390.80908</v>
      </c>
      <c r="M464" s="73">
        <v>118.01</v>
      </c>
      <c r="N464" s="73">
        <v>12614.82</v>
      </c>
      <c r="O464" s="73">
        <v>10028.68665</v>
      </c>
      <c r="P464" s="73">
        <v>705.44197999999994</v>
      </c>
      <c r="Q464" s="73">
        <v>27837.33</v>
      </c>
      <c r="R464" s="198">
        <f>SUM(G464:Q464)</f>
        <v>56695.097710000002</v>
      </c>
      <c r="S464" s="73"/>
      <c r="T464" s="73">
        <v>755.53</v>
      </c>
      <c r="U464" s="73">
        <v>4293.5360000000001</v>
      </c>
      <c r="V464" s="73">
        <v>5881.57</v>
      </c>
      <c r="W464" s="73">
        <v>110247.91800000001</v>
      </c>
      <c r="X464" s="73">
        <v>34838.233999999997</v>
      </c>
      <c r="Y464" s="73"/>
      <c r="Z464" s="73"/>
      <c r="AA464" s="73"/>
      <c r="AB464" s="73"/>
      <c r="AC464" s="73"/>
      <c r="AD464" s="73"/>
      <c r="AE464" s="198">
        <f t="shared" si="60"/>
        <v>156016.788</v>
      </c>
      <c r="AF464" s="73"/>
      <c r="AG464" s="73"/>
      <c r="AH464" s="73"/>
      <c r="AI464" s="73"/>
      <c r="AJ464" s="73"/>
      <c r="AK464" s="73"/>
      <c r="AL464" s="73"/>
      <c r="AM464" s="73"/>
      <c r="AN464" s="73"/>
      <c r="AO464" s="73"/>
      <c r="AP464" s="73"/>
      <c r="AQ464" s="73"/>
      <c r="AR464" s="204">
        <f t="shared" si="61"/>
        <v>0</v>
      </c>
      <c r="AS464" s="204">
        <f t="shared" si="62"/>
        <v>212711.88571</v>
      </c>
    </row>
    <row r="465" spans="2:45" ht="11.25" customHeight="1">
      <c r="B465" s="167" t="s">
        <v>96</v>
      </c>
      <c r="C465" s="94" t="s">
        <v>141</v>
      </c>
      <c r="D465" s="167" t="s">
        <v>141</v>
      </c>
      <c r="E465" s="170" t="s">
        <v>84</v>
      </c>
      <c r="F465" s="173" t="s">
        <v>734</v>
      </c>
      <c r="G465" s="73"/>
      <c r="H465" s="73"/>
      <c r="I465" s="73"/>
      <c r="J465" s="73"/>
      <c r="K465" s="73"/>
      <c r="L465" s="73"/>
      <c r="M465" s="73"/>
      <c r="N465" s="73"/>
      <c r="O465" s="73"/>
      <c r="P465" s="73"/>
      <c r="Q465" s="73"/>
      <c r="R465" s="198">
        <f>SUM(G465:Q465)</f>
        <v>0</v>
      </c>
      <c r="S465" s="73"/>
      <c r="T465" s="73"/>
      <c r="U465" s="73"/>
      <c r="V465" s="73"/>
      <c r="W465" s="73"/>
      <c r="X465" s="73"/>
      <c r="Y465" s="73"/>
      <c r="Z465" s="73"/>
      <c r="AA465" s="73"/>
      <c r="AB465" s="73"/>
      <c r="AC465" s="73"/>
      <c r="AD465" s="73"/>
      <c r="AE465" s="198">
        <f t="shared" si="63" ref="AE465">SUM(S465:AD465)</f>
        <v>0</v>
      </c>
      <c r="AF465" s="73"/>
      <c r="AG465" s="73">
        <v>0.30</v>
      </c>
      <c r="AH465" s="73"/>
      <c r="AI465" s="73"/>
      <c r="AJ465" s="73"/>
      <c r="AK465" s="73"/>
      <c r="AL465" s="73"/>
      <c r="AM465" s="73"/>
      <c r="AN465" s="73"/>
      <c r="AO465" s="73"/>
      <c r="AP465" s="73"/>
      <c r="AQ465" s="73"/>
      <c r="AR465" s="204">
        <f t="shared" si="61"/>
        <v>0.30</v>
      </c>
      <c r="AS465" s="204">
        <f t="shared" si="62"/>
        <v>0.30</v>
      </c>
    </row>
    <row r="466" spans="2:45" ht="11.25" customHeight="1">
      <c r="B466" s="167" t="s">
        <v>96</v>
      </c>
      <c r="C466" s="94" t="s">
        <v>141</v>
      </c>
      <c r="D466" s="167" t="s">
        <v>141</v>
      </c>
      <c r="E466" s="170" t="s">
        <v>84</v>
      </c>
      <c r="F466" s="173" t="s">
        <v>570</v>
      </c>
      <c r="G466" s="73"/>
      <c r="H466" s="73"/>
      <c r="I466" s="73"/>
      <c r="J466" s="73"/>
      <c r="K466" s="73"/>
      <c r="L466" s="73"/>
      <c r="M466" s="73"/>
      <c r="N466" s="73"/>
      <c r="O466" s="73"/>
      <c r="P466" s="73"/>
      <c r="Q466" s="73"/>
      <c r="R466" s="198">
        <f>SUM(G466:Q466)</f>
        <v>0</v>
      </c>
      <c r="S466" s="73"/>
      <c r="T466" s="73"/>
      <c r="U466" s="73"/>
      <c r="V466" s="73"/>
      <c r="W466" s="73"/>
      <c r="X466" s="73"/>
      <c r="Y466" s="73"/>
      <c r="Z466" s="73">
        <v>16.977</v>
      </c>
      <c r="AA466" s="73"/>
      <c r="AB466" s="73">
        <v>0.026999999999999691</v>
      </c>
      <c r="AC466" s="73">
        <v>6.29</v>
      </c>
      <c r="AD466" s="73">
        <v>9.8569999999999993</v>
      </c>
      <c r="AE466" s="198">
        <f t="shared" si="64" ref="AE466">SUM(S466:AD466)</f>
        <v>33.150999999999996</v>
      </c>
      <c r="AF466" s="73"/>
      <c r="AG466" s="73">
        <v>1.998</v>
      </c>
      <c r="AH466" s="73"/>
      <c r="AI466" s="73"/>
      <c r="AJ466" s="73">
        <v>6.8909999999999982</v>
      </c>
      <c r="AK466" s="73">
        <v>9.282</v>
      </c>
      <c r="AL466" s="73"/>
      <c r="AM466" s="73"/>
      <c r="AN466" s="73"/>
      <c r="AO466" s="73"/>
      <c r="AP466" s="73"/>
      <c r="AQ466" s="73">
        <v>0.06</v>
      </c>
      <c r="AR466" s="204">
        <f t="shared" si="61"/>
        <v>18.230999999999998</v>
      </c>
      <c r="AS466" s="204">
        <f t="shared" si="62"/>
        <v>51.381999999999991</v>
      </c>
    </row>
    <row r="467" spans="2:45" ht="11.25" customHeight="1">
      <c r="B467" s="167" t="s">
        <v>96</v>
      </c>
      <c r="C467" s="94" t="s">
        <v>808</v>
      </c>
      <c r="D467" s="167" t="s">
        <v>141</v>
      </c>
      <c r="E467" s="170" t="s">
        <v>84</v>
      </c>
      <c r="F467" s="173" t="s">
        <v>809</v>
      </c>
      <c r="G467" s="73"/>
      <c r="H467" s="73"/>
      <c r="I467" s="73"/>
      <c r="J467" s="73"/>
      <c r="K467" s="73"/>
      <c r="L467" s="73"/>
      <c r="M467" s="73"/>
      <c r="N467" s="73"/>
      <c r="O467" s="73"/>
      <c r="P467" s="73"/>
      <c r="Q467" s="73"/>
      <c r="R467" s="198">
        <f t="shared" si="59"/>
        <v>0</v>
      </c>
      <c r="S467" s="73"/>
      <c r="T467" s="73"/>
      <c r="U467" s="73"/>
      <c r="V467" s="73"/>
      <c r="W467" s="73">
        <v>15.44</v>
      </c>
      <c r="X467" s="73">
        <v>24.125</v>
      </c>
      <c r="Y467" s="73"/>
      <c r="Z467" s="73">
        <v>18.812999999999999</v>
      </c>
      <c r="AA467" s="73">
        <v>651.48699999999997</v>
      </c>
      <c r="AB467" s="73">
        <v>772.15200000000004</v>
      </c>
      <c r="AC467" s="73">
        <v>289.50599999999997</v>
      </c>
      <c r="AD467" s="73">
        <v>133.608</v>
      </c>
      <c r="AE467" s="198">
        <f t="shared" si="60"/>
        <v>1905.1310000000001</v>
      </c>
      <c r="AF467" s="73"/>
      <c r="AG467" s="73"/>
      <c r="AH467" s="73"/>
      <c r="AI467" s="73"/>
      <c r="AJ467" s="73">
        <v>0.997</v>
      </c>
      <c r="AK467" s="73">
        <v>25.635999999999999</v>
      </c>
      <c r="AL467" s="73">
        <v>11.478</v>
      </c>
      <c r="AM467" s="73">
        <v>2.4300000000000002</v>
      </c>
      <c r="AN467" s="73">
        <v>29.50</v>
      </c>
      <c r="AO467" s="73">
        <v>23.876000000000001</v>
      </c>
      <c r="AP467" s="73">
        <v>17.89</v>
      </c>
      <c r="AQ467" s="73">
        <v>0.76</v>
      </c>
      <c r="AR467" s="204">
        <f t="shared" si="61"/>
        <v>112.56700000000001</v>
      </c>
      <c r="AS467" s="204">
        <f t="shared" si="62"/>
        <v>2017.6980000000001</v>
      </c>
    </row>
    <row r="468" spans="2:45" ht="11.25" customHeight="1">
      <c r="B468" s="167" t="s">
        <v>101</v>
      </c>
      <c r="C468" s="94" t="s">
        <v>637</v>
      </c>
      <c r="D468" s="167" t="s">
        <v>141</v>
      </c>
      <c r="E468" s="170" t="s">
        <v>84</v>
      </c>
      <c r="F468" s="173"/>
      <c r="G468" s="73">
        <v>0</v>
      </c>
      <c r="H468" s="73">
        <v>0</v>
      </c>
      <c r="I468" s="73">
        <v>0</v>
      </c>
      <c r="J468" s="73">
        <v>0</v>
      </c>
      <c r="K468" s="73">
        <v>0</v>
      </c>
      <c r="L468" s="73">
        <v>1703.1346900000001</v>
      </c>
      <c r="M468" s="73">
        <v>404.91699999999997</v>
      </c>
      <c r="N468" s="73">
        <v>0</v>
      </c>
      <c r="O468" s="73">
        <v>0</v>
      </c>
      <c r="P468" s="73">
        <v>124</v>
      </c>
      <c r="Q468" s="73">
        <v>0</v>
      </c>
      <c r="R468" s="198">
        <f t="shared" si="59"/>
        <v>2232.0516900000002</v>
      </c>
      <c r="S468" s="73"/>
      <c r="T468" s="73"/>
      <c r="U468" s="73"/>
      <c r="V468" s="73"/>
      <c r="W468" s="73"/>
      <c r="X468" s="73"/>
      <c r="Y468" s="73"/>
      <c r="Z468" s="73"/>
      <c r="AA468" s="73"/>
      <c r="AB468" s="73"/>
      <c r="AC468" s="73"/>
      <c r="AD468" s="73"/>
      <c r="AE468" s="198">
        <f t="shared" si="60"/>
        <v>0</v>
      </c>
      <c r="AF468" s="73"/>
      <c r="AG468" s="73"/>
      <c r="AH468" s="73"/>
      <c r="AI468" s="73"/>
      <c r="AJ468" s="73"/>
      <c r="AK468" s="73"/>
      <c r="AL468" s="73"/>
      <c r="AM468" s="73"/>
      <c r="AN468" s="73"/>
      <c r="AO468" s="73"/>
      <c r="AP468" s="73"/>
      <c r="AQ468" s="73"/>
      <c r="AR468" s="204">
        <f t="shared" si="61"/>
        <v>0</v>
      </c>
      <c r="AS468" s="204">
        <f t="shared" si="62"/>
        <v>2232.0516900000002</v>
      </c>
    </row>
    <row r="469" spans="2:45" ht="11.25" customHeight="1">
      <c r="B469" s="167" t="s">
        <v>101</v>
      </c>
      <c r="C469" s="94" t="s">
        <v>539</v>
      </c>
      <c r="D469" s="167" t="s">
        <v>141</v>
      </c>
      <c r="E469" s="170" t="s">
        <v>84</v>
      </c>
      <c r="F469" s="173"/>
      <c r="G469" s="73">
        <v>0</v>
      </c>
      <c r="H469" s="73">
        <v>0</v>
      </c>
      <c r="I469" s="73">
        <v>33786</v>
      </c>
      <c r="J469" s="73">
        <v>31543</v>
      </c>
      <c r="K469" s="73">
        <v>13896</v>
      </c>
      <c r="L469" s="73">
        <v>9251.9979999999996</v>
      </c>
      <c r="M469" s="73">
        <v>2840</v>
      </c>
      <c r="N469" s="73">
        <v>118</v>
      </c>
      <c r="O469" s="73">
        <v>22</v>
      </c>
      <c r="P469" s="73">
        <v>31</v>
      </c>
      <c r="Q469" s="73">
        <v>23</v>
      </c>
      <c r="R469" s="198">
        <f t="shared" si="59"/>
        <v>91510.997999999992</v>
      </c>
      <c r="S469" s="73">
        <v>14.80</v>
      </c>
      <c r="T469" s="73">
        <v>13.20</v>
      </c>
      <c r="U469" s="73">
        <v>5.90</v>
      </c>
      <c r="V469" s="73">
        <v>3.50</v>
      </c>
      <c r="W469" s="73">
        <v>1.50</v>
      </c>
      <c r="X469" s="73">
        <v>5.80</v>
      </c>
      <c r="Y469" s="73">
        <v>1.1000000000000001</v>
      </c>
      <c r="Z469" s="73">
        <v>3.80</v>
      </c>
      <c r="AA469" s="73">
        <v>0.70</v>
      </c>
      <c r="AB469" s="73">
        <v>17.40</v>
      </c>
      <c r="AC469" s="73">
        <v>1.40</v>
      </c>
      <c r="AD469" s="73">
        <v>1.30</v>
      </c>
      <c r="AE469" s="198">
        <f t="shared" si="60"/>
        <v>70.399999999999991</v>
      </c>
      <c r="AF469" s="73">
        <v>0.30</v>
      </c>
      <c r="AG469" s="73"/>
      <c r="AH469" s="73"/>
      <c r="AI469" s="73"/>
      <c r="AJ469" s="73"/>
      <c r="AK469" s="73"/>
      <c r="AL469" s="73"/>
      <c r="AM469" s="73"/>
      <c r="AN469" s="73"/>
      <c r="AO469" s="73"/>
      <c r="AP469" s="73"/>
      <c r="AQ469" s="73"/>
      <c r="AR469" s="204">
        <f t="shared" si="61"/>
        <v>0.30</v>
      </c>
      <c r="AS469" s="204">
        <f t="shared" si="62"/>
        <v>91581.697999999989</v>
      </c>
    </row>
    <row r="470" spans="2:45" ht="11.25" customHeight="1">
      <c r="B470" s="167" t="s">
        <v>101</v>
      </c>
      <c r="C470" s="94" t="s">
        <v>604</v>
      </c>
      <c r="D470" s="167" t="s">
        <v>141</v>
      </c>
      <c r="E470" s="170" t="s">
        <v>84</v>
      </c>
      <c r="F470" s="173" t="s">
        <v>605</v>
      </c>
      <c r="G470" s="73">
        <v>1409</v>
      </c>
      <c r="H470" s="73">
        <v>2336</v>
      </c>
      <c r="I470" s="73">
        <v>2695</v>
      </c>
      <c r="J470" s="73">
        <v>2108.50</v>
      </c>
      <c r="K470" s="73">
        <v>836.50</v>
      </c>
      <c r="L470" s="73">
        <v>1110</v>
      </c>
      <c r="M470" s="73">
        <v>2026</v>
      </c>
      <c r="N470" s="73">
        <v>884.80</v>
      </c>
      <c r="O470" s="73">
        <v>608.10</v>
      </c>
      <c r="P470" s="73">
        <v>601.50</v>
      </c>
      <c r="Q470" s="73">
        <v>628.29999999999995</v>
      </c>
      <c r="R470" s="198">
        <f t="shared" si="59"/>
        <v>15243.699999999999</v>
      </c>
      <c r="S470" s="73">
        <v>505</v>
      </c>
      <c r="T470" s="73">
        <v>1245</v>
      </c>
      <c r="U470" s="73">
        <v>1115</v>
      </c>
      <c r="V470" s="73">
        <v>575</v>
      </c>
      <c r="W470" s="73">
        <v>989</v>
      </c>
      <c r="X470" s="73">
        <v>1229</v>
      </c>
      <c r="Y470" s="73">
        <v>961</v>
      </c>
      <c r="Z470" s="73">
        <v>1502</v>
      </c>
      <c r="AA470" s="73">
        <v>1580</v>
      </c>
      <c r="AB470" s="73">
        <v>1556</v>
      </c>
      <c r="AC470" s="73">
        <v>916</v>
      </c>
      <c r="AD470" s="73">
        <v>735</v>
      </c>
      <c r="AE470" s="198">
        <f t="shared" si="65" ref="AE470">SUM(S470:AD470)</f>
        <v>12908</v>
      </c>
      <c r="AF470" s="73">
        <v>955</v>
      </c>
      <c r="AG470" s="73">
        <v>882</v>
      </c>
      <c r="AH470" s="73">
        <v>1192</v>
      </c>
      <c r="AI470" s="73">
        <v>1093</v>
      </c>
      <c r="AJ470" s="73">
        <v>1110</v>
      </c>
      <c r="AK470" s="73">
        <v>1144</v>
      </c>
      <c r="AL470" s="73">
        <v>682</v>
      </c>
      <c r="AM470" s="73">
        <v>1236</v>
      </c>
      <c r="AN470" s="73">
        <v>1145</v>
      </c>
      <c r="AO470" s="73">
        <v>1421</v>
      </c>
      <c r="AP470" s="73">
        <v>859</v>
      </c>
      <c r="AQ470" s="73">
        <v>821</v>
      </c>
      <c r="AR470" s="204">
        <f t="shared" si="61"/>
        <v>12540</v>
      </c>
      <c r="AS470" s="204">
        <f t="shared" si="62"/>
        <v>40691.699999999997</v>
      </c>
    </row>
    <row r="471" spans="2:45" ht="11.25" customHeight="1">
      <c r="B471" s="167" t="s">
        <v>101</v>
      </c>
      <c r="C471" s="94" t="s">
        <v>752</v>
      </c>
      <c r="D471" s="167" t="s">
        <v>141</v>
      </c>
      <c r="E471" s="170" t="s">
        <v>84</v>
      </c>
      <c r="F471" s="173"/>
      <c r="G471" s="73"/>
      <c r="H471" s="73"/>
      <c r="I471" s="73"/>
      <c r="J471" s="73"/>
      <c r="K471" s="73"/>
      <c r="L471" s="73"/>
      <c r="M471" s="73"/>
      <c r="N471" s="73"/>
      <c r="O471" s="73"/>
      <c r="P471" s="73"/>
      <c r="Q471" s="73"/>
      <c r="R471" s="198">
        <f t="shared" si="59"/>
        <v>0</v>
      </c>
      <c r="S471" s="73"/>
      <c r="T471" s="73"/>
      <c r="U471" s="73"/>
      <c r="V471" s="73">
        <v>1748.50</v>
      </c>
      <c r="W471" s="73"/>
      <c r="X471" s="73">
        <v>-1446</v>
      </c>
      <c r="Y471" s="73"/>
      <c r="Z471" s="73"/>
      <c r="AA471" s="73">
        <v>604.79999999999995</v>
      </c>
      <c r="AB471" s="73"/>
      <c r="AC471" s="73"/>
      <c r="AD471" s="73"/>
      <c r="AE471" s="198">
        <f t="shared" si="60"/>
        <v>907.30</v>
      </c>
      <c r="AF471" s="73"/>
      <c r="AG471" s="73"/>
      <c r="AH471" s="73"/>
      <c r="AI471" s="73"/>
      <c r="AJ471" s="73"/>
      <c r="AK471" s="73"/>
      <c r="AL471" s="73"/>
      <c r="AM471" s="73"/>
      <c r="AN471" s="73"/>
      <c r="AO471" s="73"/>
      <c r="AP471" s="73"/>
      <c r="AQ471" s="73"/>
      <c r="AR471" s="204">
        <f t="shared" si="61"/>
        <v>0</v>
      </c>
      <c r="AS471" s="204">
        <f t="shared" si="62"/>
        <v>907.30</v>
      </c>
    </row>
    <row r="472" spans="2:45" ht="11.25" customHeight="1">
      <c r="B472" s="167" t="s">
        <v>101</v>
      </c>
      <c r="C472" s="94" t="s">
        <v>964</v>
      </c>
      <c r="D472" s="167" t="s">
        <v>141</v>
      </c>
      <c r="E472" s="170" t="s">
        <v>84</v>
      </c>
      <c r="F472" s="173" t="s">
        <v>965</v>
      </c>
      <c r="G472" s="73"/>
      <c r="H472" s="73"/>
      <c r="I472" s="73"/>
      <c r="J472" s="73"/>
      <c r="K472" s="73"/>
      <c r="L472" s="73"/>
      <c r="M472" s="73"/>
      <c r="N472" s="73"/>
      <c r="O472" s="73"/>
      <c r="P472" s="73"/>
      <c r="Q472" s="73"/>
      <c r="R472" s="198">
        <f t="shared" si="59"/>
        <v>0</v>
      </c>
      <c r="S472" s="73"/>
      <c r="T472" s="73"/>
      <c r="U472" s="73"/>
      <c r="V472" s="73"/>
      <c r="W472" s="73"/>
      <c r="X472" s="73">
        <v>4036.56</v>
      </c>
      <c r="Y472" s="73">
        <v>50.82</v>
      </c>
      <c r="Z472" s="73">
        <v>74.1125</v>
      </c>
      <c r="AA472" s="73">
        <v>93.17</v>
      </c>
      <c r="AB472" s="73">
        <v>83.64125</v>
      </c>
      <c r="AC472" s="73">
        <v>21.78</v>
      </c>
      <c r="AD472" s="73">
        <v>2729.1549999999997</v>
      </c>
      <c r="AE472" s="198">
        <f t="shared" si="60"/>
        <v>7089.2387499999995</v>
      </c>
      <c r="AF472" s="73"/>
      <c r="AG472" s="73">
        <v>580.79999999999995</v>
      </c>
      <c r="AH472" s="73">
        <v>145.19999999999999</v>
      </c>
      <c r="AI472" s="73">
        <v>145.19999999999999</v>
      </c>
      <c r="AJ472" s="73">
        <v>145.19999999999999</v>
      </c>
      <c r="AK472" s="73">
        <v>152.19999999999999</v>
      </c>
      <c r="AL472" s="73">
        <v>149.60</v>
      </c>
      <c r="AM472" s="73">
        <v>147.69999999999999</v>
      </c>
      <c r="AN472" s="73">
        <v>146</v>
      </c>
      <c r="AO472" s="73">
        <v>0</v>
      </c>
      <c r="AP472" s="73">
        <v>290.39999999999998</v>
      </c>
      <c r="AQ472" s="73">
        <v>290.39999999999998</v>
      </c>
      <c r="AR472" s="204">
        <f t="shared" si="61"/>
        <v>2192.7000000000003</v>
      </c>
      <c r="AS472" s="204">
        <f t="shared" si="62"/>
        <v>9281.9387499999993</v>
      </c>
    </row>
    <row r="473" spans="2:45" ht="11.25" customHeight="1">
      <c r="B473" s="167" t="s">
        <v>105</v>
      </c>
      <c r="C473" s="94" t="s">
        <v>286</v>
      </c>
      <c r="D473" s="167" t="s">
        <v>141</v>
      </c>
      <c r="E473" s="170" t="s">
        <v>84</v>
      </c>
      <c r="F473" s="173"/>
      <c r="G473" s="73">
        <v>0</v>
      </c>
      <c r="H473" s="73">
        <v>4.9000000000000004</v>
      </c>
      <c r="I473" s="73">
        <v>0</v>
      </c>
      <c r="J473" s="73">
        <v>0</v>
      </c>
      <c r="K473" s="73">
        <v>0</v>
      </c>
      <c r="L473" s="73">
        <v>0</v>
      </c>
      <c r="M473" s="73">
        <v>0</v>
      </c>
      <c r="N473" s="73">
        <v>0</v>
      </c>
      <c r="O473" s="73">
        <v>0</v>
      </c>
      <c r="P473" s="73">
        <v>0</v>
      </c>
      <c r="Q473" s="73">
        <v>0</v>
      </c>
      <c r="R473" s="198">
        <f t="shared" si="59"/>
        <v>4.9000000000000004</v>
      </c>
      <c r="S473" s="73"/>
      <c r="T473" s="73"/>
      <c r="U473" s="73"/>
      <c r="V473" s="73"/>
      <c r="W473" s="73"/>
      <c r="X473" s="73"/>
      <c r="Y473" s="73"/>
      <c r="Z473" s="73"/>
      <c r="AA473" s="73"/>
      <c r="AB473" s="73"/>
      <c r="AC473" s="73"/>
      <c r="AD473" s="73"/>
      <c r="AE473" s="198">
        <f t="shared" si="60"/>
        <v>0</v>
      </c>
      <c r="AF473" s="73"/>
      <c r="AG473" s="73"/>
      <c r="AH473" s="73"/>
      <c r="AI473" s="73"/>
      <c r="AJ473" s="73"/>
      <c r="AK473" s="73"/>
      <c r="AL473" s="73"/>
      <c r="AM473" s="73"/>
      <c r="AN473" s="73"/>
      <c r="AO473" s="73"/>
      <c r="AP473" s="73"/>
      <c r="AQ473" s="73"/>
      <c r="AR473" s="204">
        <f t="shared" si="61"/>
        <v>0</v>
      </c>
      <c r="AS473" s="204">
        <f t="shared" si="62"/>
        <v>4.9000000000000004</v>
      </c>
    </row>
    <row r="474" spans="2:45" ht="11.25" customHeight="1">
      <c r="B474" s="167" t="s">
        <v>105</v>
      </c>
      <c r="C474" s="94" t="s">
        <v>665</v>
      </c>
      <c r="D474" s="167" t="s">
        <v>141</v>
      </c>
      <c r="E474" s="170" t="s">
        <v>84</v>
      </c>
      <c r="F474" s="184"/>
      <c r="G474" s="73">
        <v>0</v>
      </c>
      <c r="H474" s="73">
        <v>0</v>
      </c>
      <c r="I474" s="73">
        <v>0</v>
      </c>
      <c r="J474" s="73">
        <v>0</v>
      </c>
      <c r="K474" s="73">
        <v>0</v>
      </c>
      <c r="L474" s="73">
        <v>0</v>
      </c>
      <c r="M474" s="73">
        <v>0</v>
      </c>
      <c r="N474" s="73">
        <v>0</v>
      </c>
      <c r="O474" s="73">
        <v>0</v>
      </c>
      <c r="P474" s="73">
        <v>0</v>
      </c>
      <c r="Q474" s="73">
        <v>4</v>
      </c>
      <c r="R474" s="198">
        <f t="shared" si="59"/>
        <v>4</v>
      </c>
      <c r="S474" s="73"/>
      <c r="T474" s="73"/>
      <c r="U474" s="73">
        <v>2.2000000000000002</v>
      </c>
      <c r="V474" s="73"/>
      <c r="W474" s="73"/>
      <c r="X474" s="73"/>
      <c r="Y474" s="73"/>
      <c r="Z474" s="73">
        <v>2</v>
      </c>
      <c r="AA474" s="73">
        <v>2</v>
      </c>
      <c r="AB474" s="73">
        <v>2</v>
      </c>
      <c r="AC474" s="73"/>
      <c r="AD474" s="73"/>
      <c r="AE474" s="198">
        <f t="shared" si="60"/>
        <v>8.1999999999999993</v>
      </c>
      <c r="AF474" s="73"/>
      <c r="AG474" s="73"/>
      <c r="AH474" s="73"/>
      <c r="AI474" s="73"/>
      <c r="AJ474" s="73"/>
      <c r="AK474" s="73"/>
      <c r="AL474" s="73"/>
      <c r="AM474" s="73"/>
      <c r="AN474" s="73"/>
      <c r="AO474" s="73"/>
      <c r="AP474" s="73"/>
      <c r="AQ474" s="73"/>
      <c r="AR474" s="204">
        <f t="shared" si="61"/>
        <v>0</v>
      </c>
      <c r="AS474" s="204">
        <f t="shared" si="62"/>
        <v>12.20</v>
      </c>
    </row>
    <row r="475" spans="2:45" ht="11.25" customHeight="1">
      <c r="B475" s="167" t="s">
        <v>106</v>
      </c>
      <c r="C475" s="94" t="s">
        <v>298</v>
      </c>
      <c r="D475" s="167" t="s">
        <v>141</v>
      </c>
      <c r="E475" s="170" t="s">
        <v>84</v>
      </c>
      <c r="F475" s="184"/>
      <c r="G475" s="73"/>
      <c r="H475" s="73"/>
      <c r="I475" s="73">
        <v>60</v>
      </c>
      <c r="J475" s="73">
        <v>60</v>
      </c>
      <c r="K475" s="73">
        <v>240</v>
      </c>
      <c r="L475" s="73">
        <v>0</v>
      </c>
      <c r="M475" s="73">
        <v>0</v>
      </c>
      <c r="N475" s="73">
        <v>25.30</v>
      </c>
      <c r="O475" s="73">
        <v>0</v>
      </c>
      <c r="P475" s="73">
        <v>0</v>
      </c>
      <c r="Q475" s="73">
        <v>0</v>
      </c>
      <c r="R475" s="198">
        <f t="shared" si="59"/>
        <v>385.30</v>
      </c>
      <c r="S475" s="73"/>
      <c r="T475" s="73"/>
      <c r="U475" s="73"/>
      <c r="V475" s="73"/>
      <c r="W475" s="73"/>
      <c r="X475" s="73"/>
      <c r="Y475" s="73"/>
      <c r="Z475" s="73"/>
      <c r="AA475" s="73"/>
      <c r="AB475" s="73"/>
      <c r="AC475" s="73"/>
      <c r="AD475" s="73"/>
      <c r="AE475" s="198">
        <f t="shared" si="60"/>
        <v>0</v>
      </c>
      <c r="AF475" s="73"/>
      <c r="AG475" s="73"/>
      <c r="AH475" s="73"/>
      <c r="AI475" s="73"/>
      <c r="AJ475" s="73"/>
      <c r="AK475" s="73"/>
      <c r="AL475" s="73"/>
      <c r="AM475" s="73"/>
      <c r="AN475" s="73"/>
      <c r="AO475" s="73"/>
      <c r="AP475" s="73"/>
      <c r="AQ475" s="73"/>
      <c r="AR475" s="204">
        <f t="shared" si="61"/>
        <v>0</v>
      </c>
      <c r="AS475" s="204">
        <f t="shared" si="62"/>
        <v>385.30</v>
      </c>
    </row>
    <row r="476" spans="2:45" ht="11.25" customHeight="1">
      <c r="B476" s="167" t="s">
        <v>106</v>
      </c>
      <c r="C476" s="94" t="s">
        <v>305</v>
      </c>
      <c r="D476" s="167" t="s">
        <v>141</v>
      </c>
      <c r="E476" s="170" t="s">
        <v>84</v>
      </c>
      <c r="F476" s="173"/>
      <c r="G476" s="73">
        <v>0</v>
      </c>
      <c r="H476" s="73">
        <v>3.50</v>
      </c>
      <c r="I476" s="73">
        <v>2.70</v>
      </c>
      <c r="J476" s="210">
        <v>2.2000000000000002</v>
      </c>
      <c r="K476" s="73">
        <v>0</v>
      </c>
      <c r="L476" s="73">
        <v>0</v>
      </c>
      <c r="M476" s="73">
        <v>0</v>
      </c>
      <c r="N476" s="73">
        <v>0</v>
      </c>
      <c r="O476" s="73">
        <v>0</v>
      </c>
      <c r="P476" s="73">
        <v>0</v>
      </c>
      <c r="Q476" s="73">
        <v>0</v>
      </c>
      <c r="R476" s="198">
        <f t="shared" si="59"/>
        <v>8.40</v>
      </c>
      <c r="S476" s="73"/>
      <c r="T476" s="73"/>
      <c r="U476" s="73"/>
      <c r="V476" s="73"/>
      <c r="W476" s="73"/>
      <c r="X476" s="73"/>
      <c r="Y476" s="73"/>
      <c r="Z476" s="73"/>
      <c r="AA476" s="73"/>
      <c r="AB476" s="73"/>
      <c r="AC476" s="73"/>
      <c r="AD476" s="73"/>
      <c r="AE476" s="198">
        <f t="shared" si="60"/>
        <v>0</v>
      </c>
      <c r="AF476" s="73"/>
      <c r="AG476" s="73"/>
      <c r="AH476" s="73"/>
      <c r="AI476" s="73"/>
      <c r="AJ476" s="73"/>
      <c r="AK476" s="73"/>
      <c r="AL476" s="73"/>
      <c r="AM476" s="73"/>
      <c r="AN476" s="73"/>
      <c r="AO476" s="73"/>
      <c r="AP476" s="73"/>
      <c r="AQ476" s="73"/>
      <c r="AR476" s="204">
        <f t="shared" si="61"/>
        <v>0</v>
      </c>
      <c r="AS476" s="204">
        <f t="shared" si="62"/>
        <v>8.40</v>
      </c>
    </row>
    <row r="477" spans="2:45" ht="11.25" customHeight="1">
      <c r="B477" s="167" t="s">
        <v>123</v>
      </c>
      <c r="C477" s="94" t="s">
        <v>175</v>
      </c>
      <c r="D477" s="167" t="s">
        <v>141</v>
      </c>
      <c r="E477" s="170" t="s">
        <v>84</v>
      </c>
      <c r="F477" s="173" t="s">
        <v>199</v>
      </c>
      <c r="G477" s="73"/>
      <c r="H477" s="73">
        <v>73.900000000000006</v>
      </c>
      <c r="I477" s="73"/>
      <c r="J477" s="73">
        <v>96.20</v>
      </c>
      <c r="K477" s="73">
        <v>38.200000000000003</v>
      </c>
      <c r="L477" s="73"/>
      <c r="M477" s="73"/>
      <c r="N477" s="73">
        <v>20.435</v>
      </c>
      <c r="O477" s="73"/>
      <c r="P477" s="73"/>
      <c r="Q477" s="73"/>
      <c r="R477" s="198">
        <f t="shared" si="59"/>
        <v>228.735</v>
      </c>
      <c r="S477" s="73"/>
      <c r="T477" s="73"/>
      <c r="U477" s="73"/>
      <c r="V477" s="73"/>
      <c r="W477" s="73"/>
      <c r="X477" s="73"/>
      <c r="Y477" s="73"/>
      <c r="Z477" s="73"/>
      <c r="AA477" s="73"/>
      <c r="AB477" s="73"/>
      <c r="AC477" s="73"/>
      <c r="AD477" s="73"/>
      <c r="AE477" s="198">
        <f t="shared" si="60"/>
        <v>0</v>
      </c>
      <c r="AF477" s="73"/>
      <c r="AG477" s="73"/>
      <c r="AH477" s="73"/>
      <c r="AI477" s="73"/>
      <c r="AJ477" s="73"/>
      <c r="AK477" s="73"/>
      <c r="AL477" s="73"/>
      <c r="AM477" s="73"/>
      <c r="AN477" s="73"/>
      <c r="AO477" s="73"/>
      <c r="AP477" s="73"/>
      <c r="AQ477" s="73"/>
      <c r="AR477" s="204">
        <f t="shared" si="61"/>
        <v>0</v>
      </c>
      <c r="AS477" s="204">
        <f t="shared" si="62"/>
        <v>228.735</v>
      </c>
    </row>
    <row r="478" spans="2:45" ht="11.25" customHeight="1">
      <c r="B478" s="167" t="s">
        <v>125</v>
      </c>
      <c r="C478" s="94" t="s">
        <v>181</v>
      </c>
      <c r="D478" s="167" t="s">
        <v>141</v>
      </c>
      <c r="E478" s="170" t="s">
        <v>84</v>
      </c>
      <c r="F478" s="173"/>
      <c r="G478" s="73"/>
      <c r="H478" s="73">
        <v>2.9074800000000001</v>
      </c>
      <c r="I478" s="73"/>
      <c r="J478" s="73"/>
      <c r="K478" s="73"/>
      <c r="L478" s="73"/>
      <c r="M478" s="73"/>
      <c r="N478" s="73"/>
      <c r="O478" s="73"/>
      <c r="P478" s="73"/>
      <c r="Q478" s="73"/>
      <c r="R478" s="198">
        <f t="shared" si="59"/>
        <v>2.9074800000000001</v>
      </c>
      <c r="S478" s="73"/>
      <c r="T478" s="73"/>
      <c r="U478" s="73"/>
      <c r="V478" s="73"/>
      <c r="W478" s="73"/>
      <c r="X478" s="73"/>
      <c r="Y478" s="73"/>
      <c r="Z478" s="73"/>
      <c r="AA478" s="73"/>
      <c r="AB478" s="73"/>
      <c r="AC478" s="73"/>
      <c r="AD478" s="73"/>
      <c r="AE478" s="198">
        <f t="shared" si="60"/>
        <v>0</v>
      </c>
      <c r="AF478" s="73"/>
      <c r="AG478" s="73"/>
      <c r="AH478" s="73"/>
      <c r="AI478" s="73"/>
      <c r="AJ478" s="73"/>
      <c r="AK478" s="73"/>
      <c r="AL478" s="73"/>
      <c r="AM478" s="73"/>
      <c r="AN478" s="73"/>
      <c r="AO478" s="73"/>
      <c r="AP478" s="73"/>
      <c r="AQ478" s="73"/>
      <c r="AR478" s="204">
        <f t="shared" si="61"/>
        <v>0</v>
      </c>
      <c r="AS478" s="204">
        <f t="shared" si="62"/>
        <v>2.9074800000000001</v>
      </c>
    </row>
    <row r="479" spans="2:45" ht="11.25" customHeight="1">
      <c r="B479" s="167" t="s">
        <v>125</v>
      </c>
      <c r="C479" s="202" t="s">
        <v>182</v>
      </c>
      <c r="D479" s="167" t="s">
        <v>141</v>
      </c>
      <c r="E479" s="170" t="s">
        <v>84</v>
      </c>
      <c r="F479" s="201"/>
      <c r="G479" s="73"/>
      <c r="H479" s="73">
        <v>2.472</v>
      </c>
      <c r="I479" s="73"/>
      <c r="J479" s="73"/>
      <c r="K479" s="73"/>
      <c r="L479" s="73"/>
      <c r="M479" s="73"/>
      <c r="N479" s="73"/>
      <c r="O479" s="73"/>
      <c r="P479" s="73"/>
      <c r="Q479" s="73"/>
      <c r="R479" s="198">
        <f t="shared" si="59"/>
        <v>2.472</v>
      </c>
      <c r="S479" s="73"/>
      <c r="T479" s="73"/>
      <c r="U479" s="73"/>
      <c r="V479" s="73"/>
      <c r="W479" s="73"/>
      <c r="X479" s="73"/>
      <c r="Y479" s="73"/>
      <c r="Z479" s="73"/>
      <c r="AA479" s="73"/>
      <c r="AB479" s="73"/>
      <c r="AC479" s="73"/>
      <c r="AD479" s="73"/>
      <c r="AE479" s="198">
        <f t="shared" si="60"/>
        <v>0</v>
      </c>
      <c r="AF479" s="73"/>
      <c r="AG479" s="73"/>
      <c r="AH479" s="73"/>
      <c r="AI479" s="73"/>
      <c r="AJ479" s="73"/>
      <c r="AK479" s="73"/>
      <c r="AL479" s="73"/>
      <c r="AM479" s="73"/>
      <c r="AN479" s="73"/>
      <c r="AO479" s="73"/>
      <c r="AP479" s="73"/>
      <c r="AQ479" s="73"/>
      <c r="AR479" s="204">
        <f t="shared" si="61"/>
        <v>0</v>
      </c>
      <c r="AS479" s="204">
        <f t="shared" si="62"/>
        <v>2.472</v>
      </c>
    </row>
    <row r="480" spans="2:45" ht="11.25" customHeight="1">
      <c r="B480" s="167" t="s">
        <v>128</v>
      </c>
      <c r="C480" s="94" t="s">
        <v>271</v>
      </c>
      <c r="D480" s="167" t="s">
        <v>141</v>
      </c>
      <c r="E480" s="170" t="s">
        <v>84</v>
      </c>
      <c r="F480" s="184"/>
      <c r="G480" s="73"/>
      <c r="H480" s="73">
        <v>50.80</v>
      </c>
      <c r="I480" s="73">
        <v>9.92</v>
      </c>
      <c r="J480" s="73">
        <v>16.88</v>
      </c>
      <c r="K480" s="73">
        <v>15.60</v>
      </c>
      <c r="L480" s="73"/>
      <c r="M480" s="73"/>
      <c r="N480" s="73"/>
      <c r="O480" s="73"/>
      <c r="P480" s="73"/>
      <c r="Q480" s="73"/>
      <c r="R480" s="198">
        <f t="shared" si="59"/>
        <v>93.199999999999989</v>
      </c>
      <c r="S480" s="73"/>
      <c r="T480" s="73"/>
      <c r="U480" s="73"/>
      <c r="V480" s="73"/>
      <c r="W480" s="73"/>
      <c r="X480" s="73"/>
      <c r="Y480" s="73"/>
      <c r="Z480" s="73"/>
      <c r="AA480" s="73"/>
      <c r="AB480" s="73"/>
      <c r="AC480" s="73"/>
      <c r="AD480" s="73"/>
      <c r="AE480" s="198">
        <f t="shared" si="60"/>
        <v>0</v>
      </c>
      <c r="AF480" s="73"/>
      <c r="AG480" s="73"/>
      <c r="AH480" s="73"/>
      <c r="AI480" s="73"/>
      <c r="AJ480" s="73"/>
      <c r="AK480" s="73"/>
      <c r="AL480" s="73"/>
      <c r="AM480" s="73"/>
      <c r="AN480" s="73"/>
      <c r="AO480" s="73"/>
      <c r="AP480" s="73"/>
      <c r="AQ480" s="73"/>
      <c r="AR480" s="204">
        <f t="shared" si="61"/>
        <v>0</v>
      </c>
      <c r="AS480" s="204">
        <f t="shared" si="62"/>
        <v>93.199999999999989</v>
      </c>
    </row>
    <row r="481" spans="1:45" s="5" customFormat="1" ht="11.25" customHeight="1">
      <c r="A481" s="238"/>
      <c r="B481" s="112"/>
      <c r="C481" s="113" t="s">
        <v>49</v>
      </c>
      <c r="D481" s="112" t="s">
        <v>141</v>
      </c>
      <c r="E481" s="115"/>
      <c r="F481" s="116"/>
      <c r="G481" s="110">
        <f t="shared" si="66" ref="G481:AP481">SUM(G439:G480)</f>
        <v>1409</v>
      </c>
      <c r="H481" s="110">
        <f t="shared" si="66"/>
        <v>3048.3350800000003</v>
      </c>
      <c r="I481" s="110">
        <f t="shared" si="66"/>
        <v>44284.789999999994</v>
      </c>
      <c r="J481" s="110">
        <f t="shared" si="66"/>
        <v>45084.933629999992</v>
      </c>
      <c r="K481" s="110">
        <f t="shared" si="66"/>
        <v>28511.26686</v>
      </c>
      <c r="L481" s="110">
        <f t="shared" si="66"/>
        <v>47680.221769999996</v>
      </c>
      <c r="M481" s="110">
        <f t="shared" si="66"/>
        <v>12887.227640000001</v>
      </c>
      <c r="N481" s="110">
        <f t="shared" si="66"/>
        <v>19588.494999999999</v>
      </c>
      <c r="O481" s="110">
        <f t="shared" si="66"/>
        <v>21987.609909999999</v>
      </c>
      <c r="P481" s="110">
        <f t="shared" si="66"/>
        <v>28071.275999999998</v>
      </c>
      <c r="Q481" s="110">
        <f t="shared" si="66"/>
        <v>78499.88</v>
      </c>
      <c r="R481" s="110">
        <f t="shared" si="66"/>
        <v>331053.03589</v>
      </c>
      <c r="S481" s="110">
        <f t="shared" si="66"/>
        <v>542.29700000000003</v>
      </c>
      <c r="T481" s="110">
        <f t="shared" si="66"/>
        <v>2933.6106900000004</v>
      </c>
      <c r="U481" s="110">
        <f t="shared" si="66"/>
        <v>11580.28377</v>
      </c>
      <c r="V481" s="110">
        <f t="shared" si="66"/>
        <v>8553.5519999999997</v>
      </c>
      <c r="W481" s="110">
        <f t="shared" si="66"/>
        <v>113665.55098</v>
      </c>
      <c r="X481" s="110">
        <f t="shared" si="66"/>
        <v>38956.976999999999</v>
      </c>
      <c r="Y481" s="110">
        <f>SUM(Y439:Y480)</f>
        <v>1497.559</v>
      </c>
      <c r="Z481" s="110">
        <f t="shared" si="66"/>
        <v>1681.7214999999999</v>
      </c>
      <c r="AA481" s="110">
        <f t="shared" si="66"/>
        <v>4142.1647499999999</v>
      </c>
      <c r="AB481" s="110">
        <f t="shared" si="66"/>
        <v>2472.17731</v>
      </c>
      <c r="AC481" s="110">
        <f t="shared" si="66"/>
        <v>1887.9259999999999</v>
      </c>
      <c r="AD481" s="110">
        <f>SUM(AD439:AD480)</f>
        <v>12746.071</v>
      </c>
      <c r="AE481" s="110">
        <f t="shared" si="66"/>
        <v>200659.891</v>
      </c>
      <c r="AF481" s="110">
        <f t="shared" si="66"/>
        <v>1050.15221</v>
      </c>
      <c r="AG481" s="110">
        <f t="shared" si="66"/>
        <v>7456.9422799999993</v>
      </c>
      <c r="AH481" s="110">
        <f t="shared" si="66"/>
        <v>1642.5991799999999</v>
      </c>
      <c r="AI481" s="110">
        <f t="shared" si="66"/>
        <v>1379.1325400000001</v>
      </c>
      <c r="AJ481" s="110">
        <f t="shared" si="66"/>
        <v>1300.682</v>
      </c>
      <c r="AK481" s="110">
        <f t="shared" si="66"/>
        <v>4623.3229999999994</v>
      </c>
      <c r="AL481" s="110">
        <f t="shared" si="66"/>
        <v>1070.43642</v>
      </c>
      <c r="AM481" s="110">
        <f t="shared" si="66"/>
        <v>1585.175</v>
      </c>
      <c r="AN481" s="110">
        <f t="shared" si="66"/>
        <v>1509.0400299999999</v>
      </c>
      <c r="AO481" s="110">
        <f t="shared" si="66"/>
        <v>1608.4223</v>
      </c>
      <c r="AP481" s="110">
        <f t="shared" si="66"/>
        <v>1419.0440399999998</v>
      </c>
      <c r="AQ481" s="110">
        <f>SUM(AQ439:AQ480)</f>
        <v>1195.08095</v>
      </c>
      <c r="AR481" s="110">
        <f>SUM(AF481:AQ481)</f>
        <v>25840.02995</v>
      </c>
      <c r="AS481" s="110">
        <f>R481+AE481+AR481</f>
        <v>557552.95684</v>
      </c>
    </row>
    <row r="482" spans="1:45" ht="11.25" customHeight="1">
      <c r="A482" s="396"/>
      <c r="B482" s="167" t="s">
        <v>86</v>
      </c>
      <c r="C482" s="168" t="s">
        <v>245</v>
      </c>
      <c r="D482" s="167" t="s">
        <v>143</v>
      </c>
      <c r="E482" s="170" t="s">
        <v>84</v>
      </c>
      <c r="F482" s="171"/>
      <c r="G482" s="76"/>
      <c r="H482" s="76"/>
      <c r="I482" s="76">
        <v>423</v>
      </c>
      <c r="J482" s="76">
        <v>518</v>
      </c>
      <c r="K482" s="76">
        <v>550</v>
      </c>
      <c r="L482" s="76">
        <v>719</v>
      </c>
      <c r="M482" s="76">
        <v>469</v>
      </c>
      <c r="N482" s="76">
        <v>397</v>
      </c>
      <c r="O482" s="76">
        <v>434</v>
      </c>
      <c r="P482" s="76">
        <v>411</v>
      </c>
      <c r="Q482" s="76">
        <v>1298</v>
      </c>
      <c r="R482" s="204">
        <f t="shared" si="67" ref="R482:R518">SUM(G482:Q482)</f>
        <v>5219</v>
      </c>
      <c r="S482" s="76"/>
      <c r="T482" s="76"/>
      <c r="U482" s="76"/>
      <c r="V482" s="76"/>
      <c r="W482" s="76"/>
      <c r="X482" s="76"/>
      <c r="Y482" s="76"/>
      <c r="Z482" s="76"/>
      <c r="AA482" s="76"/>
      <c r="AB482" s="76"/>
      <c r="AC482" s="76"/>
      <c r="AD482" s="76"/>
      <c r="AE482" s="204">
        <f t="shared" si="68" ref="AE482:AE546">SUM(S482:AD482)</f>
        <v>0</v>
      </c>
      <c r="AF482" s="76"/>
      <c r="AG482" s="76"/>
      <c r="AH482" s="76"/>
      <c r="AI482" s="76"/>
      <c r="AJ482" s="76"/>
      <c r="AK482" s="76"/>
      <c r="AL482" s="76"/>
      <c r="AM482" s="76"/>
      <c r="AN482" s="76"/>
      <c r="AO482" s="76"/>
      <c r="AP482" s="76"/>
      <c r="AQ482" s="76"/>
      <c r="AR482" s="204">
        <f t="shared" si="39"/>
        <v>0</v>
      </c>
      <c r="AS482" s="204">
        <f t="shared" si="40"/>
        <v>5219</v>
      </c>
    </row>
    <row r="483" spans="2:45" ht="11.25" customHeight="1">
      <c r="B483" s="167" t="s">
        <v>86</v>
      </c>
      <c r="C483" s="94" t="s">
        <v>249</v>
      </c>
      <c r="D483" s="167" t="s">
        <v>143</v>
      </c>
      <c r="E483" s="170" t="s">
        <v>84</v>
      </c>
      <c r="F483" s="173"/>
      <c r="G483" s="73"/>
      <c r="H483" s="73"/>
      <c r="I483" s="73">
        <v>377</v>
      </c>
      <c r="J483" s="73">
        <v>418</v>
      </c>
      <c r="K483" s="73">
        <v>397</v>
      </c>
      <c r="L483" s="73">
        <v>668</v>
      </c>
      <c r="M483" s="73">
        <v>441</v>
      </c>
      <c r="N483" s="73">
        <v>389</v>
      </c>
      <c r="O483" s="73">
        <v>427</v>
      </c>
      <c r="P483" s="73">
        <v>405</v>
      </c>
      <c r="Q483" s="73">
        <v>1167</v>
      </c>
      <c r="R483" s="198">
        <f t="shared" si="67"/>
        <v>4689</v>
      </c>
      <c r="S483" s="73"/>
      <c r="T483" s="73">
        <v>471</v>
      </c>
      <c r="U483" s="73">
        <v>372</v>
      </c>
      <c r="V483" s="73">
        <v>570</v>
      </c>
      <c r="W483" s="73">
        <v>454</v>
      </c>
      <c r="X483" s="73">
        <v>404</v>
      </c>
      <c r="Y483" s="73">
        <v>560</v>
      </c>
      <c r="Z483" s="73">
        <v>474</v>
      </c>
      <c r="AA483" s="73">
        <v>379</v>
      </c>
      <c r="AB483" s="73">
        <v>513</v>
      </c>
      <c r="AC483" s="73">
        <v>377</v>
      </c>
      <c r="AD483" s="73">
        <v>929</v>
      </c>
      <c r="AE483" s="198">
        <f t="shared" si="68"/>
        <v>5503</v>
      </c>
      <c r="AF483" s="73"/>
      <c r="AG483" s="73">
        <v>393</v>
      </c>
      <c r="AH483" s="73">
        <v>367</v>
      </c>
      <c r="AI483" s="73">
        <v>370</v>
      </c>
      <c r="AJ483" s="73">
        <v>371</v>
      </c>
      <c r="AK483" s="73">
        <v>388</v>
      </c>
      <c r="AL483" s="73"/>
      <c r="AM483" s="73"/>
      <c r="AN483" s="73"/>
      <c r="AO483" s="73"/>
      <c r="AP483" s="73"/>
      <c r="AQ483" s="73"/>
      <c r="AR483" s="198">
        <f t="shared" si="39"/>
        <v>1889</v>
      </c>
      <c r="AS483" s="198">
        <f t="shared" si="40"/>
        <v>12081</v>
      </c>
    </row>
    <row r="484" spans="2:45" ht="11.25" customHeight="1">
      <c r="B484" s="167" t="s">
        <v>90</v>
      </c>
      <c r="C484" s="94" t="s">
        <v>966</v>
      </c>
      <c r="D484" s="167" t="s">
        <v>143</v>
      </c>
      <c r="E484" s="170" t="s">
        <v>84</v>
      </c>
      <c r="F484" s="173" t="s">
        <v>257</v>
      </c>
      <c r="G484" s="73"/>
      <c r="H484" s="73"/>
      <c r="I484" s="73"/>
      <c r="J484" s="73"/>
      <c r="K484" s="73"/>
      <c r="L484" s="73"/>
      <c r="M484" s="73"/>
      <c r="N484" s="73"/>
      <c r="O484" s="73"/>
      <c r="P484" s="73"/>
      <c r="Q484" s="73"/>
      <c r="R484" s="198">
        <f t="shared" si="67"/>
        <v>0</v>
      </c>
      <c r="S484" s="73"/>
      <c r="T484" s="73"/>
      <c r="U484" s="73"/>
      <c r="V484" s="73"/>
      <c r="W484" s="73"/>
      <c r="X484" s="73"/>
      <c r="Y484" s="73"/>
      <c r="Z484" s="73"/>
      <c r="AA484" s="73"/>
      <c r="AB484" s="73"/>
      <c r="AC484" s="73"/>
      <c r="AD484" s="73"/>
      <c r="AE484" s="198">
        <f t="shared" si="68"/>
        <v>0</v>
      </c>
      <c r="AF484" s="73">
        <v>133.00951000000001</v>
      </c>
      <c r="AG484" s="73"/>
      <c r="AH484" s="73"/>
      <c r="AI484" s="73"/>
      <c r="AJ484" s="73"/>
      <c r="AK484" s="73"/>
      <c r="AL484" s="73"/>
      <c r="AM484" s="73"/>
      <c r="AN484" s="73"/>
      <c r="AO484" s="73"/>
      <c r="AP484" s="73"/>
      <c r="AQ484" s="73"/>
      <c r="AR484" s="198">
        <f t="shared" si="39"/>
        <v>133.00951000000001</v>
      </c>
      <c r="AS484" s="198">
        <f t="shared" si="40"/>
        <v>133.00951000000001</v>
      </c>
    </row>
    <row r="485" spans="2:45" ht="11.25" customHeight="1">
      <c r="B485" s="167" t="s">
        <v>90</v>
      </c>
      <c r="C485" s="94" t="s">
        <v>1118</v>
      </c>
      <c r="D485" s="167" t="s">
        <v>143</v>
      </c>
      <c r="E485" s="170" t="s">
        <v>84</v>
      </c>
      <c r="F485" s="173" t="s">
        <v>257</v>
      </c>
      <c r="G485" s="73"/>
      <c r="H485" s="73"/>
      <c r="I485" s="73"/>
      <c r="J485" s="73"/>
      <c r="K485" s="73"/>
      <c r="L485" s="73"/>
      <c r="M485" s="73"/>
      <c r="N485" s="73"/>
      <c r="O485" s="73"/>
      <c r="P485" s="73"/>
      <c r="Q485" s="73"/>
      <c r="R485" s="198">
        <f t="shared" si="67"/>
        <v>0</v>
      </c>
      <c r="S485" s="73"/>
      <c r="T485" s="73"/>
      <c r="U485" s="73"/>
      <c r="V485" s="73"/>
      <c r="W485" s="73"/>
      <c r="X485" s="73"/>
      <c r="Y485" s="73"/>
      <c r="Z485" s="73"/>
      <c r="AA485" s="73"/>
      <c r="AB485" s="73"/>
      <c r="AC485" s="73"/>
      <c r="AD485" s="73"/>
      <c r="AE485" s="198">
        <f t="shared" si="68"/>
        <v>0</v>
      </c>
      <c r="AF485" s="73">
        <v>190.54410999999999</v>
      </c>
      <c r="AG485" s="73"/>
      <c r="AH485" s="73">
        <v>67.388760000000005</v>
      </c>
      <c r="AI485" s="73"/>
      <c r="AJ485" s="73"/>
      <c r="AK485" s="73"/>
      <c r="AL485" s="73"/>
      <c r="AM485" s="73"/>
      <c r="AN485" s="73"/>
      <c r="AO485" s="73"/>
      <c r="AP485" s="73"/>
      <c r="AQ485" s="73"/>
      <c r="AR485" s="198">
        <f t="shared" si="39"/>
        <v>257.93286999999998</v>
      </c>
      <c r="AS485" s="198">
        <f t="shared" si="40"/>
        <v>257.93286999999998</v>
      </c>
    </row>
    <row r="486" spans="2:45" ht="11.25" customHeight="1">
      <c r="B486" s="167" t="s">
        <v>90</v>
      </c>
      <c r="C486" s="94" t="s">
        <v>1119</v>
      </c>
      <c r="D486" s="167" t="s">
        <v>143</v>
      </c>
      <c r="E486" s="170" t="s">
        <v>84</v>
      </c>
      <c r="F486" s="173" t="s">
        <v>257</v>
      </c>
      <c r="G486" s="73"/>
      <c r="H486" s="73"/>
      <c r="I486" s="73"/>
      <c r="J486" s="73"/>
      <c r="K486" s="73"/>
      <c r="L486" s="73"/>
      <c r="M486" s="73"/>
      <c r="N486" s="73"/>
      <c r="O486" s="73"/>
      <c r="P486" s="73"/>
      <c r="Q486" s="73"/>
      <c r="R486" s="198">
        <f t="shared" si="67"/>
        <v>0</v>
      </c>
      <c r="S486" s="73"/>
      <c r="T486" s="73"/>
      <c r="U486" s="73"/>
      <c r="V486" s="73"/>
      <c r="W486" s="73"/>
      <c r="X486" s="73"/>
      <c r="Y486" s="73"/>
      <c r="Z486" s="73"/>
      <c r="AA486" s="73"/>
      <c r="AB486" s="73"/>
      <c r="AC486" s="73"/>
      <c r="AD486" s="73"/>
      <c r="AE486" s="198">
        <f t="shared" si="68"/>
        <v>0</v>
      </c>
      <c r="AF486" s="73">
        <v>24.5868</v>
      </c>
      <c r="AG486" s="73"/>
      <c r="AH486" s="73"/>
      <c r="AI486" s="73"/>
      <c r="AJ486" s="73"/>
      <c r="AK486" s="73"/>
      <c r="AL486" s="73"/>
      <c r="AM486" s="73"/>
      <c r="AN486" s="73"/>
      <c r="AO486" s="73"/>
      <c r="AP486" s="73"/>
      <c r="AQ486" s="73"/>
      <c r="AR486" s="198">
        <f t="shared" si="69" ref="AR486:AR508">SUM(AF486:AQ486)</f>
        <v>24.5868</v>
      </c>
      <c r="AS486" s="198">
        <f t="shared" si="70" ref="AS486:AS508">R486+AE486+AR486</f>
        <v>24.5868</v>
      </c>
    </row>
    <row r="487" spans="2:45" ht="11.25" customHeight="1">
      <c r="B487" s="167" t="s">
        <v>90</v>
      </c>
      <c r="C487" s="94" t="s">
        <v>982</v>
      </c>
      <c r="D487" s="167" t="s">
        <v>143</v>
      </c>
      <c r="E487" s="170" t="s">
        <v>84</v>
      </c>
      <c r="F487" s="173" t="s">
        <v>257</v>
      </c>
      <c r="G487" s="73"/>
      <c r="H487" s="73"/>
      <c r="I487" s="73"/>
      <c r="J487" s="73"/>
      <c r="K487" s="73"/>
      <c r="L487" s="73"/>
      <c r="M487" s="73"/>
      <c r="N487" s="73"/>
      <c r="O487" s="73"/>
      <c r="P487" s="73"/>
      <c r="Q487" s="73"/>
      <c r="R487" s="198">
        <f t="shared" si="67"/>
        <v>0</v>
      </c>
      <c r="S487" s="73"/>
      <c r="T487" s="73"/>
      <c r="U487" s="73"/>
      <c r="V487" s="73"/>
      <c r="W487" s="73"/>
      <c r="X487" s="73"/>
      <c r="Y487" s="73"/>
      <c r="Z487" s="73"/>
      <c r="AA487" s="73"/>
      <c r="AB487" s="73"/>
      <c r="AC487" s="73"/>
      <c r="AD487" s="73"/>
      <c r="AE487" s="198">
        <f t="shared" si="68"/>
        <v>0</v>
      </c>
      <c r="AF487" s="73"/>
      <c r="AG487" s="73">
        <v>13.88527</v>
      </c>
      <c r="AH487" s="73"/>
      <c r="AI487" s="73"/>
      <c r="AJ487" s="73"/>
      <c r="AK487" s="73"/>
      <c r="AL487" s="73"/>
      <c r="AM487" s="73"/>
      <c r="AN487" s="73"/>
      <c r="AO487" s="73"/>
      <c r="AP487" s="73"/>
      <c r="AQ487" s="73"/>
      <c r="AR487" s="198">
        <f t="shared" si="69"/>
        <v>13.88527</v>
      </c>
      <c r="AS487" s="198">
        <f t="shared" si="70"/>
        <v>13.88527</v>
      </c>
    </row>
    <row r="488" spans="2:45" ht="11.25" customHeight="1">
      <c r="B488" s="167" t="s">
        <v>90</v>
      </c>
      <c r="C488" s="94" t="s">
        <v>983</v>
      </c>
      <c r="D488" s="167" t="s">
        <v>143</v>
      </c>
      <c r="E488" s="170" t="s">
        <v>84</v>
      </c>
      <c r="F488" s="173" t="s">
        <v>257</v>
      </c>
      <c r="G488" s="73"/>
      <c r="H488" s="73"/>
      <c r="I488" s="73"/>
      <c r="J488" s="73"/>
      <c r="K488" s="73"/>
      <c r="L488" s="73"/>
      <c r="M488" s="73"/>
      <c r="N488" s="73"/>
      <c r="O488" s="73"/>
      <c r="P488" s="73"/>
      <c r="Q488" s="73"/>
      <c r="R488" s="198">
        <f t="shared" si="67"/>
        <v>0</v>
      </c>
      <c r="S488" s="73"/>
      <c r="T488" s="73"/>
      <c r="U488" s="73"/>
      <c r="V488" s="73"/>
      <c r="W488" s="73"/>
      <c r="X488" s="73"/>
      <c r="Y488" s="73"/>
      <c r="Z488" s="73"/>
      <c r="AA488" s="73"/>
      <c r="AB488" s="73"/>
      <c r="AC488" s="73"/>
      <c r="AD488" s="73"/>
      <c r="AE488" s="198">
        <f t="shared" si="68"/>
        <v>0</v>
      </c>
      <c r="AF488" s="73"/>
      <c r="AG488" s="73">
        <v>40.481840000000005</v>
      </c>
      <c r="AH488" s="73"/>
      <c r="AI488" s="73"/>
      <c r="AJ488" s="73"/>
      <c r="AK488" s="73"/>
      <c r="AL488" s="73"/>
      <c r="AM488" s="73"/>
      <c r="AN488" s="73"/>
      <c r="AO488" s="73"/>
      <c r="AP488" s="73"/>
      <c r="AQ488" s="73"/>
      <c r="AR488" s="198">
        <f t="shared" si="69"/>
        <v>40.481840000000005</v>
      </c>
      <c r="AS488" s="198">
        <f t="shared" si="70"/>
        <v>40.481840000000005</v>
      </c>
    </row>
    <row r="489" spans="2:45" ht="11.25" customHeight="1">
      <c r="B489" s="167" t="s">
        <v>90</v>
      </c>
      <c r="C489" s="94" t="s">
        <v>984</v>
      </c>
      <c r="D489" s="167" t="s">
        <v>143</v>
      </c>
      <c r="E489" s="170" t="s">
        <v>84</v>
      </c>
      <c r="F489" s="173" t="s">
        <v>257</v>
      </c>
      <c r="G489" s="73"/>
      <c r="H489" s="73"/>
      <c r="I489" s="73"/>
      <c r="J489" s="73"/>
      <c r="K489" s="73"/>
      <c r="L489" s="73"/>
      <c r="M489" s="73"/>
      <c r="N489" s="73"/>
      <c r="O489" s="73"/>
      <c r="P489" s="73"/>
      <c r="Q489" s="73"/>
      <c r="R489" s="198">
        <f t="shared" si="67"/>
        <v>0</v>
      </c>
      <c r="S489" s="73"/>
      <c r="T489" s="73"/>
      <c r="U489" s="73"/>
      <c r="V489" s="73"/>
      <c r="W489" s="73"/>
      <c r="X489" s="73"/>
      <c r="Y489" s="73"/>
      <c r="Z489" s="73"/>
      <c r="AA489" s="73"/>
      <c r="AB489" s="73"/>
      <c r="AC489" s="73"/>
      <c r="AD489" s="73"/>
      <c r="AE489" s="198">
        <f t="shared" si="68"/>
        <v>0</v>
      </c>
      <c r="AF489" s="73"/>
      <c r="AG489" s="73">
        <v>3.7947299999999999</v>
      </c>
      <c r="AH489" s="73"/>
      <c r="AI489" s="73"/>
      <c r="AJ489" s="73"/>
      <c r="AK489" s="73"/>
      <c r="AL489" s="73"/>
      <c r="AM489" s="73"/>
      <c r="AN489" s="73"/>
      <c r="AO489" s="73"/>
      <c r="AP489" s="73"/>
      <c r="AQ489" s="73"/>
      <c r="AR489" s="198">
        <f t="shared" si="69"/>
        <v>3.7947299999999999</v>
      </c>
      <c r="AS489" s="198">
        <f t="shared" si="70"/>
        <v>3.7947299999999999</v>
      </c>
    </row>
    <row r="490" spans="2:45" ht="11.25" customHeight="1">
      <c r="B490" s="167" t="s">
        <v>90</v>
      </c>
      <c r="C490" s="94" t="s">
        <v>985</v>
      </c>
      <c r="D490" s="167" t="s">
        <v>143</v>
      </c>
      <c r="E490" s="170" t="s">
        <v>84</v>
      </c>
      <c r="F490" s="173" t="s">
        <v>257</v>
      </c>
      <c r="G490" s="73"/>
      <c r="H490" s="73"/>
      <c r="I490" s="73"/>
      <c r="J490" s="73"/>
      <c r="K490" s="73"/>
      <c r="L490" s="73"/>
      <c r="M490" s="73"/>
      <c r="N490" s="73"/>
      <c r="O490" s="73"/>
      <c r="P490" s="73"/>
      <c r="Q490" s="73"/>
      <c r="R490" s="198">
        <f t="shared" si="67"/>
        <v>0</v>
      </c>
      <c r="S490" s="73"/>
      <c r="T490" s="73"/>
      <c r="U490" s="73"/>
      <c r="V490" s="73"/>
      <c r="W490" s="73"/>
      <c r="X490" s="73"/>
      <c r="Y490" s="73"/>
      <c r="Z490" s="73"/>
      <c r="AA490" s="73"/>
      <c r="AB490" s="73"/>
      <c r="AC490" s="73"/>
      <c r="AD490" s="73"/>
      <c r="AE490" s="198">
        <f t="shared" si="68"/>
        <v>0</v>
      </c>
      <c r="AF490" s="73"/>
      <c r="AG490" s="73">
        <v>11.063360000000001</v>
      </c>
      <c r="AH490" s="73"/>
      <c r="AI490" s="73"/>
      <c r="AJ490" s="73"/>
      <c r="AK490" s="73"/>
      <c r="AL490" s="73"/>
      <c r="AM490" s="73"/>
      <c r="AN490" s="73"/>
      <c r="AO490" s="73"/>
      <c r="AP490" s="73"/>
      <c r="AQ490" s="73"/>
      <c r="AR490" s="198">
        <f t="shared" si="69"/>
        <v>11.063360000000001</v>
      </c>
      <c r="AS490" s="198">
        <f t="shared" si="70"/>
        <v>11.063360000000001</v>
      </c>
    </row>
    <row r="491" spans="2:45" ht="11.25" customHeight="1">
      <c r="B491" s="167" t="s">
        <v>90</v>
      </c>
      <c r="C491" s="94" t="s">
        <v>986</v>
      </c>
      <c r="D491" s="167" t="s">
        <v>143</v>
      </c>
      <c r="E491" s="170" t="s">
        <v>84</v>
      </c>
      <c r="F491" s="173" t="s">
        <v>257</v>
      </c>
      <c r="G491" s="73"/>
      <c r="H491" s="73"/>
      <c r="I491" s="73"/>
      <c r="J491" s="73"/>
      <c r="K491" s="73"/>
      <c r="L491" s="73"/>
      <c r="M491" s="73"/>
      <c r="N491" s="73"/>
      <c r="O491" s="73"/>
      <c r="P491" s="73"/>
      <c r="Q491" s="73"/>
      <c r="R491" s="198">
        <f t="shared" si="67"/>
        <v>0</v>
      </c>
      <c r="S491" s="73"/>
      <c r="T491" s="73"/>
      <c r="U491" s="73"/>
      <c r="V491" s="73"/>
      <c r="W491" s="73"/>
      <c r="X491" s="73"/>
      <c r="Y491" s="73"/>
      <c r="Z491" s="73"/>
      <c r="AA491" s="73"/>
      <c r="AB491" s="73"/>
      <c r="AC491" s="73"/>
      <c r="AD491" s="73"/>
      <c r="AE491" s="198">
        <f t="shared" si="68"/>
        <v>0</v>
      </c>
      <c r="AF491" s="73"/>
      <c r="AG491" s="73">
        <v>3.1047800000000003</v>
      </c>
      <c r="AH491" s="73"/>
      <c r="AI491" s="73"/>
      <c r="AJ491" s="73"/>
      <c r="AK491" s="73"/>
      <c r="AL491" s="73"/>
      <c r="AM491" s="73"/>
      <c r="AN491" s="73"/>
      <c r="AO491" s="73"/>
      <c r="AP491" s="73"/>
      <c r="AQ491" s="73"/>
      <c r="AR491" s="198">
        <f t="shared" si="69"/>
        <v>3.1047800000000003</v>
      </c>
      <c r="AS491" s="198">
        <f t="shared" si="70"/>
        <v>3.1047800000000003</v>
      </c>
    </row>
    <row r="492" spans="2:45" ht="11.25" customHeight="1">
      <c r="B492" s="167" t="s">
        <v>90</v>
      </c>
      <c r="C492" s="94" t="s">
        <v>987</v>
      </c>
      <c r="D492" s="167" t="s">
        <v>143</v>
      </c>
      <c r="E492" s="170" t="s">
        <v>84</v>
      </c>
      <c r="F492" s="173" t="s">
        <v>257</v>
      </c>
      <c r="G492" s="73"/>
      <c r="H492" s="73"/>
      <c r="I492" s="73"/>
      <c r="J492" s="73"/>
      <c r="K492" s="73"/>
      <c r="L492" s="73"/>
      <c r="M492" s="73"/>
      <c r="N492" s="73"/>
      <c r="O492" s="73"/>
      <c r="P492" s="73"/>
      <c r="Q492" s="73"/>
      <c r="R492" s="198">
        <f t="shared" si="67"/>
        <v>0</v>
      </c>
      <c r="S492" s="73"/>
      <c r="T492" s="73"/>
      <c r="U492" s="73"/>
      <c r="V492" s="73"/>
      <c r="W492" s="73"/>
      <c r="X492" s="73"/>
      <c r="Y492" s="73"/>
      <c r="Z492" s="73"/>
      <c r="AA492" s="73"/>
      <c r="AB492" s="73"/>
      <c r="AC492" s="73"/>
      <c r="AD492" s="73"/>
      <c r="AE492" s="198">
        <f t="shared" si="68"/>
        <v>0</v>
      </c>
      <c r="AF492" s="73"/>
      <c r="AG492" s="73">
        <v>9.0518400000000003</v>
      </c>
      <c r="AH492" s="73"/>
      <c r="AI492" s="73"/>
      <c r="AJ492" s="73"/>
      <c r="AK492" s="73"/>
      <c r="AL492" s="73"/>
      <c r="AM492" s="73"/>
      <c r="AN492" s="73"/>
      <c r="AO492" s="73"/>
      <c r="AP492" s="73"/>
      <c r="AQ492" s="73"/>
      <c r="AR492" s="198">
        <f t="shared" si="69"/>
        <v>9.0518400000000003</v>
      </c>
      <c r="AS492" s="198">
        <f t="shared" si="70"/>
        <v>9.0518400000000003</v>
      </c>
    </row>
    <row r="493" spans="2:45" ht="11.25" customHeight="1">
      <c r="B493" s="167" t="s">
        <v>90</v>
      </c>
      <c r="C493" s="94" t="s">
        <v>988</v>
      </c>
      <c r="D493" s="167" t="s">
        <v>143</v>
      </c>
      <c r="E493" s="170" t="s">
        <v>84</v>
      </c>
      <c r="F493" s="173" t="s">
        <v>257</v>
      </c>
      <c r="G493" s="73"/>
      <c r="H493" s="73"/>
      <c r="I493" s="73"/>
      <c r="J493" s="73"/>
      <c r="K493" s="73"/>
      <c r="L493" s="73"/>
      <c r="M493" s="73"/>
      <c r="N493" s="73"/>
      <c r="O493" s="73"/>
      <c r="P493" s="73"/>
      <c r="Q493" s="73"/>
      <c r="R493" s="198">
        <f t="shared" si="67"/>
        <v>0</v>
      </c>
      <c r="S493" s="73"/>
      <c r="T493" s="73"/>
      <c r="U493" s="73"/>
      <c r="V493" s="73"/>
      <c r="W493" s="73"/>
      <c r="X493" s="73"/>
      <c r="Y493" s="73"/>
      <c r="Z493" s="73"/>
      <c r="AA493" s="73"/>
      <c r="AB493" s="73"/>
      <c r="AC493" s="73"/>
      <c r="AD493" s="73"/>
      <c r="AE493" s="198">
        <f t="shared" si="68"/>
        <v>0</v>
      </c>
      <c r="AF493" s="73"/>
      <c r="AG493" s="73">
        <v>0.25873000000000002</v>
      </c>
      <c r="AH493" s="73"/>
      <c r="AI493" s="73"/>
      <c r="AJ493" s="73"/>
      <c r="AK493" s="73"/>
      <c r="AL493" s="73"/>
      <c r="AM493" s="73"/>
      <c r="AN493" s="73"/>
      <c r="AO493" s="73"/>
      <c r="AP493" s="73"/>
      <c r="AQ493" s="73"/>
      <c r="AR493" s="198">
        <f t="shared" si="69"/>
        <v>0.25873000000000002</v>
      </c>
      <c r="AS493" s="198">
        <f t="shared" si="70"/>
        <v>0.25873000000000002</v>
      </c>
    </row>
    <row r="494" spans="2:45" ht="11.25" customHeight="1">
      <c r="B494" s="167" t="s">
        <v>90</v>
      </c>
      <c r="C494" s="94" t="s">
        <v>989</v>
      </c>
      <c r="D494" s="167" t="s">
        <v>143</v>
      </c>
      <c r="E494" s="170" t="s">
        <v>84</v>
      </c>
      <c r="F494" s="173" t="s">
        <v>257</v>
      </c>
      <c r="G494" s="73"/>
      <c r="H494" s="73"/>
      <c r="I494" s="73"/>
      <c r="J494" s="73"/>
      <c r="K494" s="73"/>
      <c r="L494" s="73"/>
      <c r="M494" s="73"/>
      <c r="N494" s="73"/>
      <c r="O494" s="73"/>
      <c r="P494" s="73"/>
      <c r="Q494" s="73"/>
      <c r="R494" s="198">
        <f t="shared" si="67"/>
        <v>0</v>
      </c>
      <c r="S494" s="73"/>
      <c r="T494" s="73"/>
      <c r="U494" s="73"/>
      <c r="V494" s="73"/>
      <c r="W494" s="73"/>
      <c r="X494" s="73"/>
      <c r="Y494" s="73"/>
      <c r="Z494" s="73"/>
      <c r="AA494" s="73"/>
      <c r="AB494" s="73"/>
      <c r="AC494" s="73"/>
      <c r="AD494" s="73"/>
      <c r="AE494" s="198">
        <f t="shared" si="68"/>
        <v>0</v>
      </c>
      <c r="AF494" s="73"/>
      <c r="AG494" s="73">
        <v>0.7543200000000001</v>
      </c>
      <c r="AH494" s="73"/>
      <c r="AI494" s="73"/>
      <c r="AJ494" s="73"/>
      <c r="AK494" s="73"/>
      <c r="AL494" s="73"/>
      <c r="AM494" s="73"/>
      <c r="AN494" s="73"/>
      <c r="AO494" s="73"/>
      <c r="AP494" s="73"/>
      <c r="AQ494" s="73"/>
      <c r="AR494" s="198">
        <f t="shared" si="69"/>
        <v>0.7543200000000001</v>
      </c>
      <c r="AS494" s="198">
        <f t="shared" si="70"/>
        <v>0.7543200000000001</v>
      </c>
    </row>
    <row r="495" spans="2:45" ht="11.25" customHeight="1">
      <c r="B495" s="167" t="s">
        <v>90</v>
      </c>
      <c r="C495" s="94" t="s">
        <v>990</v>
      </c>
      <c r="D495" s="167" t="s">
        <v>143</v>
      </c>
      <c r="E495" s="170" t="s">
        <v>84</v>
      </c>
      <c r="F495" s="173" t="s">
        <v>257</v>
      </c>
      <c r="G495" s="73"/>
      <c r="H495" s="73"/>
      <c r="I495" s="73"/>
      <c r="J495" s="73"/>
      <c r="K495" s="73"/>
      <c r="L495" s="73"/>
      <c r="M495" s="73"/>
      <c r="N495" s="73"/>
      <c r="O495" s="73"/>
      <c r="P495" s="73"/>
      <c r="Q495" s="73"/>
      <c r="R495" s="198">
        <f t="shared" si="67"/>
        <v>0</v>
      </c>
      <c r="S495" s="73"/>
      <c r="T495" s="73"/>
      <c r="U495" s="73"/>
      <c r="V495" s="73"/>
      <c r="W495" s="73"/>
      <c r="X495" s="73"/>
      <c r="Y495" s="73"/>
      <c r="Z495" s="73"/>
      <c r="AA495" s="73"/>
      <c r="AB495" s="73"/>
      <c r="AC495" s="73"/>
      <c r="AD495" s="73"/>
      <c r="AE495" s="198">
        <f t="shared" si="68"/>
        <v>0</v>
      </c>
      <c r="AF495" s="73"/>
      <c r="AG495" s="73">
        <v>43.248810000000006</v>
      </c>
      <c r="AH495" s="73"/>
      <c r="AI495" s="73"/>
      <c r="AJ495" s="73"/>
      <c r="AK495" s="73">
        <v>72.092280000000002</v>
      </c>
      <c r="AL495" s="73">
        <v>72.741759999999999</v>
      </c>
      <c r="AM495" s="73">
        <v>74.003249999999994</v>
      </c>
      <c r="AN495" s="73">
        <v>151.81924000000001</v>
      </c>
      <c r="AO495" s="73">
        <v>102.56569</v>
      </c>
      <c r="AP495" s="73"/>
      <c r="AQ495" s="73"/>
      <c r="AR495" s="198">
        <f t="shared" si="69"/>
        <v>516.47103000000004</v>
      </c>
      <c r="AS495" s="198">
        <f t="shared" si="70"/>
        <v>516.47103000000004</v>
      </c>
    </row>
    <row r="496" spans="2:45" ht="11.25" customHeight="1">
      <c r="B496" s="167" t="s">
        <v>90</v>
      </c>
      <c r="C496" s="94" t="s">
        <v>991</v>
      </c>
      <c r="D496" s="167" t="s">
        <v>143</v>
      </c>
      <c r="E496" s="170" t="s">
        <v>84</v>
      </c>
      <c r="F496" s="173" t="s">
        <v>257</v>
      </c>
      <c r="G496" s="73"/>
      <c r="H496" s="73"/>
      <c r="I496" s="73"/>
      <c r="J496" s="73"/>
      <c r="K496" s="73"/>
      <c r="L496" s="73"/>
      <c r="M496" s="73"/>
      <c r="N496" s="73"/>
      <c r="O496" s="73"/>
      <c r="P496" s="73"/>
      <c r="Q496" s="73"/>
      <c r="R496" s="198">
        <f t="shared" si="67"/>
        <v>0</v>
      </c>
      <c r="S496" s="73"/>
      <c r="T496" s="73"/>
      <c r="U496" s="73"/>
      <c r="V496" s="73"/>
      <c r="W496" s="73"/>
      <c r="X496" s="73"/>
      <c r="Y496" s="73"/>
      <c r="Z496" s="73"/>
      <c r="AA496" s="73"/>
      <c r="AB496" s="73"/>
      <c r="AC496" s="73"/>
      <c r="AD496" s="73"/>
      <c r="AE496" s="198">
        <f t="shared" si="68"/>
        <v>0</v>
      </c>
      <c r="AF496" s="73"/>
      <c r="AG496" s="73">
        <v>22.695260000000001</v>
      </c>
      <c r="AH496" s="73"/>
      <c r="AI496" s="73"/>
      <c r="AJ496" s="73"/>
      <c r="AK496" s="73"/>
      <c r="AL496" s="73"/>
      <c r="AM496" s="73"/>
      <c r="AN496" s="73"/>
      <c r="AO496" s="73"/>
      <c r="AP496" s="73"/>
      <c r="AQ496" s="73"/>
      <c r="AR496" s="198">
        <f t="shared" si="69"/>
        <v>22.695260000000001</v>
      </c>
      <c r="AS496" s="198">
        <f t="shared" si="70"/>
        <v>22.695260000000001</v>
      </c>
    </row>
    <row r="497" spans="2:45" ht="11.25" customHeight="1">
      <c r="B497" s="167" t="s">
        <v>90</v>
      </c>
      <c r="C497" s="94" t="s">
        <v>992</v>
      </c>
      <c r="D497" s="167" t="s">
        <v>143</v>
      </c>
      <c r="E497" s="170" t="s">
        <v>84</v>
      </c>
      <c r="F497" s="173" t="s">
        <v>257</v>
      </c>
      <c r="G497" s="73"/>
      <c r="H497" s="73"/>
      <c r="I497" s="73"/>
      <c r="J497" s="73"/>
      <c r="K497" s="73"/>
      <c r="L497" s="73"/>
      <c r="M497" s="73"/>
      <c r="N497" s="73"/>
      <c r="O497" s="73"/>
      <c r="P497" s="73"/>
      <c r="Q497" s="73"/>
      <c r="R497" s="198">
        <f t="shared" si="67"/>
        <v>0</v>
      </c>
      <c r="S497" s="73"/>
      <c r="T497" s="73"/>
      <c r="U497" s="73"/>
      <c r="V497" s="73"/>
      <c r="W497" s="73"/>
      <c r="X497" s="73"/>
      <c r="Y497" s="73"/>
      <c r="Z497" s="73"/>
      <c r="AA497" s="73"/>
      <c r="AB497" s="73"/>
      <c r="AC497" s="73"/>
      <c r="AD497" s="73"/>
      <c r="AE497" s="198">
        <f t="shared" si="68"/>
        <v>0</v>
      </c>
      <c r="AF497" s="73"/>
      <c r="AG497" s="73">
        <v>33.94247</v>
      </c>
      <c r="AH497" s="73"/>
      <c r="AI497" s="73"/>
      <c r="AJ497" s="73"/>
      <c r="AK497" s="73"/>
      <c r="AL497" s="73"/>
      <c r="AM497" s="73"/>
      <c r="AN497" s="73"/>
      <c r="AO497" s="73"/>
      <c r="AP497" s="73"/>
      <c r="AQ497" s="73"/>
      <c r="AR497" s="198">
        <f t="shared" si="69"/>
        <v>33.94247</v>
      </c>
      <c r="AS497" s="198">
        <f t="shared" si="70"/>
        <v>33.94247</v>
      </c>
    </row>
    <row r="498" spans="2:45" ht="11.25" customHeight="1">
      <c r="B498" s="167" t="s">
        <v>90</v>
      </c>
      <c r="C498" s="94" t="s">
        <v>865</v>
      </c>
      <c r="D498" s="167" t="s">
        <v>143</v>
      </c>
      <c r="E498" s="170" t="s">
        <v>84</v>
      </c>
      <c r="F498" s="173" t="s">
        <v>257</v>
      </c>
      <c r="G498" s="73"/>
      <c r="H498" s="73"/>
      <c r="I498" s="73"/>
      <c r="J498" s="73"/>
      <c r="K498" s="73"/>
      <c r="L498" s="73"/>
      <c r="M498" s="73"/>
      <c r="N498" s="73"/>
      <c r="O498" s="73"/>
      <c r="P498" s="73"/>
      <c r="Q498" s="73"/>
      <c r="R498" s="198">
        <f t="shared" si="67"/>
        <v>0</v>
      </c>
      <c r="S498" s="73"/>
      <c r="T498" s="73"/>
      <c r="U498" s="73"/>
      <c r="V498" s="73"/>
      <c r="W498" s="73"/>
      <c r="X498" s="73"/>
      <c r="Y498" s="73"/>
      <c r="Z498" s="73"/>
      <c r="AA498" s="73"/>
      <c r="AB498" s="73"/>
      <c r="AC498" s="73"/>
      <c r="AD498" s="73"/>
      <c r="AE498" s="198">
        <f t="shared" si="68"/>
        <v>0</v>
      </c>
      <c r="AF498" s="73"/>
      <c r="AG498" s="73">
        <v>1.7317100000000001</v>
      </c>
      <c r="AH498" s="73"/>
      <c r="AI498" s="73"/>
      <c r="AJ498" s="73"/>
      <c r="AK498" s="73"/>
      <c r="AL498" s="73"/>
      <c r="AM498" s="73"/>
      <c r="AN498" s="73"/>
      <c r="AO498" s="73"/>
      <c r="AP498" s="73"/>
      <c r="AQ498" s="73"/>
      <c r="AR498" s="198">
        <f t="shared" si="69"/>
        <v>1.7317100000000001</v>
      </c>
      <c r="AS498" s="198">
        <f t="shared" si="70"/>
        <v>1.7317100000000001</v>
      </c>
    </row>
    <row r="499" spans="2:45" ht="11.25" customHeight="1">
      <c r="B499" s="167" t="s">
        <v>90</v>
      </c>
      <c r="C499" s="94" t="s">
        <v>866</v>
      </c>
      <c r="D499" s="167" t="s">
        <v>143</v>
      </c>
      <c r="E499" s="170" t="s">
        <v>84</v>
      </c>
      <c r="F499" s="173" t="s">
        <v>257</v>
      </c>
      <c r="G499" s="73"/>
      <c r="H499" s="73"/>
      <c r="I499" s="73"/>
      <c r="J499" s="73"/>
      <c r="K499" s="73"/>
      <c r="L499" s="73"/>
      <c r="M499" s="73"/>
      <c r="N499" s="73"/>
      <c r="O499" s="73"/>
      <c r="P499" s="73"/>
      <c r="Q499" s="73"/>
      <c r="R499" s="198">
        <f t="shared" si="67"/>
        <v>0</v>
      </c>
      <c r="S499" s="73"/>
      <c r="T499" s="73"/>
      <c r="U499" s="73"/>
      <c r="V499" s="73"/>
      <c r="W499" s="73"/>
      <c r="X499" s="73"/>
      <c r="Y499" s="73"/>
      <c r="Z499" s="73"/>
      <c r="AA499" s="73"/>
      <c r="AB499" s="73"/>
      <c r="AC499" s="73"/>
      <c r="AD499" s="73"/>
      <c r="AE499" s="198">
        <f t="shared" si="68"/>
        <v>0</v>
      </c>
      <c r="AF499" s="73"/>
      <c r="AG499" s="73">
        <v>8.4856599999999993</v>
      </c>
      <c r="AH499" s="73"/>
      <c r="AI499" s="73"/>
      <c r="AJ499" s="73"/>
      <c r="AK499" s="73"/>
      <c r="AL499" s="73"/>
      <c r="AM499" s="73"/>
      <c r="AN499" s="73"/>
      <c r="AO499" s="73"/>
      <c r="AP499" s="73"/>
      <c r="AQ499" s="73"/>
      <c r="AR499" s="198">
        <f t="shared" si="69"/>
        <v>8.4856599999999993</v>
      </c>
      <c r="AS499" s="198">
        <f t="shared" si="70"/>
        <v>8.4856599999999993</v>
      </c>
    </row>
    <row r="500" spans="2:45" ht="11.25" customHeight="1">
      <c r="B500" s="167" t="s">
        <v>90</v>
      </c>
      <c r="C500" s="94" t="s">
        <v>1072</v>
      </c>
      <c r="D500" s="167" t="s">
        <v>143</v>
      </c>
      <c r="E500" s="170" t="s">
        <v>84</v>
      </c>
      <c r="F500" s="173" t="s">
        <v>257</v>
      </c>
      <c r="G500" s="73"/>
      <c r="H500" s="73"/>
      <c r="I500" s="73"/>
      <c r="J500" s="73"/>
      <c r="K500" s="73"/>
      <c r="L500" s="73"/>
      <c r="M500" s="73"/>
      <c r="N500" s="73"/>
      <c r="O500" s="73"/>
      <c r="P500" s="73"/>
      <c r="Q500" s="73"/>
      <c r="R500" s="198">
        <f t="shared" si="67"/>
        <v>0</v>
      </c>
      <c r="S500" s="73"/>
      <c r="T500" s="73"/>
      <c r="U500" s="73"/>
      <c r="V500" s="73"/>
      <c r="W500" s="73"/>
      <c r="X500" s="73"/>
      <c r="Y500" s="73"/>
      <c r="Z500" s="73"/>
      <c r="AA500" s="73"/>
      <c r="AB500" s="73"/>
      <c r="AC500" s="73"/>
      <c r="AD500" s="73"/>
      <c r="AE500" s="198">
        <f t="shared" si="68"/>
        <v>0</v>
      </c>
      <c r="AF500" s="73"/>
      <c r="AG500" s="73"/>
      <c r="AH500" s="73">
        <v>37.453510000000001</v>
      </c>
      <c r="AI500" s="73">
        <v>37.498890000000003</v>
      </c>
      <c r="AJ500" s="73">
        <v>36.731760000000001</v>
      </c>
      <c r="AK500" s="73">
        <v>36.190080000000002</v>
      </c>
      <c r="AL500" s="73">
        <v>36.673200000000001</v>
      </c>
      <c r="AM500" s="73">
        <v>74.532240000000002</v>
      </c>
      <c r="AN500" s="73">
        <v>36.665880000000001</v>
      </c>
      <c r="AO500" s="73">
        <v>37.002600000000001</v>
      </c>
      <c r="AP500" s="73"/>
      <c r="AQ500" s="73"/>
      <c r="AR500" s="198">
        <f t="shared" si="69"/>
        <v>332.7481600000001</v>
      </c>
      <c r="AS500" s="198">
        <f t="shared" si="70"/>
        <v>332.7481600000001</v>
      </c>
    </row>
    <row r="501" spans="2:45" ht="11.25" customHeight="1">
      <c r="B501" s="167" t="s">
        <v>90</v>
      </c>
      <c r="C501" s="94" t="s">
        <v>1074</v>
      </c>
      <c r="D501" s="167" t="s">
        <v>143</v>
      </c>
      <c r="E501" s="170" t="s">
        <v>84</v>
      </c>
      <c r="F501" s="173" t="s">
        <v>257</v>
      </c>
      <c r="G501" s="73"/>
      <c r="H501" s="73"/>
      <c r="I501" s="73"/>
      <c r="J501" s="73"/>
      <c r="K501" s="73"/>
      <c r="L501" s="73"/>
      <c r="M501" s="73"/>
      <c r="N501" s="73"/>
      <c r="O501" s="73"/>
      <c r="P501" s="73"/>
      <c r="Q501" s="73"/>
      <c r="R501" s="198">
        <f t="shared" si="67"/>
        <v>0</v>
      </c>
      <c r="S501" s="73"/>
      <c r="T501" s="73"/>
      <c r="U501" s="73"/>
      <c r="V501" s="73"/>
      <c r="W501" s="73"/>
      <c r="X501" s="73"/>
      <c r="Y501" s="73"/>
      <c r="Z501" s="73"/>
      <c r="AA501" s="73"/>
      <c r="AB501" s="73"/>
      <c r="AC501" s="73"/>
      <c r="AD501" s="73"/>
      <c r="AE501" s="198">
        <f t="shared" si="68"/>
        <v>0</v>
      </c>
      <c r="AF501" s="73"/>
      <c r="AG501" s="73"/>
      <c r="AH501" s="73">
        <v>62.422510000000003</v>
      </c>
      <c r="AI501" s="73">
        <v>62.498159999999999</v>
      </c>
      <c r="AJ501" s="73">
        <v>61.2196</v>
      </c>
      <c r="AK501" s="73">
        <v>60.316800000000001</v>
      </c>
      <c r="AL501" s="73">
        <v>61.122</v>
      </c>
      <c r="AM501" s="73">
        <v>62.110199999999999</v>
      </c>
      <c r="AN501" s="73">
        <v>61.1098</v>
      </c>
      <c r="AO501" s="73">
        <v>115.52602</v>
      </c>
      <c r="AP501" s="73"/>
      <c r="AQ501" s="73"/>
      <c r="AR501" s="198">
        <f t="shared" si="69"/>
        <v>546.32509000000005</v>
      </c>
      <c r="AS501" s="198">
        <f t="shared" si="70"/>
        <v>546.32509000000005</v>
      </c>
    </row>
    <row r="502" spans="2:45" ht="11.25" customHeight="1">
      <c r="B502" s="167" t="s">
        <v>90</v>
      </c>
      <c r="C502" s="94" t="s">
        <v>1075</v>
      </c>
      <c r="D502" s="167" t="s">
        <v>143</v>
      </c>
      <c r="E502" s="170" t="s">
        <v>84</v>
      </c>
      <c r="F502" s="173" t="s">
        <v>257</v>
      </c>
      <c r="G502" s="73"/>
      <c r="H502" s="73"/>
      <c r="I502" s="73"/>
      <c r="J502" s="73"/>
      <c r="K502" s="73"/>
      <c r="L502" s="73"/>
      <c r="M502" s="73"/>
      <c r="N502" s="73"/>
      <c r="O502" s="73"/>
      <c r="P502" s="73"/>
      <c r="Q502" s="73"/>
      <c r="R502" s="198">
        <f t="shared" si="67"/>
        <v>0</v>
      </c>
      <c r="S502" s="73"/>
      <c r="T502" s="73"/>
      <c r="U502" s="73"/>
      <c r="V502" s="73"/>
      <c r="W502" s="73"/>
      <c r="X502" s="73"/>
      <c r="Y502" s="73"/>
      <c r="Z502" s="73"/>
      <c r="AA502" s="73"/>
      <c r="AB502" s="73"/>
      <c r="AC502" s="73"/>
      <c r="AD502" s="73"/>
      <c r="AE502" s="198">
        <f t="shared" si="68"/>
        <v>0</v>
      </c>
      <c r="AF502" s="73"/>
      <c r="AG502" s="73"/>
      <c r="AH502" s="73">
        <v>47.148620000000001</v>
      </c>
      <c r="AI502" s="73">
        <v>45.89611</v>
      </c>
      <c r="AJ502" s="73">
        <v>49.395659999999999</v>
      </c>
      <c r="AK502" s="73">
        <v>43.95767</v>
      </c>
      <c r="AL502" s="73">
        <v>43.636130000000001</v>
      </c>
      <c r="AM502" s="73">
        <v>46.252650000000003</v>
      </c>
      <c r="AN502" s="73">
        <v>46.919429999999998</v>
      </c>
      <c r="AO502" s="73">
        <v>78.399739999999994</v>
      </c>
      <c r="AP502" s="73"/>
      <c r="AQ502" s="73"/>
      <c r="AR502" s="198">
        <f t="shared" si="69"/>
        <v>401.60601000000003</v>
      </c>
      <c r="AS502" s="198">
        <f t="shared" si="70"/>
        <v>401.60601000000003</v>
      </c>
    </row>
    <row r="503" spans="2:45" ht="11.25" customHeight="1">
      <c r="B503" s="167" t="s">
        <v>90</v>
      </c>
      <c r="C503" s="94" t="s">
        <v>1076</v>
      </c>
      <c r="D503" s="167" t="s">
        <v>143</v>
      </c>
      <c r="E503" s="170" t="s">
        <v>84</v>
      </c>
      <c r="F503" s="173" t="s">
        <v>257</v>
      </c>
      <c r="G503" s="73"/>
      <c r="H503" s="73"/>
      <c r="I503" s="73"/>
      <c r="J503" s="73"/>
      <c r="K503" s="73"/>
      <c r="L503" s="73"/>
      <c r="M503" s="73"/>
      <c r="N503" s="73"/>
      <c r="O503" s="73"/>
      <c r="P503" s="73"/>
      <c r="Q503" s="73"/>
      <c r="R503" s="198">
        <f t="shared" si="67"/>
        <v>0</v>
      </c>
      <c r="S503" s="73"/>
      <c r="T503" s="73"/>
      <c r="U503" s="73"/>
      <c r="V503" s="73"/>
      <c r="W503" s="73"/>
      <c r="X503" s="73"/>
      <c r="Y503" s="73"/>
      <c r="Z503" s="73"/>
      <c r="AA503" s="73"/>
      <c r="AB503" s="73"/>
      <c r="AC503" s="73"/>
      <c r="AD503" s="73"/>
      <c r="AE503" s="198">
        <f t="shared" si="68"/>
        <v>0</v>
      </c>
      <c r="AF503" s="73"/>
      <c r="AG503" s="73"/>
      <c r="AH503" s="73"/>
      <c r="AI503" s="73">
        <v>60.341970000000003</v>
      </c>
      <c r="AJ503" s="73">
        <v>76.524500000000003</v>
      </c>
      <c r="AK503" s="73">
        <v>75.396000000000001</v>
      </c>
      <c r="AL503" s="73">
        <v>76.4025</v>
      </c>
      <c r="AM503" s="73">
        <v>77.637749999999997</v>
      </c>
      <c r="AN503" s="73">
        <v>76.387249999999995</v>
      </c>
      <c r="AO503" s="73">
        <v>140.80103</v>
      </c>
      <c r="AP503" s="73"/>
      <c r="AQ503" s="73"/>
      <c r="AR503" s="198">
        <f t="shared" si="69"/>
        <v>583.49099999999999</v>
      </c>
      <c r="AS503" s="198">
        <f t="shared" si="70"/>
        <v>583.49099999999999</v>
      </c>
    </row>
    <row r="504" spans="2:45" ht="11.25" customHeight="1">
      <c r="B504" s="167" t="s">
        <v>90</v>
      </c>
      <c r="C504" s="94" t="s">
        <v>1077</v>
      </c>
      <c r="D504" s="167" t="s">
        <v>143</v>
      </c>
      <c r="E504" s="170" t="s">
        <v>84</v>
      </c>
      <c r="F504" s="173" t="s">
        <v>257</v>
      </c>
      <c r="G504" s="73"/>
      <c r="H504" s="73"/>
      <c r="I504" s="73"/>
      <c r="J504" s="73"/>
      <c r="K504" s="73"/>
      <c r="L504" s="73"/>
      <c r="M504" s="73"/>
      <c r="N504" s="73"/>
      <c r="O504" s="73"/>
      <c r="P504" s="73"/>
      <c r="Q504" s="73"/>
      <c r="R504" s="198">
        <f t="shared" si="67"/>
        <v>0</v>
      </c>
      <c r="S504" s="73"/>
      <c r="T504" s="73"/>
      <c r="U504" s="73"/>
      <c r="V504" s="73"/>
      <c r="W504" s="73"/>
      <c r="X504" s="73"/>
      <c r="Y504" s="73"/>
      <c r="Z504" s="73"/>
      <c r="AA504" s="73"/>
      <c r="AB504" s="73"/>
      <c r="AC504" s="73"/>
      <c r="AD504" s="73"/>
      <c r="AE504" s="198">
        <f t="shared" si="68"/>
        <v>0</v>
      </c>
      <c r="AF504" s="73"/>
      <c r="AG504" s="73"/>
      <c r="AH504" s="73">
        <v>78.028149999999997</v>
      </c>
      <c r="AI504" s="73">
        <v>78.122709999999998</v>
      </c>
      <c r="AJ504" s="73">
        <v>76.524500000000003</v>
      </c>
      <c r="AK504" s="73">
        <v>75.396000000000001</v>
      </c>
      <c r="AL504" s="73">
        <v>76.4025</v>
      </c>
      <c r="AM504" s="73">
        <v>77.637749999999997</v>
      </c>
      <c r="AN504" s="73">
        <v>76.387249999999995</v>
      </c>
      <c r="AO504" s="73">
        <v>140.80103</v>
      </c>
      <c r="AP504" s="73"/>
      <c r="AQ504" s="73"/>
      <c r="AR504" s="198">
        <f t="shared" si="69"/>
        <v>679.29989</v>
      </c>
      <c r="AS504" s="198">
        <f t="shared" si="70"/>
        <v>679.29989</v>
      </c>
    </row>
    <row r="505" spans="2:45" ht="11.25" customHeight="1">
      <c r="B505" s="167" t="s">
        <v>90</v>
      </c>
      <c r="C505" s="94" t="s">
        <v>1102</v>
      </c>
      <c r="D505" s="167" t="s">
        <v>143</v>
      </c>
      <c r="E505" s="170" t="s">
        <v>84</v>
      </c>
      <c r="F505" s="173" t="s">
        <v>257</v>
      </c>
      <c r="G505" s="73"/>
      <c r="H505" s="73"/>
      <c r="I505" s="73"/>
      <c r="J505" s="73"/>
      <c r="K505" s="73"/>
      <c r="L505" s="73"/>
      <c r="M505" s="73"/>
      <c r="N505" s="73"/>
      <c r="O505" s="73"/>
      <c r="P505" s="73"/>
      <c r="Q505" s="73"/>
      <c r="R505" s="198">
        <f t="shared" si="67"/>
        <v>0</v>
      </c>
      <c r="S505" s="73"/>
      <c r="T505" s="73"/>
      <c r="U505" s="73"/>
      <c r="V505" s="73"/>
      <c r="W505" s="73"/>
      <c r="X505" s="73"/>
      <c r="Y505" s="73"/>
      <c r="Z505" s="73"/>
      <c r="AA505" s="73"/>
      <c r="AB505" s="73"/>
      <c r="AC505" s="73"/>
      <c r="AD505" s="73"/>
      <c r="AE505" s="198">
        <f t="shared" si="68"/>
        <v>0</v>
      </c>
      <c r="AF505" s="73"/>
      <c r="AG505" s="73"/>
      <c r="AH505" s="73"/>
      <c r="AI505" s="73">
        <v>67.730490000000003</v>
      </c>
      <c r="AJ505" s="73">
        <v>72.417019999999994</v>
      </c>
      <c r="AK505" s="73"/>
      <c r="AL505" s="73"/>
      <c r="AM505" s="73"/>
      <c r="AN505" s="73"/>
      <c r="AO505" s="73"/>
      <c r="AP505" s="73"/>
      <c r="AQ505" s="73"/>
      <c r="AR505" s="198">
        <f t="shared" si="69"/>
        <v>140.14751000000001</v>
      </c>
      <c r="AS505" s="198">
        <f t="shared" si="70"/>
        <v>140.14751000000001</v>
      </c>
    </row>
    <row r="506" spans="2:45" ht="11.25" customHeight="1">
      <c r="B506" s="167" t="s">
        <v>91</v>
      </c>
      <c r="C506" s="94" t="s">
        <v>356</v>
      </c>
      <c r="D506" s="167" t="s">
        <v>143</v>
      </c>
      <c r="E506" s="170" t="s">
        <v>84</v>
      </c>
      <c r="F506" s="173"/>
      <c r="G506" s="73"/>
      <c r="H506" s="73"/>
      <c r="I506" s="73"/>
      <c r="J506" s="73"/>
      <c r="K506" s="73"/>
      <c r="L506" s="73"/>
      <c r="M506" s="73"/>
      <c r="N506" s="73"/>
      <c r="O506" s="73"/>
      <c r="P506" s="73"/>
      <c r="Q506" s="73"/>
      <c r="R506" s="198">
        <f t="shared" si="67"/>
        <v>0</v>
      </c>
      <c r="S506" s="73"/>
      <c r="T506" s="73"/>
      <c r="U506" s="73"/>
      <c r="V506" s="73"/>
      <c r="W506" s="73">
        <v>973.35</v>
      </c>
      <c r="X506" s="73">
        <v>1066.50</v>
      </c>
      <c r="Y506" s="73">
        <v>80.20</v>
      </c>
      <c r="Z506" s="73">
        <v>284.89999999999998</v>
      </c>
      <c r="AA506" s="73">
        <v>1377.95</v>
      </c>
      <c r="AB506" s="73">
        <v>59.50</v>
      </c>
      <c r="AC506" s="73">
        <v>700</v>
      </c>
      <c r="AD506" s="73">
        <v>2605.3200000000002</v>
      </c>
      <c r="AE506" s="198">
        <f t="shared" si="68"/>
        <v>7147.7199999999993</v>
      </c>
      <c r="AF506" s="73"/>
      <c r="AG506" s="73"/>
      <c r="AH506" s="73">
        <v>700</v>
      </c>
      <c r="AI506" s="73">
        <v>1328.9770000000001</v>
      </c>
      <c r="AJ506" s="73">
        <v>1485</v>
      </c>
      <c r="AK506" s="73">
        <v>136.66</v>
      </c>
      <c r="AL506" s="73">
        <v>5.60</v>
      </c>
      <c r="AM506" s="73">
        <v>282.64499999999998</v>
      </c>
      <c r="AN506" s="73">
        <v>994.42100000000005</v>
      </c>
      <c r="AO506" s="73">
        <v>886.95100000000002</v>
      </c>
      <c r="AP506" s="73">
        <v>52.063000000000002</v>
      </c>
      <c r="AQ506" s="73">
        <v>1341.53</v>
      </c>
      <c r="AR506" s="198">
        <f t="shared" si="69"/>
        <v>7213.8469999999998</v>
      </c>
      <c r="AS506" s="198">
        <f t="shared" si="70"/>
        <v>14361.566999999999</v>
      </c>
    </row>
    <row r="507" spans="2:45" ht="11.25" customHeight="1">
      <c r="B507" s="167" t="s">
        <v>91</v>
      </c>
      <c r="C507" s="94" t="s">
        <v>534</v>
      </c>
      <c r="D507" s="167" t="s">
        <v>143</v>
      </c>
      <c r="E507" s="170" t="s">
        <v>84</v>
      </c>
      <c r="F507" s="173"/>
      <c r="G507" s="73"/>
      <c r="H507" s="73">
        <v>0</v>
      </c>
      <c r="I507" s="73">
        <v>0</v>
      </c>
      <c r="J507" s="73">
        <v>685</v>
      </c>
      <c r="K507" s="73">
        <v>0</v>
      </c>
      <c r="L507" s="73">
        <v>1023</v>
      </c>
      <c r="M507" s="73">
        <v>25</v>
      </c>
      <c r="N507" s="73">
        <v>0</v>
      </c>
      <c r="O507" s="73">
        <v>0</v>
      </c>
      <c r="P507" s="73">
        <v>0</v>
      </c>
      <c r="Q507" s="73">
        <v>0</v>
      </c>
      <c r="R507" s="198">
        <f t="shared" si="67"/>
        <v>1733</v>
      </c>
      <c r="S507" s="73"/>
      <c r="T507" s="73"/>
      <c r="U507" s="73"/>
      <c r="V507" s="73"/>
      <c r="W507" s="73"/>
      <c r="X507" s="73"/>
      <c r="Y507" s="73"/>
      <c r="Z507" s="73"/>
      <c r="AA507" s="73"/>
      <c r="AB507" s="73"/>
      <c r="AC507" s="73"/>
      <c r="AD507" s="73">
        <v>82</v>
      </c>
      <c r="AE507" s="198">
        <f t="shared" si="68"/>
        <v>82</v>
      </c>
      <c r="AF507" s="73"/>
      <c r="AG507" s="73"/>
      <c r="AH507" s="73"/>
      <c r="AI507" s="73"/>
      <c r="AJ507" s="73"/>
      <c r="AK507" s="73"/>
      <c r="AL507" s="73"/>
      <c r="AM507" s="73"/>
      <c r="AN507" s="73"/>
      <c r="AO507" s="73">
        <v>0</v>
      </c>
      <c r="AP507" s="73">
        <v>0</v>
      </c>
      <c r="AQ507" s="73">
        <v>0</v>
      </c>
      <c r="AR507" s="198">
        <f t="shared" si="69"/>
        <v>0</v>
      </c>
      <c r="AS507" s="198">
        <f t="shared" si="70"/>
        <v>1815</v>
      </c>
    </row>
    <row r="508" spans="2:45" ht="11.25" customHeight="1">
      <c r="B508" s="167" t="s">
        <v>91</v>
      </c>
      <c r="C508" s="94" t="s">
        <v>428</v>
      </c>
      <c r="D508" s="167" t="s">
        <v>143</v>
      </c>
      <c r="E508" s="170" t="s">
        <v>84</v>
      </c>
      <c r="F508" s="173"/>
      <c r="G508" s="73"/>
      <c r="H508" s="73">
        <v>0</v>
      </c>
      <c r="I508" s="73">
        <v>0</v>
      </c>
      <c r="J508" s="73">
        <v>9113.5499999999993</v>
      </c>
      <c r="K508" s="73">
        <v>11310.45</v>
      </c>
      <c r="L508" s="73">
        <v>14502.349999999999</v>
      </c>
      <c r="M508" s="73">
        <v>19565.650000000001</v>
      </c>
      <c r="N508" s="73">
        <v>19759</v>
      </c>
      <c r="O508" s="73">
        <v>19038.850000000006</v>
      </c>
      <c r="P508" s="73">
        <v>19468.699999999997</v>
      </c>
      <c r="Q508" s="73">
        <v>41459.199999999997</v>
      </c>
      <c r="R508" s="198">
        <f t="shared" si="67"/>
        <v>154217.75</v>
      </c>
      <c r="S508" s="73"/>
      <c r="T508" s="73">
        <v>21674.125</v>
      </c>
      <c r="U508" s="73">
        <v>20069</v>
      </c>
      <c r="V508" s="73">
        <v>21873.40</v>
      </c>
      <c r="W508" s="73">
        <v>21218.70</v>
      </c>
      <c r="X508" s="73">
        <v>23003.50</v>
      </c>
      <c r="Y508" s="73">
        <v>23311.50</v>
      </c>
      <c r="Z508" s="73">
        <v>27827.325000000001</v>
      </c>
      <c r="AA508" s="73">
        <v>27926.323</v>
      </c>
      <c r="AB508" s="73">
        <v>26546.25</v>
      </c>
      <c r="AC508" s="73">
        <v>28354.10</v>
      </c>
      <c r="AD508" s="73">
        <v>50421.03</v>
      </c>
      <c r="AE508" s="198">
        <f t="shared" si="68"/>
        <v>292225.25300000003</v>
      </c>
      <c r="AF508" s="73"/>
      <c r="AG508" s="73">
        <v>27913.906999999999</v>
      </c>
      <c r="AH508" s="73">
        <v>27875.90</v>
      </c>
      <c r="AI508" s="73">
        <v>30011.375</v>
      </c>
      <c r="AJ508" s="73">
        <v>28367.95</v>
      </c>
      <c r="AK508" s="73">
        <v>29044.95</v>
      </c>
      <c r="AL508" s="73">
        <v>25643.65</v>
      </c>
      <c r="AM508" s="73">
        <v>13134.975</v>
      </c>
      <c r="AN508" s="73">
        <v>12029.275</v>
      </c>
      <c r="AO508" s="73">
        <v>11661.30</v>
      </c>
      <c r="AP508" s="73">
        <v>12052.225</v>
      </c>
      <c r="AQ508" s="73">
        <v>26244.224999999999</v>
      </c>
      <c r="AR508" s="198">
        <f t="shared" si="69"/>
        <v>243979.73199999999</v>
      </c>
      <c r="AS508" s="198">
        <f t="shared" si="70"/>
        <v>690422.73499999999</v>
      </c>
    </row>
    <row r="509" spans="2:45" ht="11.25" customHeight="1">
      <c r="B509" s="167" t="s">
        <v>91</v>
      </c>
      <c r="C509" s="94" t="s">
        <v>358</v>
      </c>
      <c r="D509" s="167" t="s">
        <v>143</v>
      </c>
      <c r="E509" s="170" t="s">
        <v>84</v>
      </c>
      <c r="F509" s="173"/>
      <c r="G509" s="73"/>
      <c r="H509" s="73">
        <v>0</v>
      </c>
      <c r="I509" s="73">
        <v>10.833550000000001</v>
      </c>
      <c r="J509" s="73">
        <v>3.5449199999999994</v>
      </c>
      <c r="K509" s="73">
        <v>15.524709999999999</v>
      </c>
      <c r="L509" s="73">
        <v>20.699880000000007</v>
      </c>
      <c r="M509" s="73">
        <v>4.0499999999999972</v>
      </c>
      <c r="N509" s="73">
        <v>0</v>
      </c>
      <c r="O509" s="73">
        <v>0</v>
      </c>
      <c r="P509" s="73">
        <v>0</v>
      </c>
      <c r="Q509" s="73">
        <v>0</v>
      </c>
      <c r="R509" s="198">
        <f t="shared" si="67"/>
        <v>54.653060000000004</v>
      </c>
      <c r="S509" s="73"/>
      <c r="T509" s="73"/>
      <c r="U509" s="73"/>
      <c r="V509" s="73"/>
      <c r="W509" s="73">
        <v>85.554000000000002</v>
      </c>
      <c r="X509" s="73">
        <v>94.80</v>
      </c>
      <c r="Y509" s="73">
        <v>2.60</v>
      </c>
      <c r="Z509" s="73">
        <v>24.634</v>
      </c>
      <c r="AA509" s="73">
        <v>121.619</v>
      </c>
      <c r="AB509" s="73">
        <v>-0.63</v>
      </c>
      <c r="AC509" s="73">
        <v>61.70</v>
      </c>
      <c r="AD509" s="73">
        <v>234.48</v>
      </c>
      <c r="AE509" s="198">
        <f t="shared" si="68"/>
        <v>624.75699999999995</v>
      </c>
      <c r="AF509" s="73"/>
      <c r="AG509" s="73"/>
      <c r="AH509" s="73">
        <v>63</v>
      </c>
      <c r="AI509" s="73">
        <v>118.82899999999999</v>
      </c>
      <c r="AJ509" s="73">
        <v>132.91800000000001</v>
      </c>
      <c r="AK509" s="73">
        <v>11.27</v>
      </c>
      <c r="AL509" s="73">
        <v>0.504</v>
      </c>
      <c r="AM509" s="73">
        <v>24.167999999999999</v>
      </c>
      <c r="AN509" s="73">
        <v>89</v>
      </c>
      <c r="AO509" s="73">
        <v>79.298000000000002</v>
      </c>
      <c r="AP509" s="73">
        <v>4.6859999999999999</v>
      </c>
      <c r="AQ509" s="73">
        <v>120.297</v>
      </c>
      <c r="AR509" s="198">
        <f t="shared" si="39"/>
        <v>643.97000000000014</v>
      </c>
      <c r="AS509" s="198">
        <f t="shared" si="40"/>
        <v>1323.38006</v>
      </c>
    </row>
    <row r="510" spans="2:45" ht="11.25" customHeight="1">
      <c r="B510" s="167" t="s">
        <v>94</v>
      </c>
      <c r="C510" s="94" t="s">
        <v>453</v>
      </c>
      <c r="D510" s="167" t="s">
        <v>143</v>
      </c>
      <c r="E510" s="170" t="s">
        <v>84</v>
      </c>
      <c r="F510" s="173" t="s">
        <v>602</v>
      </c>
      <c r="G510" s="73">
        <v>0</v>
      </c>
      <c r="H510" s="73">
        <v>0</v>
      </c>
      <c r="I510" s="73">
        <v>621.08799999999997</v>
      </c>
      <c r="J510" s="73">
        <v>3035.40</v>
      </c>
      <c r="K510" s="73">
        <v>3483.80</v>
      </c>
      <c r="L510" s="73">
        <v>2856.80</v>
      </c>
      <c r="M510" s="73">
        <v>3094</v>
      </c>
      <c r="N510" s="73">
        <v>2779.20</v>
      </c>
      <c r="O510" s="73">
        <v>2993.80</v>
      </c>
      <c r="P510" s="73">
        <v>3011</v>
      </c>
      <c r="Q510" s="73">
        <v>7387.70</v>
      </c>
      <c r="R510" s="198">
        <f t="shared" si="67"/>
        <v>29262.788</v>
      </c>
      <c r="S510" s="73"/>
      <c r="T510" s="73">
        <v>1860.10</v>
      </c>
      <c r="U510" s="73">
        <v>1845.40</v>
      </c>
      <c r="V510" s="73">
        <v>1661.50</v>
      </c>
      <c r="W510" s="73">
        <v>1715.40</v>
      </c>
      <c r="X510" s="73">
        <v>372</v>
      </c>
      <c r="Y510" s="73">
        <v>391.30</v>
      </c>
      <c r="Z510" s="73">
        <v>28.033999999999999</v>
      </c>
      <c r="AA510" s="73">
        <v>32.299999999999997</v>
      </c>
      <c r="AB510" s="73">
        <v>26.417000000000002</v>
      </c>
      <c r="AC510" s="73">
        <v>42</v>
      </c>
      <c r="AD510" s="73">
        <v>58.187899999999999</v>
      </c>
      <c r="AE510" s="198">
        <f t="shared" si="68"/>
        <v>8032.6388999999999</v>
      </c>
      <c r="AF510" s="73"/>
      <c r="AG510" s="73">
        <v>31.213999999999999</v>
      </c>
      <c r="AH510" s="73">
        <v>30.154</v>
      </c>
      <c r="AI510" s="73">
        <v>29.09432</v>
      </c>
      <c r="AJ510" s="73">
        <v>30.153739999999999</v>
      </c>
      <c r="AK510" s="73">
        <v>30.15474</v>
      </c>
      <c r="AL510" s="73">
        <v>29.09432</v>
      </c>
      <c r="AM510" s="73"/>
      <c r="AN510" s="73"/>
      <c r="AO510" s="73"/>
      <c r="AP510" s="73"/>
      <c r="AQ510" s="73"/>
      <c r="AR510" s="198">
        <f t="shared" si="39"/>
        <v>179.86511999999999</v>
      </c>
      <c r="AS510" s="198">
        <f t="shared" si="40"/>
        <v>37475.292020000001</v>
      </c>
    </row>
    <row r="511" spans="2:45" ht="11.25" customHeight="1">
      <c r="B511" s="167" t="s">
        <v>95</v>
      </c>
      <c r="C511" s="94" t="s">
        <v>827</v>
      </c>
      <c r="D511" s="167" t="s">
        <v>143</v>
      </c>
      <c r="E511" s="170" t="s">
        <v>84</v>
      </c>
      <c r="F511" s="173" t="s">
        <v>461</v>
      </c>
      <c r="G511" s="73">
        <v>0</v>
      </c>
      <c r="H511" s="73">
        <v>0</v>
      </c>
      <c r="I511" s="73">
        <v>102769.40</v>
      </c>
      <c r="J511" s="73">
        <v>4257.2000000000007</v>
      </c>
      <c r="K511" s="73">
        <v>3916.20</v>
      </c>
      <c r="L511" s="73">
        <v>20837.50</v>
      </c>
      <c r="M511" s="73">
        <v>2428.4000000000037</v>
      </c>
      <c r="N511" s="73">
        <v>2886.400000000001</v>
      </c>
      <c r="O511" s="73">
        <v>3345.4999999999973</v>
      </c>
      <c r="P511" s="73">
        <v>2078.40</v>
      </c>
      <c r="Q511" s="73">
        <v>3788.10</v>
      </c>
      <c r="R511" s="198">
        <f t="shared" si="67"/>
        <v>146307.09999999998</v>
      </c>
      <c r="S511" s="73"/>
      <c r="T511" s="73">
        <v>1178.7999999999997</v>
      </c>
      <c r="U511" s="73">
        <v>542.60</v>
      </c>
      <c r="V511" s="73">
        <v>1796</v>
      </c>
      <c r="W511" s="73">
        <v>779.70</v>
      </c>
      <c r="X511" s="73">
        <v>457.60</v>
      </c>
      <c r="Y511" s="73">
        <v>1570.40</v>
      </c>
      <c r="Z511" s="73">
        <v>755</v>
      </c>
      <c r="AA511" s="73">
        <v>538.60</v>
      </c>
      <c r="AB511" s="73">
        <v>1304.6999999999998</v>
      </c>
      <c r="AC511" s="73">
        <v>602.79999999999995</v>
      </c>
      <c r="AD511" s="73">
        <v>2050.569</v>
      </c>
      <c r="AE511" s="198">
        <f t="shared" si="68"/>
        <v>11576.769</v>
      </c>
      <c r="AF511" s="73"/>
      <c r="AG511" s="73">
        <v>305.20</v>
      </c>
      <c r="AH511" s="73">
        <v>307.303</v>
      </c>
      <c r="AI511" s="73">
        <v>761.67505000000006</v>
      </c>
      <c r="AJ511" s="73">
        <v>289</v>
      </c>
      <c r="AK511" s="73">
        <v>289</v>
      </c>
      <c r="AL511" s="73">
        <v>1065.2660000000001</v>
      </c>
      <c r="AM511" s="73">
        <v>10.462</v>
      </c>
      <c r="AN511" s="73"/>
      <c r="AO511" s="73">
        <v>1022.70</v>
      </c>
      <c r="AP511" s="73">
        <v>0</v>
      </c>
      <c r="AQ511" s="73">
        <v>694.90</v>
      </c>
      <c r="AR511" s="198">
        <f t="shared" si="39"/>
        <v>4745.50605</v>
      </c>
      <c r="AS511" s="198">
        <f t="shared" si="40"/>
        <v>162629.37504999997</v>
      </c>
    </row>
    <row r="512" spans="2:45" ht="11.25" customHeight="1">
      <c r="B512" s="167" t="s">
        <v>95</v>
      </c>
      <c r="C512" s="94" t="s">
        <v>462</v>
      </c>
      <c r="D512" s="167" t="s">
        <v>143</v>
      </c>
      <c r="E512" s="170" t="s">
        <v>84</v>
      </c>
      <c r="F512" s="173" t="s">
        <v>670</v>
      </c>
      <c r="G512" s="73">
        <v>0</v>
      </c>
      <c r="H512" s="73">
        <v>0</v>
      </c>
      <c r="I512" s="73">
        <v>1406</v>
      </c>
      <c r="J512" s="73">
        <v>625</v>
      </c>
      <c r="K512" s="73">
        <v>171</v>
      </c>
      <c r="L512" s="73">
        <v>0</v>
      </c>
      <c r="M512" s="73">
        <v>0</v>
      </c>
      <c r="N512" s="73">
        <v>0</v>
      </c>
      <c r="O512" s="73">
        <v>0</v>
      </c>
      <c r="P512" s="73">
        <v>0</v>
      </c>
      <c r="Q512" s="73">
        <v>689</v>
      </c>
      <c r="R512" s="198">
        <f t="shared" si="67"/>
        <v>2891</v>
      </c>
      <c r="S512" s="73"/>
      <c r="T512" s="73"/>
      <c r="U512" s="73"/>
      <c r="V512" s="73"/>
      <c r="W512" s="73"/>
      <c r="X512" s="73"/>
      <c r="Y512" s="73"/>
      <c r="Z512" s="73"/>
      <c r="AA512" s="73"/>
      <c r="AB512" s="73"/>
      <c r="AC512" s="73"/>
      <c r="AD512" s="73"/>
      <c r="AE512" s="198">
        <f t="shared" si="68"/>
        <v>0</v>
      </c>
      <c r="AF512" s="73"/>
      <c r="AG512" s="73"/>
      <c r="AH512" s="73"/>
      <c r="AI512" s="73"/>
      <c r="AJ512" s="73"/>
      <c r="AK512" s="73"/>
      <c r="AL512" s="73"/>
      <c r="AM512" s="73"/>
      <c r="AN512" s="73"/>
      <c r="AO512" s="73"/>
      <c r="AP512" s="73"/>
      <c r="AQ512" s="73"/>
      <c r="AR512" s="198">
        <f t="shared" si="39"/>
        <v>0</v>
      </c>
      <c r="AS512" s="198">
        <f t="shared" si="40"/>
        <v>2891</v>
      </c>
    </row>
    <row r="513" spans="2:45" ht="11.25" customHeight="1">
      <c r="B513" s="167" t="s">
        <v>95</v>
      </c>
      <c r="C513" s="94" t="s">
        <v>470</v>
      </c>
      <c r="D513" s="167" t="s">
        <v>143</v>
      </c>
      <c r="E513" s="170" t="s">
        <v>84</v>
      </c>
      <c r="F513" s="173"/>
      <c r="G513" s="73">
        <v>0</v>
      </c>
      <c r="H513" s="73">
        <v>0</v>
      </c>
      <c r="I513" s="73">
        <v>332.065</v>
      </c>
      <c r="J513" s="73">
        <v>232.523</v>
      </c>
      <c r="K513" s="73">
        <v>12.395</v>
      </c>
      <c r="L513" s="73">
        <v>0</v>
      </c>
      <c r="M513" s="73">
        <v>0</v>
      </c>
      <c r="N513" s="73">
        <v>0</v>
      </c>
      <c r="O513" s="73">
        <v>0</v>
      </c>
      <c r="P513" s="73">
        <v>0</v>
      </c>
      <c r="Q513" s="73">
        <v>0</v>
      </c>
      <c r="R513" s="198">
        <f t="shared" si="67"/>
        <v>576.98299999999995</v>
      </c>
      <c r="S513" s="73"/>
      <c r="T513" s="73"/>
      <c r="U513" s="73"/>
      <c r="V513" s="73"/>
      <c r="W513" s="73"/>
      <c r="X513" s="73"/>
      <c r="Y513" s="73"/>
      <c r="Z513" s="73"/>
      <c r="AA513" s="73"/>
      <c r="AB513" s="73"/>
      <c r="AC513" s="73"/>
      <c r="AD513" s="73"/>
      <c r="AE513" s="198">
        <f t="shared" si="71" ref="AE513:AE515">SUM(S513:AD513)</f>
        <v>0</v>
      </c>
      <c r="AF513" s="73"/>
      <c r="AG513" s="73"/>
      <c r="AH513" s="73"/>
      <c r="AI513" s="73"/>
      <c r="AJ513" s="73"/>
      <c r="AK513" s="73"/>
      <c r="AL513" s="73"/>
      <c r="AM513" s="73"/>
      <c r="AN513" s="73"/>
      <c r="AO513" s="73"/>
      <c r="AP513" s="73"/>
      <c r="AQ513" s="73"/>
      <c r="AR513" s="198">
        <f t="shared" si="72" ref="AR513:AR600">SUM(AF513:AQ513)</f>
        <v>0</v>
      </c>
      <c r="AS513" s="198">
        <f t="shared" si="73" ref="AS513:AS600">R513+AE513+AR513</f>
        <v>576.98299999999995</v>
      </c>
    </row>
    <row r="514" spans="2:45" ht="11.25" customHeight="1">
      <c r="B514" s="167" t="s">
        <v>95</v>
      </c>
      <c r="C514" s="94" t="s">
        <v>748</v>
      </c>
      <c r="D514" s="167" t="s">
        <v>143</v>
      </c>
      <c r="E514" s="170" t="s">
        <v>84</v>
      </c>
      <c r="F514" s="173"/>
      <c r="G514" s="73">
        <v>0</v>
      </c>
      <c r="H514" s="73">
        <v>0</v>
      </c>
      <c r="I514" s="73">
        <v>0</v>
      </c>
      <c r="J514" s="73">
        <v>0</v>
      </c>
      <c r="K514" s="73">
        <v>0</v>
      </c>
      <c r="L514" s="73">
        <v>0</v>
      </c>
      <c r="M514" s="73">
        <v>0</v>
      </c>
      <c r="N514" s="73">
        <v>0</v>
      </c>
      <c r="O514" s="73">
        <v>0</v>
      </c>
      <c r="P514" s="73">
        <v>0</v>
      </c>
      <c r="Q514" s="73">
        <v>0</v>
      </c>
      <c r="R514" s="198">
        <f t="shared" si="67"/>
        <v>0</v>
      </c>
      <c r="S514" s="73"/>
      <c r="T514" s="73">
        <v>60.70</v>
      </c>
      <c r="U514" s="73">
        <v>60.70</v>
      </c>
      <c r="V514" s="73">
        <v>65.30</v>
      </c>
      <c r="W514" s="73">
        <v>60.70</v>
      </c>
      <c r="X514" s="73">
        <v>60.70</v>
      </c>
      <c r="Y514" s="73">
        <v>77.50</v>
      </c>
      <c r="Z514" s="73">
        <v>61.30</v>
      </c>
      <c r="AA514" s="73">
        <v>63.80</v>
      </c>
      <c r="AB514" s="73">
        <v>61.30</v>
      </c>
      <c r="AC514" s="73">
        <v>100.60</v>
      </c>
      <c r="AD514" s="73">
        <v>121.30</v>
      </c>
      <c r="AE514" s="198">
        <f t="shared" si="71"/>
        <v>793.90</v>
      </c>
      <c r="AF514" s="73"/>
      <c r="AG514" s="73">
        <v>60.20</v>
      </c>
      <c r="AH514" s="73">
        <v>65.599999999999994</v>
      </c>
      <c r="AI514" s="73">
        <v>60.20</v>
      </c>
      <c r="AJ514" s="73">
        <v>60.20</v>
      </c>
      <c r="AK514" s="73">
        <v>60.30</v>
      </c>
      <c r="AL514" s="73">
        <v>64.599999999999994</v>
      </c>
      <c r="AM514" s="73">
        <v>61.60</v>
      </c>
      <c r="AN514" s="73">
        <v>60.40</v>
      </c>
      <c r="AO514" s="73">
        <v>59.80</v>
      </c>
      <c r="AP514" s="73">
        <v>85.40</v>
      </c>
      <c r="AQ514" s="73">
        <v>128.19999999999999</v>
      </c>
      <c r="AR514" s="198">
        <f t="shared" si="72"/>
        <v>766.50</v>
      </c>
      <c r="AS514" s="198">
        <f t="shared" si="73"/>
        <v>1560.40</v>
      </c>
    </row>
    <row r="515" spans="2:45" ht="11.25" customHeight="1">
      <c r="B515" s="167" t="s">
        <v>95</v>
      </c>
      <c r="C515" s="94" t="s">
        <v>584</v>
      </c>
      <c r="D515" s="167" t="s">
        <v>143</v>
      </c>
      <c r="E515" s="170" t="s">
        <v>671</v>
      </c>
      <c r="F515" s="173"/>
      <c r="G515" s="73">
        <v>0</v>
      </c>
      <c r="H515" s="73">
        <v>0</v>
      </c>
      <c r="I515" s="73">
        <v>0</v>
      </c>
      <c r="J515" s="73">
        <v>0</v>
      </c>
      <c r="K515" s="73">
        <v>0</v>
      </c>
      <c r="L515" s="73">
        <v>0</v>
      </c>
      <c r="M515" s="73">
        <v>122</v>
      </c>
      <c r="N515" s="73">
        <v>0</v>
      </c>
      <c r="O515" s="73">
        <v>0</v>
      </c>
      <c r="P515" s="73">
        <v>0</v>
      </c>
      <c r="Q515" s="73">
        <v>0</v>
      </c>
      <c r="R515" s="198">
        <f t="shared" si="67"/>
        <v>122</v>
      </c>
      <c r="S515" s="73"/>
      <c r="T515" s="73"/>
      <c r="U515" s="73"/>
      <c r="V515" s="73"/>
      <c r="W515" s="73"/>
      <c r="X515" s="73"/>
      <c r="Y515" s="73"/>
      <c r="Z515" s="73"/>
      <c r="AA515" s="73"/>
      <c r="AB515" s="73"/>
      <c r="AC515" s="73"/>
      <c r="AD515" s="73"/>
      <c r="AE515" s="198">
        <f t="shared" si="71"/>
        <v>0</v>
      </c>
      <c r="AF515" s="73"/>
      <c r="AG515" s="73"/>
      <c r="AH515" s="73"/>
      <c r="AI515" s="73"/>
      <c r="AJ515" s="73"/>
      <c r="AK515" s="73"/>
      <c r="AL515" s="73"/>
      <c r="AM515" s="73"/>
      <c r="AN515" s="73"/>
      <c r="AO515" s="73"/>
      <c r="AP515" s="73"/>
      <c r="AQ515" s="73"/>
      <c r="AR515" s="198">
        <f t="shared" si="72"/>
        <v>0</v>
      </c>
      <c r="AS515" s="198">
        <f t="shared" si="73"/>
        <v>122</v>
      </c>
    </row>
    <row r="516" spans="2:45" ht="11.25" customHeight="1">
      <c r="B516" s="167" t="s">
        <v>95</v>
      </c>
      <c r="C516" s="94" t="s">
        <v>585</v>
      </c>
      <c r="D516" s="167" t="s">
        <v>143</v>
      </c>
      <c r="E516" s="170" t="s">
        <v>671</v>
      </c>
      <c r="F516" s="173"/>
      <c r="G516" s="73">
        <v>0</v>
      </c>
      <c r="H516" s="73">
        <v>0</v>
      </c>
      <c r="I516" s="73">
        <v>0</v>
      </c>
      <c r="J516" s="73">
        <v>0</v>
      </c>
      <c r="K516" s="73">
        <v>0</v>
      </c>
      <c r="L516" s="73">
        <v>0</v>
      </c>
      <c r="M516" s="73">
        <v>41</v>
      </c>
      <c r="N516" s="73">
        <v>0</v>
      </c>
      <c r="O516" s="73">
        <v>0</v>
      </c>
      <c r="P516" s="73">
        <v>0</v>
      </c>
      <c r="Q516" s="73">
        <v>0</v>
      </c>
      <c r="R516" s="198">
        <f t="shared" si="67"/>
        <v>41</v>
      </c>
      <c r="S516" s="73"/>
      <c r="T516" s="73"/>
      <c r="U516" s="73"/>
      <c r="V516" s="73"/>
      <c r="W516" s="73"/>
      <c r="X516" s="73"/>
      <c r="Y516" s="73"/>
      <c r="Z516" s="73"/>
      <c r="AA516" s="73"/>
      <c r="AB516" s="73"/>
      <c r="AC516" s="73"/>
      <c r="AD516" s="73"/>
      <c r="AE516" s="198">
        <f t="shared" si="68"/>
        <v>0</v>
      </c>
      <c r="AF516" s="73"/>
      <c r="AG516" s="73"/>
      <c r="AH516" s="73"/>
      <c r="AI516" s="73"/>
      <c r="AJ516" s="73"/>
      <c r="AK516" s="73"/>
      <c r="AL516" s="73"/>
      <c r="AM516" s="73"/>
      <c r="AN516" s="73"/>
      <c r="AO516" s="73"/>
      <c r="AP516" s="73"/>
      <c r="AQ516" s="73"/>
      <c r="AR516" s="198">
        <f t="shared" si="72"/>
        <v>0</v>
      </c>
      <c r="AS516" s="198">
        <f t="shared" si="73"/>
        <v>41</v>
      </c>
    </row>
    <row r="517" spans="2:45" ht="11.25" customHeight="1">
      <c r="B517" s="167" t="s">
        <v>95</v>
      </c>
      <c r="C517" s="94" t="s">
        <v>562</v>
      </c>
      <c r="D517" s="167" t="s">
        <v>143</v>
      </c>
      <c r="E517" s="170" t="s">
        <v>84</v>
      </c>
      <c r="F517" s="173"/>
      <c r="G517" s="73">
        <v>0</v>
      </c>
      <c r="H517" s="73">
        <v>0</v>
      </c>
      <c r="I517" s="73">
        <v>0</v>
      </c>
      <c r="J517" s="210">
        <v>0</v>
      </c>
      <c r="K517" s="73">
        <v>0.90</v>
      </c>
      <c r="L517" s="73">
        <v>2.90</v>
      </c>
      <c r="M517" s="73">
        <v>2.90</v>
      </c>
      <c r="N517" s="73">
        <v>2.90</v>
      </c>
      <c r="O517" s="73">
        <v>2.90</v>
      </c>
      <c r="P517" s="73">
        <v>2.90</v>
      </c>
      <c r="Q517" s="73">
        <v>2.90</v>
      </c>
      <c r="R517" s="198">
        <f t="shared" si="67"/>
        <v>18.30</v>
      </c>
      <c r="S517" s="73">
        <v>0.90</v>
      </c>
      <c r="T517" s="73">
        <v>0.90</v>
      </c>
      <c r="U517" s="73">
        <v>0.90</v>
      </c>
      <c r="V517" s="73">
        <v>0.90</v>
      </c>
      <c r="W517" s="73">
        <v>0.90</v>
      </c>
      <c r="X517" s="73">
        <v>0.90</v>
      </c>
      <c r="Y517" s="73">
        <v>0.90</v>
      </c>
      <c r="Z517" s="73">
        <v>0.90</v>
      </c>
      <c r="AA517" s="73">
        <v>0.90</v>
      </c>
      <c r="AB517" s="73">
        <v>0.90</v>
      </c>
      <c r="AC517" s="73">
        <v>0.90</v>
      </c>
      <c r="AD517" s="73">
        <v>0.60</v>
      </c>
      <c r="AE517" s="198">
        <f t="shared" si="68"/>
        <v>10.500000000000002</v>
      </c>
      <c r="AF517" s="73">
        <v>0.90</v>
      </c>
      <c r="AG517" s="73">
        <v>0.90</v>
      </c>
      <c r="AH517" s="73">
        <v>0.90</v>
      </c>
      <c r="AI517" s="73">
        <v>0.90</v>
      </c>
      <c r="AJ517" s="73">
        <v>0.90</v>
      </c>
      <c r="AK517" s="73">
        <v>0.90</v>
      </c>
      <c r="AL517" s="73">
        <v>0.90</v>
      </c>
      <c r="AM517" s="73">
        <v>0.90</v>
      </c>
      <c r="AN517" s="73">
        <v>0.90</v>
      </c>
      <c r="AO517" s="73">
        <v>0.90</v>
      </c>
      <c r="AP517" s="73">
        <v>0.90</v>
      </c>
      <c r="AQ517" s="73">
        <v>0.90</v>
      </c>
      <c r="AR517" s="198">
        <f t="shared" si="72"/>
        <v>10.800000000000002</v>
      </c>
      <c r="AS517" s="198">
        <f t="shared" si="73"/>
        <v>39.600000000000009</v>
      </c>
    </row>
    <row r="518" spans="2:45" ht="11.25" customHeight="1">
      <c r="B518" s="167" t="s">
        <v>95</v>
      </c>
      <c r="C518" s="94" t="s">
        <v>750</v>
      </c>
      <c r="D518" s="167" t="s">
        <v>143</v>
      </c>
      <c r="E518" s="170" t="s">
        <v>84</v>
      </c>
      <c r="F518" s="173"/>
      <c r="G518" s="73">
        <v>0</v>
      </c>
      <c r="H518" s="73">
        <v>0</v>
      </c>
      <c r="I518" s="73">
        <v>0</v>
      </c>
      <c r="J518" s="210">
        <v>0</v>
      </c>
      <c r="K518" s="73">
        <v>0</v>
      </c>
      <c r="L518" s="73">
        <v>0</v>
      </c>
      <c r="M518" s="73">
        <v>0</v>
      </c>
      <c r="N518" s="73">
        <v>0</v>
      </c>
      <c r="O518" s="73">
        <v>0</v>
      </c>
      <c r="P518" s="73">
        <v>0</v>
      </c>
      <c r="Q518" s="73">
        <v>57</v>
      </c>
      <c r="R518" s="198">
        <f t="shared" si="67"/>
        <v>57</v>
      </c>
      <c r="S518" s="73"/>
      <c r="T518" s="73">
        <v>41.30</v>
      </c>
      <c r="U518" s="73">
        <v>74.400000000000006</v>
      </c>
      <c r="V518" s="73">
        <v>61.60</v>
      </c>
      <c r="W518" s="73">
        <v>57.10</v>
      </c>
      <c r="X518" s="73">
        <v>39.369999999999997</v>
      </c>
      <c r="Y518" s="73">
        <v>35.50</v>
      </c>
      <c r="Z518" s="73">
        <v>24.36</v>
      </c>
      <c r="AA518" s="73"/>
      <c r="AB518" s="73"/>
      <c r="AC518" s="73"/>
      <c r="AD518" s="73">
        <v>114.81</v>
      </c>
      <c r="AE518" s="198">
        <f t="shared" si="68"/>
        <v>448.44</v>
      </c>
      <c r="AF518" s="73"/>
      <c r="AG518" s="73">
        <v>84.30</v>
      </c>
      <c r="AH518" s="73">
        <v>35.200000000000003</v>
      </c>
      <c r="AI518" s="73">
        <v>49.20</v>
      </c>
      <c r="AJ518" s="73">
        <v>35.688000000000002</v>
      </c>
      <c r="AK518" s="73">
        <v>48.795999999999999</v>
      </c>
      <c r="AL518" s="73">
        <v>25.361000000000001</v>
      </c>
      <c r="AM518" s="73">
        <v>32.299999999999997</v>
      </c>
      <c r="AN518" s="73">
        <v>38.091639999999998</v>
      </c>
      <c r="AO518" s="73"/>
      <c r="AP518" s="73"/>
      <c r="AQ518" s="73"/>
      <c r="AR518" s="198">
        <f t="shared" si="72"/>
        <v>348.93663999999995</v>
      </c>
      <c r="AS518" s="198">
        <f t="shared" si="73"/>
        <v>854.37663999999995</v>
      </c>
    </row>
    <row r="519" spans="2:45" ht="11.25" customHeight="1">
      <c r="B519" s="167" t="s">
        <v>96</v>
      </c>
      <c r="C519" s="94" t="s">
        <v>517</v>
      </c>
      <c r="D519" s="167" t="s">
        <v>143</v>
      </c>
      <c r="E519" s="170" t="s">
        <v>84</v>
      </c>
      <c r="F519" s="173"/>
      <c r="G519" s="73">
        <v>0</v>
      </c>
      <c r="H519" s="73">
        <v>871.67</v>
      </c>
      <c r="I519" s="73">
        <v>68163.899999999994</v>
      </c>
      <c r="J519" s="210">
        <v>106010.31039</v>
      </c>
      <c r="K519" s="73">
        <v>91360.480880000003</v>
      </c>
      <c r="L519" s="73">
        <v>102806.56</v>
      </c>
      <c r="M519" s="73">
        <v>44106.24</v>
      </c>
      <c r="N519" s="73">
        <v>26331.850000000002</v>
      </c>
      <c r="O519" s="73">
        <v>44757.471980000002</v>
      </c>
      <c r="P519" s="73">
        <v>18574.820659999998</v>
      </c>
      <c r="Q519" s="73">
        <v>71427.16</v>
      </c>
      <c r="R519" s="198">
        <f t="shared" si="74" ref="R519:R542">SUM(G519:Q519)</f>
        <v>574410.46390999993</v>
      </c>
      <c r="S519" s="73">
        <v>1224.3303699999999</v>
      </c>
      <c r="T519" s="73">
        <v>14428.252</v>
      </c>
      <c r="U519" s="73">
        <v>24652.315999999999</v>
      </c>
      <c r="V519" s="73">
        <v>20519.282999999999</v>
      </c>
      <c r="W519" s="73">
        <v>24014.277999999998</v>
      </c>
      <c r="X519" s="73">
        <v>31374.227999999999</v>
      </c>
      <c r="Y519" s="73">
        <v>28586.532000000003</v>
      </c>
      <c r="Z519" s="73">
        <v>24736.904999999999</v>
      </c>
      <c r="AA519" s="73">
        <v>21537.699000000001</v>
      </c>
      <c r="AB519" s="73">
        <v>30959.038</v>
      </c>
      <c r="AC519" s="73">
        <v>24171.917000000001</v>
      </c>
      <c r="AD519" s="73">
        <v>28339.55</v>
      </c>
      <c r="AE519" s="198">
        <f t="shared" si="68"/>
        <v>274544.32837</v>
      </c>
      <c r="AF519" s="73">
        <v>0</v>
      </c>
      <c r="AG519" s="73">
        <v>23342.30</v>
      </c>
      <c r="AH519" s="73">
        <v>23207.99</v>
      </c>
      <c r="AI519" s="73">
        <v>9760.57</v>
      </c>
      <c r="AJ519" s="73">
        <v>3998.38</v>
      </c>
      <c r="AK519" s="73"/>
      <c r="AL519" s="73">
        <v>1080.6199999999999</v>
      </c>
      <c r="AM519" s="73">
        <v>413.41</v>
      </c>
      <c r="AN519" s="73">
        <v>4241.99</v>
      </c>
      <c r="AO519" s="73">
        <v>7300.94</v>
      </c>
      <c r="AP519" s="73">
        <v>4957.29</v>
      </c>
      <c r="AQ519" s="73">
        <v>8212.82</v>
      </c>
      <c r="AR519" s="198">
        <f t="shared" si="72"/>
        <v>86516.31</v>
      </c>
      <c r="AS519" s="198">
        <f t="shared" si="73"/>
        <v>935471.10227999999</v>
      </c>
    </row>
    <row r="520" spans="2:45" ht="11.25" customHeight="1">
      <c r="B520" s="167" t="s">
        <v>96</v>
      </c>
      <c r="C520" s="94" t="s">
        <v>517</v>
      </c>
      <c r="D520" s="167" t="s">
        <v>143</v>
      </c>
      <c r="E520" s="170" t="s">
        <v>84</v>
      </c>
      <c r="F520" s="173" t="s">
        <v>568</v>
      </c>
      <c r="G520" s="73">
        <v>0</v>
      </c>
      <c r="H520" s="73">
        <v>0</v>
      </c>
      <c r="I520" s="73">
        <v>0</v>
      </c>
      <c r="J520" s="210">
        <v>0</v>
      </c>
      <c r="K520" s="73">
        <v>0</v>
      </c>
      <c r="L520" s="73">
        <v>0</v>
      </c>
      <c r="M520" s="73">
        <v>0</v>
      </c>
      <c r="N520" s="73">
        <v>3028.65</v>
      </c>
      <c r="O520" s="73">
        <v>14843.18737</v>
      </c>
      <c r="P520" s="73">
        <v>9474.0694299999996</v>
      </c>
      <c r="Q520" s="73">
        <v>4250.13</v>
      </c>
      <c r="R520" s="198">
        <f t="shared" si="74"/>
        <v>31596.036800000002</v>
      </c>
      <c r="S520" s="73"/>
      <c r="T520" s="73"/>
      <c r="U520" s="73"/>
      <c r="V520" s="73"/>
      <c r="W520" s="73"/>
      <c r="X520" s="73"/>
      <c r="Y520" s="73"/>
      <c r="Z520" s="73"/>
      <c r="AA520" s="73"/>
      <c r="AB520" s="73"/>
      <c r="AC520" s="73"/>
      <c r="AD520" s="73"/>
      <c r="AE520" s="198">
        <f t="shared" si="68"/>
        <v>0</v>
      </c>
      <c r="AF520" s="73"/>
      <c r="AG520" s="73"/>
      <c r="AH520" s="73"/>
      <c r="AI520" s="73"/>
      <c r="AJ520" s="73"/>
      <c r="AK520" s="73"/>
      <c r="AL520" s="73"/>
      <c r="AM520" s="73"/>
      <c r="AN520" s="73"/>
      <c r="AO520" s="73"/>
      <c r="AP520" s="73"/>
      <c r="AQ520" s="73"/>
      <c r="AR520" s="198">
        <f t="shared" si="72"/>
        <v>0</v>
      </c>
      <c r="AS520" s="198">
        <f t="shared" si="73"/>
        <v>31596.036800000002</v>
      </c>
    </row>
    <row r="521" spans="2:45" ht="11.25" customHeight="1">
      <c r="B521" s="167" t="s">
        <v>97</v>
      </c>
      <c r="C521" s="94" t="s">
        <v>634</v>
      </c>
      <c r="D521" s="167" t="s">
        <v>143</v>
      </c>
      <c r="E521" s="170" t="s">
        <v>84</v>
      </c>
      <c r="F521" s="173"/>
      <c r="G521" s="73">
        <v>0</v>
      </c>
      <c r="H521" s="73">
        <v>0</v>
      </c>
      <c r="I521" s="73">
        <v>46</v>
      </c>
      <c r="J521" s="210">
        <v>56</v>
      </c>
      <c r="K521" s="73">
        <v>48</v>
      </c>
      <c r="L521" s="73">
        <v>43</v>
      </c>
      <c r="M521" s="73">
        <v>41</v>
      </c>
      <c r="N521" s="73">
        <v>34</v>
      </c>
      <c r="O521" s="73">
        <v>34</v>
      </c>
      <c r="P521" s="73">
        <v>34</v>
      </c>
      <c r="Q521" s="73">
        <v>39</v>
      </c>
      <c r="R521" s="198">
        <f t="shared" si="74"/>
        <v>375</v>
      </c>
      <c r="S521" s="73">
        <v>45</v>
      </c>
      <c r="T521" s="73">
        <v>40</v>
      </c>
      <c r="U521" s="73">
        <v>46</v>
      </c>
      <c r="V521" s="73">
        <v>38.700000000000003</v>
      </c>
      <c r="W521" s="73">
        <v>33</v>
      </c>
      <c r="X521" s="73">
        <v>33</v>
      </c>
      <c r="Y521" s="73">
        <v>31.70</v>
      </c>
      <c r="Z521" s="73">
        <v>29.80</v>
      </c>
      <c r="AA521" s="73"/>
      <c r="AB521" s="73"/>
      <c r="AC521" s="73"/>
      <c r="AD521" s="73"/>
      <c r="AE521" s="198">
        <f t="shared" si="68"/>
        <v>297.20</v>
      </c>
      <c r="AF521" s="73"/>
      <c r="AG521" s="73"/>
      <c r="AH521" s="73"/>
      <c r="AI521" s="73"/>
      <c r="AJ521" s="73"/>
      <c r="AK521" s="73"/>
      <c r="AL521" s="73"/>
      <c r="AM521" s="73"/>
      <c r="AN521" s="73"/>
      <c r="AO521" s="73"/>
      <c r="AP521" s="73"/>
      <c r="AQ521" s="73"/>
      <c r="AR521" s="198">
        <f t="shared" si="72"/>
        <v>0</v>
      </c>
      <c r="AS521" s="198">
        <f t="shared" si="73"/>
        <v>672.20</v>
      </c>
    </row>
    <row r="522" spans="2:45" ht="21">
      <c r="B522" s="167" t="s">
        <v>104</v>
      </c>
      <c r="C522" s="94" t="s">
        <v>698</v>
      </c>
      <c r="D522" s="167" t="s">
        <v>143</v>
      </c>
      <c r="E522" s="170" t="s">
        <v>84</v>
      </c>
      <c r="F522" s="173" t="s">
        <v>611</v>
      </c>
      <c r="G522" s="73"/>
      <c r="H522" s="73"/>
      <c r="I522" s="73"/>
      <c r="J522" s="210"/>
      <c r="K522" s="73"/>
      <c r="L522" s="73"/>
      <c r="M522" s="73"/>
      <c r="N522" s="73">
        <v>32.199999999999996</v>
      </c>
      <c r="O522" s="73">
        <v>98.70</v>
      </c>
      <c r="P522" s="73">
        <v>99.699999999999989</v>
      </c>
      <c r="Q522" s="73">
        <v>85.50</v>
      </c>
      <c r="R522" s="198">
        <f t="shared" si="74"/>
        <v>316.10000000000002</v>
      </c>
      <c r="S522" s="73">
        <v>83.245599999999996</v>
      </c>
      <c r="T522" s="73">
        <v>112.4064</v>
      </c>
      <c r="U522" s="73">
        <v>114.5372</v>
      </c>
      <c r="V522" s="73">
        <v>126.41549999999999</v>
      </c>
      <c r="W522" s="73">
        <v>108.5142</v>
      </c>
      <c r="X522" s="73">
        <v>112</v>
      </c>
      <c r="Y522" s="73">
        <v>109.9074</v>
      </c>
      <c r="Z522" s="73">
        <v>82.105</v>
      </c>
      <c r="AA522" s="73">
        <v>60.293799999999997</v>
      </c>
      <c r="AB522" s="73">
        <v>59.756399999999999</v>
      </c>
      <c r="AC522" s="73">
        <v>79.684399999999997</v>
      </c>
      <c r="AD522" s="73">
        <v>40.017200000000003</v>
      </c>
      <c r="AE522" s="198">
        <f t="shared" si="68"/>
        <v>1088.8831</v>
      </c>
      <c r="AF522" s="73">
        <v>180.30</v>
      </c>
      <c r="AG522" s="73">
        <v>163.66999999999999</v>
      </c>
      <c r="AH522" s="73">
        <v>173.797</v>
      </c>
      <c r="AI522" s="73">
        <v>167.57</v>
      </c>
      <c r="AJ522" s="73">
        <v>210.053</v>
      </c>
      <c r="AK522" s="73">
        <v>203.40</v>
      </c>
      <c r="AL522" s="73">
        <v>235.77699999999999</v>
      </c>
      <c r="AM522" s="73">
        <v>238.72800000000001</v>
      </c>
      <c r="AN522" s="73">
        <v>180.62899999999999</v>
      </c>
      <c r="AO522" s="73">
        <v>195.47800000000001</v>
      </c>
      <c r="AP522" s="73">
        <v>185.446</v>
      </c>
      <c r="AQ522" s="73"/>
      <c r="AR522" s="198">
        <f t="shared" si="72"/>
        <v>2134.848</v>
      </c>
      <c r="AS522" s="198">
        <f t="shared" si="73"/>
        <v>3539.8310999999999</v>
      </c>
    </row>
    <row r="523" spans="2:45" ht="14.5">
      <c r="B523" s="167" t="s">
        <v>104</v>
      </c>
      <c r="C523" s="94" t="s">
        <v>661</v>
      </c>
      <c r="D523" s="167" t="s">
        <v>143</v>
      </c>
      <c r="E523" s="170" t="s">
        <v>84</v>
      </c>
      <c r="F523" s="181" t="s">
        <v>285</v>
      </c>
      <c r="G523" s="73"/>
      <c r="H523" s="73"/>
      <c r="I523" s="73"/>
      <c r="J523" s="210"/>
      <c r="K523" s="73">
        <v>19.668600000000001</v>
      </c>
      <c r="L523" s="73"/>
      <c r="M523" s="73"/>
      <c r="N523" s="73"/>
      <c r="O523" s="73"/>
      <c r="P523" s="73"/>
      <c r="Q523" s="73"/>
      <c r="R523" s="198">
        <f t="shared" si="74"/>
        <v>19.668600000000001</v>
      </c>
      <c r="S523" s="73"/>
      <c r="T523" s="73"/>
      <c r="U523" s="73"/>
      <c r="V523" s="73"/>
      <c r="W523" s="73"/>
      <c r="X523" s="73"/>
      <c r="Y523" s="73"/>
      <c r="Z523" s="73"/>
      <c r="AA523" s="73"/>
      <c r="AB523" s="73"/>
      <c r="AC523" s="73"/>
      <c r="AD523" s="73"/>
      <c r="AE523" s="198">
        <f t="shared" si="68"/>
        <v>0</v>
      </c>
      <c r="AF523" s="73"/>
      <c r="AG523" s="73"/>
      <c r="AH523" s="73"/>
      <c r="AI523" s="73"/>
      <c r="AJ523" s="73"/>
      <c r="AK523" s="73"/>
      <c r="AL523" s="73"/>
      <c r="AM523" s="73"/>
      <c r="AN523" s="73"/>
      <c r="AO523" s="73"/>
      <c r="AP523" s="73"/>
      <c r="AQ523" s="73"/>
      <c r="AR523" s="198">
        <f t="shared" si="72"/>
        <v>0</v>
      </c>
      <c r="AS523" s="198">
        <f t="shared" si="73"/>
        <v>19.668600000000001</v>
      </c>
    </row>
    <row r="524" spans="2:45" ht="11.25" customHeight="1">
      <c r="B524" s="167" t="s">
        <v>105</v>
      </c>
      <c r="C524" s="94" t="s">
        <v>508</v>
      </c>
      <c r="D524" s="167" t="s">
        <v>143</v>
      </c>
      <c r="E524" s="170" t="s">
        <v>84</v>
      </c>
      <c r="F524" s="173"/>
      <c r="G524" s="73">
        <v>0</v>
      </c>
      <c r="H524" s="73">
        <v>0</v>
      </c>
      <c r="I524" s="73">
        <v>0</v>
      </c>
      <c r="J524" s="210">
        <v>5.7160000000000002</v>
      </c>
      <c r="K524" s="73">
        <v>8.6560000000000006</v>
      </c>
      <c r="L524" s="73">
        <v>12.483000000000001</v>
      </c>
      <c r="M524" s="73">
        <v>7.70</v>
      </c>
      <c r="N524" s="73">
        <v>0</v>
      </c>
      <c r="O524" s="73">
        <v>0</v>
      </c>
      <c r="P524" s="73">
        <v>0</v>
      </c>
      <c r="Q524" s="73">
        <v>0</v>
      </c>
      <c r="R524" s="198">
        <f t="shared" si="74"/>
        <v>34.555</v>
      </c>
      <c r="S524" s="73"/>
      <c r="T524" s="73"/>
      <c r="U524" s="73"/>
      <c r="V524" s="73"/>
      <c r="W524" s="73"/>
      <c r="X524" s="73"/>
      <c r="Y524" s="73"/>
      <c r="Z524" s="73"/>
      <c r="AA524" s="73"/>
      <c r="AB524" s="73"/>
      <c r="AC524" s="73"/>
      <c r="AD524" s="73"/>
      <c r="AE524" s="198">
        <f t="shared" si="68"/>
        <v>0</v>
      </c>
      <c r="AF524" s="73"/>
      <c r="AG524" s="73"/>
      <c r="AH524" s="73"/>
      <c r="AI524" s="73"/>
      <c r="AJ524" s="73"/>
      <c r="AK524" s="73"/>
      <c r="AL524" s="73"/>
      <c r="AM524" s="73"/>
      <c r="AN524" s="73"/>
      <c r="AO524" s="73"/>
      <c r="AP524" s="73"/>
      <c r="AQ524" s="73"/>
      <c r="AR524" s="198">
        <f t="shared" si="72"/>
        <v>0</v>
      </c>
      <c r="AS524" s="198">
        <f t="shared" si="73"/>
        <v>34.555</v>
      </c>
    </row>
    <row r="525" spans="2:45" ht="11.25" customHeight="1">
      <c r="B525" s="167" t="s">
        <v>105</v>
      </c>
      <c r="C525" s="94" t="s">
        <v>288</v>
      </c>
      <c r="D525" s="167" t="s">
        <v>143</v>
      </c>
      <c r="E525" s="170" t="s">
        <v>84</v>
      </c>
      <c r="F525" s="173"/>
      <c r="G525" s="73">
        <v>0</v>
      </c>
      <c r="H525" s="73">
        <v>54</v>
      </c>
      <c r="I525" s="73">
        <v>0</v>
      </c>
      <c r="J525" s="210">
        <v>0</v>
      </c>
      <c r="K525" s="73">
        <v>0</v>
      </c>
      <c r="L525" s="73">
        <v>0</v>
      </c>
      <c r="M525" s="73">
        <v>0</v>
      </c>
      <c r="N525" s="73">
        <v>0</v>
      </c>
      <c r="O525" s="73">
        <v>0</v>
      </c>
      <c r="P525" s="73">
        <v>0</v>
      </c>
      <c r="Q525" s="73">
        <v>0</v>
      </c>
      <c r="R525" s="198">
        <f t="shared" si="74"/>
        <v>54</v>
      </c>
      <c r="S525" s="73"/>
      <c r="T525" s="73"/>
      <c r="U525" s="73"/>
      <c r="V525" s="73"/>
      <c r="W525" s="73"/>
      <c r="X525" s="73"/>
      <c r="Y525" s="73"/>
      <c r="Z525" s="73"/>
      <c r="AA525" s="73"/>
      <c r="AB525" s="73"/>
      <c r="AC525" s="73"/>
      <c r="AD525" s="73"/>
      <c r="AE525" s="198">
        <f t="shared" si="68"/>
        <v>0</v>
      </c>
      <c r="AF525" s="73"/>
      <c r="AG525" s="73"/>
      <c r="AH525" s="73"/>
      <c r="AI525" s="73"/>
      <c r="AJ525" s="73"/>
      <c r="AK525" s="73"/>
      <c r="AL525" s="73"/>
      <c r="AM525" s="73"/>
      <c r="AN525" s="73"/>
      <c r="AO525" s="73"/>
      <c r="AP525" s="73"/>
      <c r="AQ525" s="73"/>
      <c r="AR525" s="198">
        <f t="shared" si="72"/>
        <v>0</v>
      </c>
      <c r="AS525" s="198">
        <f t="shared" si="73"/>
        <v>54</v>
      </c>
    </row>
    <row r="526" spans="2:45" ht="11.25" customHeight="1">
      <c r="B526" s="167" t="s">
        <v>105</v>
      </c>
      <c r="C526" s="94" t="s">
        <v>697</v>
      </c>
      <c r="D526" s="167" t="s">
        <v>143</v>
      </c>
      <c r="E526" s="170" t="s">
        <v>84</v>
      </c>
      <c r="F526" s="173"/>
      <c r="G526" s="73">
        <v>0</v>
      </c>
      <c r="H526" s="73">
        <v>0</v>
      </c>
      <c r="I526" s="73">
        <v>20</v>
      </c>
      <c r="J526" s="210">
        <v>20</v>
      </c>
      <c r="K526" s="73">
        <v>20</v>
      </c>
      <c r="L526" s="73">
        <v>20</v>
      </c>
      <c r="M526" s="73">
        <v>20</v>
      </c>
      <c r="N526" s="73">
        <v>20</v>
      </c>
      <c r="O526" s="73">
        <v>30</v>
      </c>
      <c r="P526" s="73">
        <v>30</v>
      </c>
      <c r="Q526" s="73">
        <v>26</v>
      </c>
      <c r="R526" s="198">
        <f t="shared" si="74"/>
        <v>206</v>
      </c>
      <c r="S526" s="73">
        <v>26</v>
      </c>
      <c r="T526" s="73">
        <v>26</v>
      </c>
      <c r="U526" s="73">
        <v>30</v>
      </c>
      <c r="V526" s="73">
        <v>30</v>
      </c>
      <c r="W526" s="73">
        <v>30</v>
      </c>
      <c r="X526" s="73">
        <v>30</v>
      </c>
      <c r="Y526" s="73">
        <v>30</v>
      </c>
      <c r="Z526" s="73">
        <v>30</v>
      </c>
      <c r="AA526" s="73">
        <v>30</v>
      </c>
      <c r="AB526" s="73">
        <v>30</v>
      </c>
      <c r="AC526" s="73">
        <v>30</v>
      </c>
      <c r="AD526" s="73"/>
      <c r="AE526" s="198">
        <f t="shared" si="68"/>
        <v>322</v>
      </c>
      <c r="AF526" s="73"/>
      <c r="AG526" s="73"/>
      <c r="AH526" s="73"/>
      <c r="AI526" s="73"/>
      <c r="AJ526" s="73"/>
      <c r="AK526" s="73"/>
      <c r="AL526" s="73"/>
      <c r="AM526" s="73"/>
      <c r="AN526" s="73"/>
      <c r="AO526" s="73"/>
      <c r="AP526" s="73"/>
      <c r="AQ526" s="73"/>
      <c r="AR526" s="198">
        <f t="shared" si="72"/>
        <v>0</v>
      </c>
      <c r="AS526" s="198">
        <f t="shared" si="73"/>
        <v>528</v>
      </c>
    </row>
    <row r="527" spans="2:45" ht="11.25" customHeight="1">
      <c r="B527" s="167" t="s">
        <v>105</v>
      </c>
      <c r="C527" s="94" t="s">
        <v>747</v>
      </c>
      <c r="D527" s="167" t="s">
        <v>143</v>
      </c>
      <c r="E527" s="170" t="s">
        <v>84</v>
      </c>
      <c r="F527" s="173"/>
      <c r="G527" s="73">
        <v>0</v>
      </c>
      <c r="H527" s="73">
        <v>0</v>
      </c>
      <c r="I527" s="73">
        <v>0</v>
      </c>
      <c r="J527" s="210">
        <v>0</v>
      </c>
      <c r="K527" s="73">
        <v>0</v>
      </c>
      <c r="L527" s="73">
        <v>0</v>
      </c>
      <c r="M527" s="73">
        <v>0</v>
      </c>
      <c r="N527" s="73">
        <v>0</v>
      </c>
      <c r="O527" s="73">
        <v>0</v>
      </c>
      <c r="P527" s="73">
        <v>0</v>
      </c>
      <c r="Q527" s="73">
        <v>0</v>
      </c>
      <c r="R527" s="198">
        <f t="shared" si="74"/>
        <v>0</v>
      </c>
      <c r="S527" s="73"/>
      <c r="T527" s="73">
        <v>3</v>
      </c>
      <c r="U527" s="73"/>
      <c r="V527" s="73"/>
      <c r="W527" s="73"/>
      <c r="X527" s="73"/>
      <c r="Y527" s="73"/>
      <c r="Z527" s="73"/>
      <c r="AA527" s="73"/>
      <c r="AB527" s="73"/>
      <c r="AC527" s="73"/>
      <c r="AD527" s="73"/>
      <c r="AE527" s="198">
        <f t="shared" si="68"/>
        <v>3</v>
      </c>
      <c r="AF527" s="73"/>
      <c r="AG527" s="73"/>
      <c r="AH527" s="73"/>
      <c r="AI527" s="73"/>
      <c r="AJ527" s="73"/>
      <c r="AK527" s="73"/>
      <c r="AL527" s="73"/>
      <c r="AM527" s="73"/>
      <c r="AN527" s="73"/>
      <c r="AO527" s="73"/>
      <c r="AP527" s="73"/>
      <c r="AQ527" s="73"/>
      <c r="AR527" s="198">
        <f t="shared" si="72"/>
        <v>0</v>
      </c>
      <c r="AS527" s="198">
        <f t="shared" si="73"/>
        <v>3</v>
      </c>
    </row>
    <row r="528" spans="2:45" ht="11.25" customHeight="1">
      <c r="B528" s="167" t="s">
        <v>105</v>
      </c>
      <c r="C528" s="94" t="s">
        <v>531</v>
      </c>
      <c r="D528" s="167" t="s">
        <v>143</v>
      </c>
      <c r="E528" s="170" t="s">
        <v>84</v>
      </c>
      <c r="F528" s="173"/>
      <c r="G528" s="73">
        <v>0</v>
      </c>
      <c r="H528" s="73">
        <v>0</v>
      </c>
      <c r="I528" s="73">
        <v>0</v>
      </c>
      <c r="J528" s="210">
        <v>0</v>
      </c>
      <c r="K528" s="73">
        <v>0</v>
      </c>
      <c r="L528" s="73">
        <v>30</v>
      </c>
      <c r="M528" s="73">
        <v>0</v>
      </c>
      <c r="N528" s="73">
        <v>0</v>
      </c>
      <c r="O528" s="73">
        <v>0</v>
      </c>
      <c r="P528" s="73">
        <v>0</v>
      </c>
      <c r="Q528" s="73">
        <v>0</v>
      </c>
      <c r="R528" s="198">
        <f t="shared" si="74"/>
        <v>30</v>
      </c>
      <c r="S528" s="73"/>
      <c r="T528" s="73"/>
      <c r="U528" s="73"/>
      <c r="V528" s="73"/>
      <c r="W528" s="73"/>
      <c r="X528" s="73"/>
      <c r="Y528" s="73"/>
      <c r="Z528" s="73"/>
      <c r="AA528" s="73"/>
      <c r="AB528" s="73"/>
      <c r="AC528" s="73"/>
      <c r="AD528" s="73"/>
      <c r="AE528" s="198">
        <f t="shared" si="75" ref="AE528:AE530">SUM(S528:AD528)</f>
        <v>0</v>
      </c>
      <c r="AF528" s="73"/>
      <c r="AG528" s="73"/>
      <c r="AH528" s="73"/>
      <c r="AI528" s="73"/>
      <c r="AJ528" s="73"/>
      <c r="AK528" s="73"/>
      <c r="AL528" s="73"/>
      <c r="AM528" s="73"/>
      <c r="AN528" s="73"/>
      <c r="AO528" s="73"/>
      <c r="AP528" s="73"/>
      <c r="AQ528" s="73"/>
      <c r="AR528" s="198">
        <f t="shared" si="72"/>
        <v>0</v>
      </c>
      <c r="AS528" s="198">
        <f t="shared" si="73"/>
        <v>30</v>
      </c>
    </row>
    <row r="529" spans="2:45" ht="11.25" customHeight="1">
      <c r="B529" s="167" t="s">
        <v>106</v>
      </c>
      <c r="C529" s="94" t="s">
        <v>303</v>
      </c>
      <c r="D529" s="167" t="s">
        <v>143</v>
      </c>
      <c r="E529" s="170" t="s">
        <v>84</v>
      </c>
      <c r="F529" s="173"/>
      <c r="G529" s="73">
        <v>0</v>
      </c>
      <c r="H529" s="73">
        <v>7.93</v>
      </c>
      <c r="I529" s="73">
        <v>14.56</v>
      </c>
      <c r="J529" s="210">
        <v>71</v>
      </c>
      <c r="K529" s="73">
        <v>54.80</v>
      </c>
      <c r="L529" s="73">
        <v>29.80</v>
      </c>
      <c r="M529" s="73">
        <v>20.85</v>
      </c>
      <c r="N529" s="73">
        <v>20.90</v>
      </c>
      <c r="O529" s="73">
        <v>20.90</v>
      </c>
      <c r="P529" s="73">
        <v>20.80</v>
      </c>
      <c r="Q529" s="73">
        <v>20.80</v>
      </c>
      <c r="R529" s="198">
        <f t="shared" si="74"/>
        <v>282.34000000000003</v>
      </c>
      <c r="S529" s="73">
        <v>20.85</v>
      </c>
      <c r="T529" s="73">
        <v>20.80</v>
      </c>
      <c r="U529" s="73">
        <v>10.40</v>
      </c>
      <c r="V529" s="73">
        <v>10.40</v>
      </c>
      <c r="W529" s="73"/>
      <c r="X529" s="73"/>
      <c r="Y529" s="73"/>
      <c r="Z529" s="73"/>
      <c r="AA529" s="73"/>
      <c r="AB529" s="73"/>
      <c r="AC529" s="73"/>
      <c r="AD529" s="73"/>
      <c r="AE529" s="198">
        <f t="shared" si="75"/>
        <v>62.45</v>
      </c>
      <c r="AF529" s="73"/>
      <c r="AG529" s="73"/>
      <c r="AH529" s="73"/>
      <c r="AI529" s="73"/>
      <c r="AJ529" s="73"/>
      <c r="AK529" s="73"/>
      <c r="AL529" s="73"/>
      <c r="AM529" s="73"/>
      <c r="AN529" s="73"/>
      <c r="AO529" s="73"/>
      <c r="AP529" s="73"/>
      <c r="AQ529" s="73"/>
      <c r="AR529" s="198">
        <f t="shared" si="72"/>
        <v>0</v>
      </c>
      <c r="AS529" s="198">
        <f t="shared" si="73"/>
        <v>344.79</v>
      </c>
    </row>
    <row r="530" spans="2:45" ht="11.25" customHeight="1">
      <c r="B530" s="167" t="s">
        <v>106</v>
      </c>
      <c r="C530" s="94" t="s">
        <v>306</v>
      </c>
      <c r="D530" s="167" t="s">
        <v>143</v>
      </c>
      <c r="E530" s="170" t="s">
        <v>84</v>
      </c>
      <c r="F530" s="173"/>
      <c r="G530" s="73">
        <v>0</v>
      </c>
      <c r="H530" s="73">
        <v>78.50</v>
      </c>
      <c r="I530" s="73">
        <v>38.299999999999997</v>
      </c>
      <c r="J530" s="210">
        <v>53.40</v>
      </c>
      <c r="K530" s="73">
        <v>11.50</v>
      </c>
      <c r="L530" s="73">
        <v>0</v>
      </c>
      <c r="M530" s="73">
        <v>0</v>
      </c>
      <c r="N530" s="73">
        <v>0</v>
      </c>
      <c r="O530" s="73">
        <v>0</v>
      </c>
      <c r="P530" s="73">
        <v>0</v>
      </c>
      <c r="Q530" s="73">
        <v>0</v>
      </c>
      <c r="R530" s="198">
        <f t="shared" si="74"/>
        <v>181.70</v>
      </c>
      <c r="S530" s="73"/>
      <c r="T530" s="73"/>
      <c r="U530" s="73"/>
      <c r="V530" s="73"/>
      <c r="W530" s="73"/>
      <c r="X530" s="73"/>
      <c r="Y530" s="73"/>
      <c r="Z530" s="73"/>
      <c r="AA530" s="73"/>
      <c r="AB530" s="73"/>
      <c r="AC530" s="73"/>
      <c r="AD530" s="73"/>
      <c r="AE530" s="198">
        <f t="shared" si="75"/>
        <v>0</v>
      </c>
      <c r="AF530" s="73"/>
      <c r="AG530" s="73"/>
      <c r="AH530" s="73"/>
      <c r="AI530" s="73"/>
      <c r="AJ530" s="73"/>
      <c r="AK530" s="73"/>
      <c r="AL530" s="73"/>
      <c r="AM530" s="73"/>
      <c r="AN530" s="73"/>
      <c r="AO530" s="73"/>
      <c r="AP530" s="73"/>
      <c r="AQ530" s="73"/>
      <c r="AR530" s="198">
        <f t="shared" si="72"/>
        <v>0</v>
      </c>
      <c r="AS530" s="198">
        <f t="shared" si="73"/>
        <v>181.70</v>
      </c>
    </row>
    <row r="531" spans="2:45" ht="11.25" customHeight="1">
      <c r="B531" s="167" t="s">
        <v>106</v>
      </c>
      <c r="C531" s="94" t="s">
        <v>473</v>
      </c>
      <c r="D531" s="167" t="s">
        <v>143</v>
      </c>
      <c r="E531" s="170" t="s">
        <v>84</v>
      </c>
      <c r="F531" s="173"/>
      <c r="G531" s="73">
        <v>0</v>
      </c>
      <c r="H531" s="73">
        <v>0</v>
      </c>
      <c r="I531" s="73">
        <v>0</v>
      </c>
      <c r="J531" s="210">
        <v>23</v>
      </c>
      <c r="K531" s="73">
        <v>7</v>
      </c>
      <c r="L531" s="73">
        <v>0</v>
      </c>
      <c r="M531" s="73">
        <v>0</v>
      </c>
      <c r="N531" s="73">
        <v>0</v>
      </c>
      <c r="O531" s="73">
        <v>0</v>
      </c>
      <c r="P531" s="73">
        <v>0</v>
      </c>
      <c r="Q531" s="73">
        <v>0</v>
      </c>
      <c r="R531" s="198">
        <f t="shared" si="74"/>
        <v>30</v>
      </c>
      <c r="S531" s="73"/>
      <c r="T531" s="73"/>
      <c r="U531" s="73"/>
      <c r="V531" s="73"/>
      <c r="W531" s="73"/>
      <c r="X531" s="73"/>
      <c r="Y531" s="73"/>
      <c r="Z531" s="73"/>
      <c r="AA531" s="73"/>
      <c r="AB531" s="73"/>
      <c r="AC531" s="73"/>
      <c r="AD531" s="73"/>
      <c r="AE531" s="198">
        <f t="shared" si="68"/>
        <v>0</v>
      </c>
      <c r="AF531" s="73"/>
      <c r="AG531" s="73"/>
      <c r="AH531" s="73"/>
      <c r="AI531" s="73"/>
      <c r="AJ531" s="73"/>
      <c r="AK531" s="73"/>
      <c r="AL531" s="73"/>
      <c r="AM531" s="73"/>
      <c r="AN531" s="73"/>
      <c r="AO531" s="73"/>
      <c r="AP531" s="73"/>
      <c r="AQ531" s="73"/>
      <c r="AR531" s="198">
        <f t="shared" si="72"/>
        <v>0</v>
      </c>
      <c r="AS531" s="198">
        <f t="shared" si="73"/>
        <v>30</v>
      </c>
    </row>
    <row r="532" spans="2:45" ht="11.25" customHeight="1">
      <c r="B532" s="167" t="s">
        <v>106</v>
      </c>
      <c r="C532" s="94" t="s">
        <v>476</v>
      </c>
      <c r="D532" s="167" t="s">
        <v>143</v>
      </c>
      <c r="E532" s="170" t="s">
        <v>84</v>
      </c>
      <c r="F532" s="173"/>
      <c r="G532" s="73"/>
      <c r="H532" s="73"/>
      <c r="I532" s="73"/>
      <c r="J532" s="210">
        <v>11.911</v>
      </c>
      <c r="K532" s="73">
        <v>15.90</v>
      </c>
      <c r="L532" s="73">
        <v>11.911</v>
      </c>
      <c r="M532" s="73">
        <v>11.911</v>
      </c>
      <c r="N532" s="73">
        <v>11.911</v>
      </c>
      <c r="O532" s="73">
        <v>12.247</v>
      </c>
      <c r="P532" s="73">
        <v>0</v>
      </c>
      <c r="Q532" s="73">
        <v>0</v>
      </c>
      <c r="R532" s="198">
        <f t="shared" si="74"/>
        <v>75.790999999999997</v>
      </c>
      <c r="S532" s="73"/>
      <c r="T532" s="73"/>
      <c r="U532" s="73"/>
      <c r="V532" s="73"/>
      <c r="W532" s="73"/>
      <c r="X532" s="73"/>
      <c r="Y532" s="73"/>
      <c r="Z532" s="73"/>
      <c r="AA532" s="73"/>
      <c r="AB532" s="73"/>
      <c r="AC532" s="73"/>
      <c r="AD532" s="73"/>
      <c r="AE532" s="198">
        <f t="shared" si="68"/>
        <v>0</v>
      </c>
      <c r="AF532" s="73"/>
      <c r="AG532" s="73"/>
      <c r="AH532" s="73"/>
      <c r="AI532" s="73"/>
      <c r="AJ532" s="73"/>
      <c r="AK532" s="73"/>
      <c r="AL532" s="73"/>
      <c r="AM532" s="73"/>
      <c r="AN532" s="73"/>
      <c r="AO532" s="73"/>
      <c r="AP532" s="73"/>
      <c r="AQ532" s="73"/>
      <c r="AR532" s="198">
        <f t="shared" si="72"/>
        <v>0</v>
      </c>
      <c r="AS532" s="198">
        <f t="shared" si="73"/>
        <v>75.790999999999997</v>
      </c>
    </row>
    <row r="533" spans="2:45" ht="11.25" customHeight="1">
      <c r="B533" s="167" t="s">
        <v>106</v>
      </c>
      <c r="C533" s="94" t="s">
        <v>478</v>
      </c>
      <c r="D533" s="167" t="s">
        <v>143</v>
      </c>
      <c r="E533" s="170" t="s">
        <v>84</v>
      </c>
      <c r="F533" s="173"/>
      <c r="G533" s="73"/>
      <c r="H533" s="73"/>
      <c r="I533" s="73"/>
      <c r="J533" s="210">
        <v>2.9430000000000001</v>
      </c>
      <c r="K533" s="73">
        <v>2.90</v>
      </c>
      <c r="L533" s="73">
        <v>2.9430000000000001</v>
      </c>
      <c r="M533" s="73">
        <v>2.9430000000000001</v>
      </c>
      <c r="N533" s="73">
        <v>2.9430000000000001</v>
      </c>
      <c r="O533" s="73">
        <v>2.9430000000000001</v>
      </c>
      <c r="P533" s="73">
        <v>3.10</v>
      </c>
      <c r="Q533" s="73">
        <v>0</v>
      </c>
      <c r="R533" s="198">
        <f t="shared" si="74"/>
        <v>20.715</v>
      </c>
      <c r="S533" s="73"/>
      <c r="T533" s="73"/>
      <c r="U533" s="73"/>
      <c r="V533" s="73"/>
      <c r="W533" s="73"/>
      <c r="X533" s="73"/>
      <c r="Y533" s="73"/>
      <c r="Z533" s="73"/>
      <c r="AA533" s="73"/>
      <c r="AB533" s="73"/>
      <c r="AC533" s="73"/>
      <c r="AD533" s="73"/>
      <c r="AE533" s="198">
        <f t="shared" si="68"/>
        <v>0</v>
      </c>
      <c r="AF533" s="73"/>
      <c r="AG533" s="73"/>
      <c r="AH533" s="73"/>
      <c r="AI533" s="73"/>
      <c r="AJ533" s="73"/>
      <c r="AK533" s="73"/>
      <c r="AL533" s="73"/>
      <c r="AM533" s="73"/>
      <c r="AN533" s="73"/>
      <c r="AO533" s="73"/>
      <c r="AP533" s="73"/>
      <c r="AQ533" s="73"/>
      <c r="AR533" s="198">
        <f t="shared" si="72"/>
        <v>0</v>
      </c>
      <c r="AS533" s="198">
        <f t="shared" si="73"/>
        <v>20.715</v>
      </c>
    </row>
    <row r="534" spans="2:45" ht="11.25" customHeight="1">
      <c r="B534" s="167" t="s">
        <v>106</v>
      </c>
      <c r="C534" s="94" t="s">
        <v>479</v>
      </c>
      <c r="D534" s="167" t="s">
        <v>143</v>
      </c>
      <c r="E534" s="170" t="s">
        <v>84</v>
      </c>
      <c r="F534" s="173"/>
      <c r="G534" s="73"/>
      <c r="H534" s="73"/>
      <c r="I534" s="73"/>
      <c r="J534" s="210">
        <v>25.771000000000001</v>
      </c>
      <c r="K534" s="73">
        <v>32.200000000000003</v>
      </c>
      <c r="L534" s="73">
        <v>22.257000000000001</v>
      </c>
      <c r="M534" s="73">
        <v>24.013999999999999</v>
      </c>
      <c r="N534" s="73">
        <v>24.518000000000001</v>
      </c>
      <c r="O534" s="73">
        <v>26.779</v>
      </c>
      <c r="P534" s="73">
        <v>29.60</v>
      </c>
      <c r="Q534" s="73">
        <v>29.60</v>
      </c>
      <c r="R534" s="198">
        <f t="shared" si="74"/>
        <v>214.73899999999998</v>
      </c>
      <c r="S534" s="73">
        <v>26</v>
      </c>
      <c r="T534" s="73">
        <v>27.40</v>
      </c>
      <c r="U534" s="73">
        <v>14</v>
      </c>
      <c r="V534" s="73"/>
      <c r="W534" s="73"/>
      <c r="X534" s="73"/>
      <c r="Y534" s="73"/>
      <c r="Z534" s="73"/>
      <c r="AA534" s="73"/>
      <c r="AB534" s="73"/>
      <c r="AC534" s="73"/>
      <c r="AD534" s="73"/>
      <c r="AE534" s="198">
        <f t="shared" si="68"/>
        <v>67.400000000000006</v>
      </c>
      <c r="AF534" s="73"/>
      <c r="AG534" s="73"/>
      <c r="AH534" s="73"/>
      <c r="AI534" s="73"/>
      <c r="AJ534" s="73"/>
      <c r="AK534" s="73"/>
      <c r="AL534" s="73"/>
      <c r="AM534" s="73"/>
      <c r="AN534" s="73"/>
      <c r="AO534" s="73"/>
      <c r="AP534" s="73"/>
      <c r="AQ534" s="73"/>
      <c r="AR534" s="198">
        <f t="shared" si="72"/>
        <v>0</v>
      </c>
      <c r="AS534" s="198">
        <f t="shared" si="73"/>
        <v>282.13900000000001</v>
      </c>
    </row>
    <row r="535" spans="2:45" ht="11.25" customHeight="1">
      <c r="B535" s="167" t="s">
        <v>106</v>
      </c>
      <c r="C535" s="94" t="s">
        <v>480</v>
      </c>
      <c r="D535" s="167" t="s">
        <v>143</v>
      </c>
      <c r="E535" s="170" t="s">
        <v>84</v>
      </c>
      <c r="F535" s="173"/>
      <c r="G535" s="73"/>
      <c r="H535" s="73"/>
      <c r="I535" s="73"/>
      <c r="J535" s="210">
        <v>10.94</v>
      </c>
      <c r="K535" s="73">
        <v>11.80</v>
      </c>
      <c r="L535" s="73">
        <v>11.259</v>
      </c>
      <c r="M535" s="73">
        <v>14.561</v>
      </c>
      <c r="N535" s="73">
        <v>10.282999999999999</v>
      </c>
      <c r="O535" s="73">
        <v>9.1210000000000004</v>
      </c>
      <c r="P535" s="73">
        <v>8.3000000000000007</v>
      </c>
      <c r="Q535" s="73">
        <v>7.50</v>
      </c>
      <c r="R535" s="198">
        <f t="shared" si="74"/>
        <v>83.763999999999996</v>
      </c>
      <c r="S535" s="73">
        <v>7</v>
      </c>
      <c r="T535" s="73">
        <v>8</v>
      </c>
      <c r="U535" s="73">
        <v>8.40</v>
      </c>
      <c r="V535" s="73">
        <v>8.40</v>
      </c>
      <c r="W535" s="73">
        <v>8.50</v>
      </c>
      <c r="X535" s="73">
        <v>8.50</v>
      </c>
      <c r="Y535" s="73">
        <v>8</v>
      </c>
      <c r="Z535" s="73">
        <v>8.6999999999999993</v>
      </c>
      <c r="AA535" s="73">
        <v>8.8000000000000007</v>
      </c>
      <c r="AB535" s="73">
        <v>8.8000000000000007</v>
      </c>
      <c r="AC535" s="73">
        <v>8.8000000000000007</v>
      </c>
      <c r="AD535" s="73">
        <v>8.8000000000000007</v>
      </c>
      <c r="AE535" s="198">
        <f t="shared" si="68"/>
        <v>100.69999999999999</v>
      </c>
      <c r="AF535" s="73">
        <v>8.8000000000000007</v>
      </c>
      <c r="AG535" s="73">
        <v>8.8000000000000007</v>
      </c>
      <c r="AH535" s="73">
        <v>8.8000000000000007</v>
      </c>
      <c r="AI535" s="73">
        <v>13</v>
      </c>
      <c r="AJ535" s="73">
        <v>13</v>
      </c>
      <c r="AK535" s="73">
        <v>13</v>
      </c>
      <c r="AL535" s="73">
        <v>12.90</v>
      </c>
      <c r="AM535" s="73">
        <v>13</v>
      </c>
      <c r="AN535" s="73">
        <v>13.20</v>
      </c>
      <c r="AO535" s="73">
        <v>13.20</v>
      </c>
      <c r="AP535" s="73">
        <v>13.20</v>
      </c>
      <c r="AQ535" s="73">
        <v>13.20</v>
      </c>
      <c r="AR535" s="198">
        <f t="shared" si="72"/>
        <v>144.10</v>
      </c>
      <c r="AS535" s="198">
        <f t="shared" si="73"/>
        <v>328.56399999999996</v>
      </c>
    </row>
    <row r="536" spans="2:45" ht="11.25" customHeight="1">
      <c r="B536" s="167" t="s">
        <v>106</v>
      </c>
      <c r="C536" s="94" t="s">
        <v>482</v>
      </c>
      <c r="D536" s="167" t="s">
        <v>143</v>
      </c>
      <c r="E536" s="170" t="s">
        <v>84</v>
      </c>
      <c r="F536" s="173"/>
      <c r="G536" s="73"/>
      <c r="H536" s="73"/>
      <c r="I536" s="73"/>
      <c r="J536" s="210">
        <v>227.10</v>
      </c>
      <c r="K536" s="73">
        <v>227.10</v>
      </c>
      <c r="L536" s="73">
        <v>227.10</v>
      </c>
      <c r="M536" s="73">
        <v>227.113</v>
      </c>
      <c r="N536" s="73">
        <v>227.10</v>
      </c>
      <c r="O536" s="73">
        <v>227.10</v>
      </c>
      <c r="P536" s="73">
        <v>227.10</v>
      </c>
      <c r="Q536" s="73">
        <v>227.10</v>
      </c>
      <c r="R536" s="198">
        <f t="shared" si="74"/>
        <v>1816.8129999999996</v>
      </c>
      <c r="S536" s="73">
        <v>227.10</v>
      </c>
      <c r="T536" s="73">
        <v>227.10</v>
      </c>
      <c r="U536" s="73">
        <v>227.10</v>
      </c>
      <c r="V536" s="73">
        <v>227.10</v>
      </c>
      <c r="W536" s="73"/>
      <c r="X536" s="73"/>
      <c r="Y536" s="73"/>
      <c r="Z536" s="73"/>
      <c r="AA536" s="73"/>
      <c r="AB536" s="73"/>
      <c r="AC536" s="73"/>
      <c r="AD536" s="73"/>
      <c r="AE536" s="198">
        <f t="shared" si="68"/>
        <v>908.40</v>
      </c>
      <c r="AF536" s="73"/>
      <c r="AG536" s="73"/>
      <c r="AH536" s="73"/>
      <c r="AI536" s="73"/>
      <c r="AJ536" s="73"/>
      <c r="AK536" s="73"/>
      <c r="AL536" s="73"/>
      <c r="AM536" s="73"/>
      <c r="AN536" s="73"/>
      <c r="AO536" s="73"/>
      <c r="AP536" s="73"/>
      <c r="AQ536" s="73"/>
      <c r="AR536" s="198">
        <f t="shared" si="72"/>
        <v>0</v>
      </c>
      <c r="AS536" s="198">
        <f t="shared" si="73"/>
        <v>2725.2129999999997</v>
      </c>
    </row>
    <row r="537" spans="2:45" ht="11.25" customHeight="1">
      <c r="B537" s="167" t="s">
        <v>106</v>
      </c>
      <c r="C537" s="94" t="s">
        <v>483</v>
      </c>
      <c r="D537" s="167" t="s">
        <v>143</v>
      </c>
      <c r="E537" s="170" t="s">
        <v>84</v>
      </c>
      <c r="F537" s="173"/>
      <c r="G537" s="73"/>
      <c r="H537" s="73"/>
      <c r="I537" s="73"/>
      <c r="J537" s="210">
        <v>4.7629999999999999</v>
      </c>
      <c r="K537" s="73">
        <v>22.90</v>
      </c>
      <c r="L537" s="73">
        <v>0</v>
      </c>
      <c r="M537" s="73">
        <v>1.535</v>
      </c>
      <c r="N537" s="73">
        <v>0</v>
      </c>
      <c r="O537" s="73">
        <v>0</v>
      </c>
      <c r="P537" s="73">
        <v>0</v>
      </c>
      <c r="Q537" s="73">
        <v>0</v>
      </c>
      <c r="R537" s="198">
        <f t="shared" si="74"/>
        <v>29.197999999999997</v>
      </c>
      <c r="S537" s="73"/>
      <c r="T537" s="73"/>
      <c r="U537" s="73"/>
      <c r="V537" s="73"/>
      <c r="W537" s="73"/>
      <c r="X537" s="73"/>
      <c r="Y537" s="73"/>
      <c r="Z537" s="73"/>
      <c r="AA537" s="73"/>
      <c r="AB537" s="73"/>
      <c r="AC537" s="73"/>
      <c r="AD537" s="73"/>
      <c r="AE537" s="198">
        <f t="shared" si="68"/>
        <v>0</v>
      </c>
      <c r="AF537" s="73"/>
      <c r="AG537" s="73"/>
      <c r="AH537" s="73"/>
      <c r="AI537" s="73"/>
      <c r="AJ537" s="73"/>
      <c r="AK537" s="73"/>
      <c r="AL537" s="73"/>
      <c r="AM537" s="73"/>
      <c r="AN537" s="73"/>
      <c r="AO537" s="73"/>
      <c r="AP537" s="73"/>
      <c r="AQ537" s="73"/>
      <c r="AR537" s="198">
        <f t="shared" si="72"/>
        <v>0</v>
      </c>
      <c r="AS537" s="198">
        <f t="shared" si="73"/>
        <v>29.197999999999997</v>
      </c>
    </row>
    <row r="538" spans="2:45" ht="11.25" customHeight="1">
      <c r="B538" s="167" t="s">
        <v>106</v>
      </c>
      <c r="C538" s="94" t="s">
        <v>484</v>
      </c>
      <c r="D538" s="167" t="s">
        <v>143</v>
      </c>
      <c r="E538" s="170" t="s">
        <v>84</v>
      </c>
      <c r="F538" s="173"/>
      <c r="G538" s="73"/>
      <c r="H538" s="73"/>
      <c r="I538" s="73"/>
      <c r="J538" s="210">
        <v>1.851</v>
      </c>
      <c r="K538" s="73">
        <v>68.900000000000006</v>
      </c>
      <c r="L538" s="73">
        <v>13.898999999999999</v>
      </c>
      <c r="M538" s="73">
        <v>19.343</v>
      </c>
      <c r="N538" s="73">
        <v>12.905</v>
      </c>
      <c r="O538" s="73">
        <v>12.661</v>
      </c>
      <c r="P538" s="73">
        <v>12.30</v>
      </c>
      <c r="Q538" s="73">
        <v>11.20</v>
      </c>
      <c r="R538" s="198">
        <f t="shared" si="74"/>
        <v>153.059</v>
      </c>
      <c r="S538" s="73">
        <v>11.20</v>
      </c>
      <c r="T538" s="73">
        <v>11</v>
      </c>
      <c r="U538" s="73">
        <v>11.20</v>
      </c>
      <c r="V538" s="73">
        <v>12.90</v>
      </c>
      <c r="W538" s="73">
        <v>11.50</v>
      </c>
      <c r="X538" s="73">
        <v>10.10</v>
      </c>
      <c r="Y538" s="73">
        <v>10.10</v>
      </c>
      <c r="Z538" s="73"/>
      <c r="AA538" s="73"/>
      <c r="AB538" s="73"/>
      <c r="AC538" s="73"/>
      <c r="AD538" s="73"/>
      <c r="AE538" s="198">
        <f t="shared" si="68"/>
        <v>77.999999999999986</v>
      </c>
      <c r="AF538" s="73"/>
      <c r="AG538" s="73"/>
      <c r="AH538" s="73"/>
      <c r="AI538" s="73"/>
      <c r="AJ538" s="73"/>
      <c r="AK538" s="73"/>
      <c r="AL538" s="73"/>
      <c r="AM538" s="73"/>
      <c r="AN538" s="73"/>
      <c r="AO538" s="73"/>
      <c r="AP538" s="73"/>
      <c r="AQ538" s="73"/>
      <c r="AR538" s="198">
        <f t="shared" si="72"/>
        <v>0</v>
      </c>
      <c r="AS538" s="198">
        <f t="shared" si="73"/>
        <v>231.05899999999997</v>
      </c>
    </row>
    <row r="539" spans="2:45" ht="11.25" customHeight="1">
      <c r="B539" s="167" t="s">
        <v>107</v>
      </c>
      <c r="C539" s="94" t="s">
        <v>268</v>
      </c>
      <c r="D539" s="167" t="s">
        <v>143</v>
      </c>
      <c r="E539" s="170" t="s">
        <v>84</v>
      </c>
      <c r="F539" s="173"/>
      <c r="G539" s="73"/>
      <c r="H539" s="73">
        <v>0</v>
      </c>
      <c r="I539" s="73">
        <v>2.60</v>
      </c>
      <c r="J539" s="210">
        <v>89</v>
      </c>
      <c r="K539" s="73">
        <v>68.20</v>
      </c>
      <c r="L539" s="73">
        <v>95.20</v>
      </c>
      <c r="M539" s="73">
        <v>32.40</v>
      </c>
      <c r="N539" s="73">
        <v>36.90</v>
      </c>
      <c r="O539" s="73">
        <v>3.12</v>
      </c>
      <c r="P539" s="73">
        <v>3.10</v>
      </c>
      <c r="Q539" s="73">
        <v>6.24</v>
      </c>
      <c r="R539" s="198">
        <f t="shared" si="74"/>
        <v>336.76</v>
      </c>
      <c r="S539" s="73"/>
      <c r="T539" s="73"/>
      <c r="U539" s="73"/>
      <c r="V539" s="73">
        <v>20.07</v>
      </c>
      <c r="W539" s="73">
        <v>13.38</v>
      </c>
      <c r="X539" s="73">
        <v>13.38</v>
      </c>
      <c r="Y539" s="73">
        <v>13.38</v>
      </c>
      <c r="Z539" s="73">
        <v>13.40</v>
      </c>
      <c r="AA539" s="73">
        <v>13.38</v>
      </c>
      <c r="AB539" s="73">
        <v>13.38</v>
      </c>
      <c r="AC539" s="73"/>
      <c r="AD539" s="73"/>
      <c r="AE539" s="198">
        <f t="shared" si="68"/>
        <v>100.37</v>
      </c>
      <c r="AF539" s="73"/>
      <c r="AG539" s="73"/>
      <c r="AH539" s="73"/>
      <c r="AI539" s="73"/>
      <c r="AJ539" s="73"/>
      <c r="AK539" s="73"/>
      <c r="AL539" s="73"/>
      <c r="AM539" s="73"/>
      <c r="AN539" s="73"/>
      <c r="AO539" s="73"/>
      <c r="AP539" s="73"/>
      <c r="AQ539" s="73"/>
      <c r="AR539" s="198">
        <f t="shared" si="72"/>
        <v>0</v>
      </c>
      <c r="AS539" s="198">
        <f t="shared" si="73"/>
        <v>437.13</v>
      </c>
    </row>
    <row r="540" spans="2:45" ht="11.25" customHeight="1">
      <c r="B540" s="167" t="s">
        <v>107</v>
      </c>
      <c r="C540" s="94" t="s">
        <v>486</v>
      </c>
      <c r="D540" s="167" t="s">
        <v>143</v>
      </c>
      <c r="E540" s="170" t="s">
        <v>84</v>
      </c>
      <c r="F540" s="173" t="s">
        <v>546</v>
      </c>
      <c r="G540" s="73"/>
      <c r="H540" s="73">
        <v>0</v>
      </c>
      <c r="I540" s="73">
        <v>0</v>
      </c>
      <c r="J540" s="210">
        <v>0</v>
      </c>
      <c r="K540" s="73">
        <v>0</v>
      </c>
      <c r="L540" s="73">
        <v>3477.20</v>
      </c>
      <c r="M540" s="73">
        <v>0</v>
      </c>
      <c r="N540" s="73">
        <v>16646.80</v>
      </c>
      <c r="O540" s="73">
        <v>0</v>
      </c>
      <c r="P540" s="73">
        <v>0</v>
      </c>
      <c r="Q540" s="73">
        <v>0</v>
      </c>
      <c r="R540" s="198">
        <f t="shared" si="74"/>
        <v>20124</v>
      </c>
      <c r="S540" s="73"/>
      <c r="T540" s="73"/>
      <c r="U540" s="73"/>
      <c r="V540" s="73"/>
      <c r="W540" s="73"/>
      <c r="X540" s="73"/>
      <c r="Y540" s="73"/>
      <c r="Z540" s="73"/>
      <c r="AA540" s="73"/>
      <c r="AB540" s="73"/>
      <c r="AC540" s="73"/>
      <c r="AD540" s="73"/>
      <c r="AE540" s="198">
        <f t="shared" si="68"/>
        <v>0</v>
      </c>
      <c r="AF540" s="73"/>
      <c r="AG540" s="73"/>
      <c r="AH540" s="73"/>
      <c r="AI540" s="73"/>
      <c r="AJ540" s="73"/>
      <c r="AK540" s="73"/>
      <c r="AL540" s="73"/>
      <c r="AM540" s="73"/>
      <c r="AN540" s="73"/>
      <c r="AO540" s="73"/>
      <c r="AP540" s="73"/>
      <c r="AQ540" s="73"/>
      <c r="AR540" s="198">
        <f t="shared" si="72"/>
        <v>0</v>
      </c>
      <c r="AS540" s="198">
        <f t="shared" si="73"/>
        <v>20124</v>
      </c>
    </row>
    <row r="541" spans="2:45" ht="14.5">
      <c r="B541" s="167" t="s">
        <v>115</v>
      </c>
      <c r="C541" s="94" t="s">
        <v>770</v>
      </c>
      <c r="D541" s="167" t="s">
        <v>143</v>
      </c>
      <c r="E541" s="170" t="s">
        <v>84</v>
      </c>
      <c r="F541" s="173"/>
      <c r="G541" s="73"/>
      <c r="H541" s="73"/>
      <c r="I541" s="73"/>
      <c r="J541" s="210"/>
      <c r="K541" s="73"/>
      <c r="L541" s="73"/>
      <c r="M541" s="73"/>
      <c r="N541" s="73"/>
      <c r="O541" s="73"/>
      <c r="P541" s="73"/>
      <c r="Q541" s="73"/>
      <c r="R541" s="198">
        <f t="shared" si="74"/>
        <v>0</v>
      </c>
      <c r="S541" s="73"/>
      <c r="T541" s="73"/>
      <c r="U541" s="73">
        <v>12.60</v>
      </c>
      <c r="V541" s="73">
        <v>25</v>
      </c>
      <c r="W541" s="73">
        <v>17.60</v>
      </c>
      <c r="X541" s="73"/>
      <c r="Y541" s="73"/>
      <c r="Z541" s="73"/>
      <c r="AA541" s="73"/>
      <c r="AB541" s="73"/>
      <c r="AC541" s="73"/>
      <c r="AD541" s="73"/>
      <c r="AE541" s="198">
        <f t="shared" si="68"/>
        <v>55.20</v>
      </c>
      <c r="AF541" s="73"/>
      <c r="AG541" s="73"/>
      <c r="AH541" s="73"/>
      <c r="AI541" s="73"/>
      <c r="AJ541" s="73"/>
      <c r="AK541" s="73"/>
      <c r="AL541" s="73"/>
      <c r="AM541" s="73"/>
      <c r="AN541" s="73"/>
      <c r="AO541" s="73"/>
      <c r="AP541" s="73"/>
      <c r="AQ541" s="73"/>
      <c r="AR541" s="198">
        <f t="shared" si="72"/>
        <v>0</v>
      </c>
      <c r="AS541" s="198">
        <f t="shared" si="73"/>
        <v>55.20</v>
      </c>
    </row>
    <row r="542" spans="2:45" ht="11.25" customHeight="1">
      <c r="B542" s="167" t="s">
        <v>115</v>
      </c>
      <c r="C542" s="94" t="s">
        <v>771</v>
      </c>
      <c r="D542" s="167" t="s">
        <v>143</v>
      </c>
      <c r="E542" s="170" t="s">
        <v>84</v>
      </c>
      <c r="F542" s="173"/>
      <c r="G542" s="73"/>
      <c r="H542" s="73"/>
      <c r="I542" s="73"/>
      <c r="J542" s="210"/>
      <c r="K542" s="73"/>
      <c r="L542" s="73"/>
      <c r="M542" s="73"/>
      <c r="N542" s="73"/>
      <c r="O542" s="73"/>
      <c r="P542" s="73"/>
      <c r="Q542" s="73"/>
      <c r="R542" s="198">
        <f t="shared" si="74"/>
        <v>0</v>
      </c>
      <c r="S542" s="73"/>
      <c r="T542" s="73"/>
      <c r="U542" s="73">
        <v>17.80</v>
      </c>
      <c r="V542" s="73">
        <v>13.30</v>
      </c>
      <c r="W542" s="73">
        <v>30</v>
      </c>
      <c r="X542" s="73">
        <v>35.200000000000003</v>
      </c>
      <c r="Y542" s="73">
        <v>31.60</v>
      </c>
      <c r="Z542" s="73">
        <v>32.60</v>
      </c>
      <c r="AA542" s="73">
        <v>31.90</v>
      </c>
      <c r="AB542" s="73">
        <v>29.40</v>
      </c>
      <c r="AC542" s="73">
        <v>31.40</v>
      </c>
      <c r="AD542" s="73">
        <v>36.60</v>
      </c>
      <c r="AE542" s="198">
        <f t="shared" si="68"/>
        <v>289.80</v>
      </c>
      <c r="AF542" s="73">
        <v>29</v>
      </c>
      <c r="AG542" s="73">
        <v>27.90</v>
      </c>
      <c r="AH542" s="73">
        <v>29.74</v>
      </c>
      <c r="AI542" s="73">
        <v>38.04</v>
      </c>
      <c r="AJ542" s="73">
        <v>35.840000000000003</v>
      </c>
      <c r="AK542" s="73">
        <v>30.51</v>
      </c>
      <c r="AL542" s="73">
        <v>42.93</v>
      </c>
      <c r="AM542" s="73">
        <v>38.06</v>
      </c>
      <c r="AN542" s="73">
        <v>37.99</v>
      </c>
      <c r="AO542" s="73">
        <v>41.99</v>
      </c>
      <c r="AP542" s="73">
        <v>59.69</v>
      </c>
      <c r="AQ542" s="73">
        <v>40.04</v>
      </c>
      <c r="AR542" s="198">
        <f t="shared" si="72"/>
        <v>451.73</v>
      </c>
      <c r="AS542" s="198">
        <f t="shared" si="73"/>
        <v>741.53</v>
      </c>
    </row>
    <row r="543" spans="2:45" ht="11.25" customHeight="1">
      <c r="B543" s="167" t="s">
        <v>115</v>
      </c>
      <c r="C543" s="94" t="s">
        <v>1158</v>
      </c>
      <c r="D543" s="167" t="s">
        <v>143</v>
      </c>
      <c r="E543" s="170" t="s">
        <v>84</v>
      </c>
      <c r="F543" s="181"/>
      <c r="G543" s="73"/>
      <c r="H543" s="73"/>
      <c r="I543" s="73"/>
      <c r="J543" s="73"/>
      <c r="K543" s="73"/>
      <c r="L543" s="73"/>
      <c r="M543" s="73"/>
      <c r="N543" s="73"/>
      <c r="O543" s="73"/>
      <c r="P543" s="73"/>
      <c r="Q543" s="73"/>
      <c r="R543" s="198">
        <f t="shared" si="76" ref="R543:R546">SUM(G543:Q543)</f>
        <v>0</v>
      </c>
      <c r="S543" s="73"/>
      <c r="T543" s="73"/>
      <c r="U543" s="73">
        <v>6.19</v>
      </c>
      <c r="V543" s="73">
        <v>4.63</v>
      </c>
      <c r="W543" s="73">
        <v>10.44</v>
      </c>
      <c r="X543" s="73">
        <v>12.25</v>
      </c>
      <c r="Y543" s="73">
        <v>10.9968</v>
      </c>
      <c r="Z543" s="73">
        <v>11.35</v>
      </c>
      <c r="AA543" s="73">
        <v>11.10</v>
      </c>
      <c r="AB543" s="73">
        <v>10.23</v>
      </c>
      <c r="AC543" s="73">
        <v>10.93</v>
      </c>
      <c r="AD543" s="73">
        <v>12.736800000000001</v>
      </c>
      <c r="AE543" s="198">
        <f t="shared" si="68"/>
        <v>100.85360000000001</v>
      </c>
      <c r="AF543" s="73">
        <v>10.09</v>
      </c>
      <c r="AG543" s="73">
        <v>9.7100000000000009</v>
      </c>
      <c r="AH543" s="73">
        <v>10.94</v>
      </c>
      <c r="AI543" s="73">
        <v>13.22</v>
      </c>
      <c r="AJ543" s="73">
        <v>12.458</v>
      </c>
      <c r="AK543" s="73">
        <v>10.61</v>
      </c>
      <c r="AL543" s="73">
        <v>14.9292</v>
      </c>
      <c r="AM543" s="73">
        <v>13.259</v>
      </c>
      <c r="AN543" s="73">
        <v>13.22</v>
      </c>
      <c r="AO543" s="73">
        <v>14.62</v>
      </c>
      <c r="AP543" s="73">
        <v>20.78</v>
      </c>
      <c r="AQ543" s="73">
        <v>13.92</v>
      </c>
      <c r="AR543" s="198">
        <f t="shared" si="72"/>
        <v>157.75619999999998</v>
      </c>
      <c r="AS543" s="198">
        <f t="shared" si="73"/>
        <v>258.60980000000001</v>
      </c>
    </row>
    <row r="544" spans="2:45" ht="11.25" customHeight="1">
      <c r="B544" s="167" t="s">
        <v>118</v>
      </c>
      <c r="C544" s="94" t="s">
        <v>769</v>
      </c>
      <c r="D544" s="167" t="s">
        <v>143</v>
      </c>
      <c r="E544" s="170" t="s">
        <v>84</v>
      </c>
      <c r="F544" s="181" t="s">
        <v>509</v>
      </c>
      <c r="G544" s="73">
        <v>0</v>
      </c>
      <c r="H544" s="73">
        <v>0</v>
      </c>
      <c r="I544" s="73">
        <v>0</v>
      </c>
      <c r="J544" s="73">
        <v>0</v>
      </c>
      <c r="K544" s="73">
        <v>2040</v>
      </c>
      <c r="L544" s="73">
        <v>4396.1000000000004</v>
      </c>
      <c r="M544" s="73">
        <v>1565.50</v>
      </c>
      <c r="N544" s="73">
        <v>210</v>
      </c>
      <c r="O544" s="73">
        <v>812.70</v>
      </c>
      <c r="P544" s="73">
        <v>7868.30</v>
      </c>
      <c r="Q544" s="73">
        <v>0</v>
      </c>
      <c r="R544" s="198">
        <f t="shared" si="76"/>
        <v>16892.600000000002</v>
      </c>
      <c r="S544" s="73"/>
      <c r="T544" s="73"/>
      <c r="U544" s="73"/>
      <c r="V544" s="73"/>
      <c r="W544" s="73">
        <v>6516</v>
      </c>
      <c r="X544" s="73">
        <v>15174.63</v>
      </c>
      <c r="Y544" s="73"/>
      <c r="Z544" s="73"/>
      <c r="AA544" s="73"/>
      <c r="AB544" s="73">
        <v>1328.12</v>
      </c>
      <c r="AC544" s="73">
        <v>4570.13</v>
      </c>
      <c r="AD544" s="73"/>
      <c r="AE544" s="198">
        <f t="shared" si="68"/>
        <v>27588.879999999997</v>
      </c>
      <c r="AF544" s="73"/>
      <c r="AG544" s="73"/>
      <c r="AH544" s="73"/>
      <c r="AI544" s="73"/>
      <c r="AJ544" s="73">
        <v>5598</v>
      </c>
      <c r="AK544" s="73"/>
      <c r="AL544" s="73">
        <v>4306.62</v>
      </c>
      <c r="AM544" s="73"/>
      <c r="AN544" s="73"/>
      <c r="AO544" s="73">
        <v>439.30200000000002</v>
      </c>
      <c r="AP544" s="73"/>
      <c r="AQ544" s="73">
        <v>2350.5059999999999</v>
      </c>
      <c r="AR544" s="198">
        <f t="shared" si="72"/>
        <v>12694.427999999998</v>
      </c>
      <c r="AS544" s="198">
        <f t="shared" si="73"/>
        <v>57175.907999999996</v>
      </c>
    </row>
    <row r="545" spans="2:45" ht="11.25" customHeight="1">
      <c r="B545" s="167" t="s">
        <v>118</v>
      </c>
      <c r="C545" s="94" t="s">
        <v>667</v>
      </c>
      <c r="D545" s="167" t="s">
        <v>143</v>
      </c>
      <c r="E545" s="170" t="s">
        <v>84</v>
      </c>
      <c r="F545" s="181" t="s">
        <v>509</v>
      </c>
      <c r="G545" s="73">
        <v>0</v>
      </c>
      <c r="H545" s="73">
        <v>0</v>
      </c>
      <c r="I545" s="73">
        <v>0</v>
      </c>
      <c r="J545" s="73">
        <v>0</v>
      </c>
      <c r="K545" s="73">
        <v>0</v>
      </c>
      <c r="L545" s="73">
        <v>0</v>
      </c>
      <c r="M545" s="73">
        <v>0</v>
      </c>
      <c r="N545" s="73">
        <v>0</v>
      </c>
      <c r="O545" s="73">
        <v>0</v>
      </c>
      <c r="P545" s="73">
        <v>0</v>
      </c>
      <c r="Q545" s="73">
        <v>12649.70</v>
      </c>
      <c r="R545" s="198">
        <f t="shared" si="76"/>
        <v>12649.70</v>
      </c>
      <c r="S545" s="73"/>
      <c r="T545" s="73"/>
      <c r="U545" s="73"/>
      <c r="V545" s="73"/>
      <c r="W545" s="73"/>
      <c r="X545" s="73"/>
      <c r="Y545" s="73"/>
      <c r="Z545" s="73"/>
      <c r="AA545" s="73"/>
      <c r="AB545" s="73"/>
      <c r="AC545" s="73"/>
      <c r="AD545" s="73"/>
      <c r="AE545" s="198">
        <f t="shared" si="68"/>
        <v>0</v>
      </c>
      <c r="AF545" s="73"/>
      <c r="AG545" s="73"/>
      <c r="AH545" s="73"/>
      <c r="AI545" s="73"/>
      <c r="AJ545" s="73"/>
      <c r="AK545" s="73"/>
      <c r="AL545" s="73"/>
      <c r="AM545" s="73"/>
      <c r="AN545" s="73"/>
      <c r="AO545" s="73"/>
      <c r="AP545" s="73"/>
      <c r="AQ545" s="73"/>
      <c r="AR545" s="198">
        <f t="shared" si="72"/>
        <v>0</v>
      </c>
      <c r="AS545" s="198">
        <f t="shared" si="73"/>
        <v>12649.70</v>
      </c>
    </row>
    <row r="546" spans="2:45" ht="11.25" customHeight="1">
      <c r="B546" s="167" t="s">
        <v>128</v>
      </c>
      <c r="C546" s="94" t="s">
        <v>272</v>
      </c>
      <c r="D546" s="167" t="s">
        <v>143</v>
      </c>
      <c r="E546" s="170" t="s">
        <v>84</v>
      </c>
      <c r="F546" s="181"/>
      <c r="G546" s="73"/>
      <c r="H546" s="73">
        <v>0</v>
      </c>
      <c r="I546" s="73">
        <v>125.22342000000002</v>
      </c>
      <c r="J546" s="73">
        <v>188.64</v>
      </c>
      <c r="K546" s="73">
        <v>109.95</v>
      </c>
      <c r="L546" s="73">
        <v>92.57</v>
      </c>
      <c r="M546" s="73">
        <v>173.83</v>
      </c>
      <c r="N546" s="73">
        <v>118.30</v>
      </c>
      <c r="O546" s="73">
        <v>125.80</v>
      </c>
      <c r="P546" s="73"/>
      <c r="Q546" s="73"/>
      <c r="R546" s="198">
        <f t="shared" si="76"/>
        <v>934.31341999999995</v>
      </c>
      <c r="S546" s="73"/>
      <c r="T546" s="73"/>
      <c r="U546" s="73"/>
      <c r="V546" s="73"/>
      <c r="W546" s="73"/>
      <c r="X546" s="73"/>
      <c r="Y546" s="73"/>
      <c r="Z546" s="73"/>
      <c r="AA546" s="73"/>
      <c r="AB546" s="73"/>
      <c r="AC546" s="73"/>
      <c r="AD546" s="73"/>
      <c r="AE546" s="198">
        <f t="shared" si="68"/>
        <v>0</v>
      </c>
      <c r="AF546" s="73"/>
      <c r="AG546" s="73"/>
      <c r="AH546" s="73"/>
      <c r="AI546" s="73"/>
      <c r="AJ546" s="73"/>
      <c r="AK546" s="73"/>
      <c r="AL546" s="73"/>
      <c r="AM546" s="73"/>
      <c r="AN546" s="73"/>
      <c r="AO546" s="73"/>
      <c r="AP546" s="73"/>
      <c r="AQ546" s="73"/>
      <c r="AR546" s="198">
        <f t="shared" si="72"/>
        <v>0</v>
      </c>
      <c r="AS546" s="198">
        <f t="shared" si="73"/>
        <v>934.31341999999995</v>
      </c>
    </row>
    <row r="547" spans="1:45" s="5" customFormat="1" ht="11.25" customHeight="1">
      <c r="A547" s="238"/>
      <c r="B547" s="112"/>
      <c r="C547" s="113" t="s">
        <v>49</v>
      </c>
      <c r="D547" s="112" t="s">
        <v>143</v>
      </c>
      <c r="E547" s="115"/>
      <c r="F547" s="116"/>
      <c r="G547" s="110">
        <f>SUM(G482:G546)</f>
        <v>0</v>
      </c>
      <c r="H547" s="110">
        <f t="shared" si="77" ref="H547:AD547">SUM(H482:H546)</f>
        <v>1012.0999999999999</v>
      </c>
      <c r="I547" s="110">
        <f t="shared" si="77"/>
        <v>174349.96996999998</v>
      </c>
      <c r="J547" s="110">
        <f t="shared" si="77"/>
        <v>125690.56330999998</v>
      </c>
      <c r="K547" s="110">
        <f t="shared" si="77"/>
        <v>113987.22519</v>
      </c>
      <c r="L547" s="110">
        <f t="shared" si="77"/>
        <v>151922.53188000002</v>
      </c>
      <c r="M547" s="110">
        <f t="shared" si="77"/>
        <v>72461.939999999988</v>
      </c>
      <c r="N547" s="110">
        <f t="shared" si="77"/>
        <v>72982.760000000009</v>
      </c>
      <c r="O547" s="110">
        <f t="shared" si="77"/>
        <v>87258.780349999986</v>
      </c>
      <c r="P547" s="110">
        <f t="shared" si="77"/>
        <v>61762.190090000004</v>
      </c>
      <c r="Q547" s="110">
        <f t="shared" si="77"/>
        <v>144628.83000000002</v>
      </c>
      <c r="R547" s="110">
        <f t="shared" si="77"/>
        <v>1006056.8907899996</v>
      </c>
      <c r="S547" s="110">
        <f t="shared" si="77"/>
        <v>1671.6259699999998</v>
      </c>
      <c r="T547" s="110">
        <f t="shared" si="77"/>
        <v>40190.883399999999</v>
      </c>
      <c r="U547" s="110">
        <f t="shared" si="77"/>
        <v>48115.543200000007</v>
      </c>
      <c r="V547" s="110">
        <f t="shared" si="77"/>
        <v>47064.898500000003</v>
      </c>
      <c r="W547" s="110">
        <f t="shared" si="77"/>
        <v>56138.616199999997</v>
      </c>
      <c r="X547" s="110">
        <f t="shared" si="77"/>
        <v>72302.657999999996</v>
      </c>
      <c r="Y547" s="110">
        <f>SUM(Y482:Y546)</f>
        <v>54862.116199999989</v>
      </c>
      <c r="Z547" s="110">
        <f t="shared" si="77"/>
        <v>54425.313000000002</v>
      </c>
      <c r="AA547" s="110">
        <f t="shared" si="77"/>
        <v>52133.664799999999</v>
      </c>
      <c r="AB547" s="110">
        <f t="shared" si="77"/>
        <v>60950.161400000012</v>
      </c>
      <c r="AC547" s="110">
        <f t="shared" si="77"/>
        <v>59141.9614</v>
      </c>
      <c r="AD547" s="110">
        <f t="shared" si="77"/>
        <v>85055.000900000014</v>
      </c>
      <c r="AE547" s="110">
        <f>SUM(AE482:AE546)</f>
        <v>632052.44296999997</v>
      </c>
      <c r="AF547" s="110">
        <f t="shared" si="78" ref="AF547:AQ547">SUM(AF482:AF546)</f>
        <v>577.23041999999998</v>
      </c>
      <c r="AG547" s="110">
        <f t="shared" si="78"/>
        <v>52533.599780000004</v>
      </c>
      <c r="AH547" s="110">
        <f t="shared" si="78"/>
        <v>53168.765550000004</v>
      </c>
      <c r="AI547" s="110">
        <f t="shared" si="78"/>
        <v>43074.738700000002</v>
      </c>
      <c r="AJ547" s="110">
        <f t="shared" si="78"/>
        <v>41013.353779999998</v>
      </c>
      <c r="AK547" s="110">
        <f t="shared" si="78"/>
        <v>30630.899570000001</v>
      </c>
      <c r="AL547" s="110">
        <f>SUM(AL482:AL546)</f>
        <v>32895.729610000002</v>
      </c>
      <c r="AM547" s="110">
        <f t="shared" si="78"/>
        <v>14675.680839999997</v>
      </c>
      <c r="AN547" s="110">
        <f t="shared" si="78"/>
        <v>18148.405490000005</v>
      </c>
      <c r="AO547" s="110">
        <f t="shared" si="78"/>
        <v>22331.575109999998</v>
      </c>
      <c r="AP547" s="110">
        <f t="shared" si="78"/>
        <v>17431.679999999997</v>
      </c>
      <c r="AQ547" s="110">
        <f t="shared" si="78"/>
        <v>39160.538</v>
      </c>
      <c r="AR547" s="110">
        <f t="shared" si="72"/>
        <v>365642.19685000007</v>
      </c>
      <c r="AS547" s="110">
        <f t="shared" si="73"/>
        <v>2003751.5306099998</v>
      </c>
    </row>
    <row r="548" spans="2:45" ht="11.25" customHeight="1">
      <c r="B548" s="167" t="s">
        <v>86</v>
      </c>
      <c r="C548" s="168" t="s">
        <v>240</v>
      </c>
      <c r="D548" s="167" t="s">
        <v>82</v>
      </c>
      <c r="E548" s="170" t="s">
        <v>84</v>
      </c>
      <c r="F548" s="171"/>
      <c r="G548" s="76"/>
      <c r="H548" s="76">
        <v>4</v>
      </c>
      <c r="I548" s="76"/>
      <c r="J548" s="76"/>
      <c r="K548" s="76"/>
      <c r="L548" s="76"/>
      <c r="M548" s="76"/>
      <c r="N548" s="76"/>
      <c r="O548" s="76"/>
      <c r="P548" s="76"/>
      <c r="Q548" s="76"/>
      <c r="R548" s="204">
        <f t="shared" si="79" ref="R548:R559">SUM(G548:Q548)</f>
        <v>4</v>
      </c>
      <c r="S548" s="76"/>
      <c r="T548" s="76"/>
      <c r="U548" s="76"/>
      <c r="V548" s="76"/>
      <c r="W548" s="76"/>
      <c r="X548" s="76"/>
      <c r="Y548" s="76"/>
      <c r="Z548" s="76"/>
      <c r="AA548" s="76"/>
      <c r="AB548" s="76"/>
      <c r="AC548" s="76"/>
      <c r="AD548" s="76"/>
      <c r="AE548" s="204">
        <f t="shared" si="80" ref="AE548:AE559">SUM(S548:AD548)</f>
        <v>0</v>
      </c>
      <c r="AF548" s="76"/>
      <c r="AG548" s="76"/>
      <c r="AH548" s="76"/>
      <c r="AI548" s="76"/>
      <c r="AJ548" s="76"/>
      <c r="AK548" s="76"/>
      <c r="AL548" s="76"/>
      <c r="AM548" s="76"/>
      <c r="AN548" s="76"/>
      <c r="AO548" s="76"/>
      <c r="AP548" s="76"/>
      <c r="AQ548" s="76"/>
      <c r="AR548" s="204">
        <f t="shared" si="72"/>
        <v>0</v>
      </c>
      <c r="AS548" s="204">
        <f t="shared" si="73"/>
        <v>4</v>
      </c>
    </row>
    <row r="549" spans="2:45" ht="11.25" customHeight="1">
      <c r="B549" s="167" t="s">
        <v>86</v>
      </c>
      <c r="C549" s="94" t="s">
        <v>445</v>
      </c>
      <c r="D549" s="167" t="s">
        <v>82</v>
      </c>
      <c r="E549" s="170" t="s">
        <v>84</v>
      </c>
      <c r="F549" s="173"/>
      <c r="G549" s="73"/>
      <c r="H549" s="73"/>
      <c r="I549" s="73">
        <v>10</v>
      </c>
      <c r="J549" s="73"/>
      <c r="K549" s="73">
        <v>6</v>
      </c>
      <c r="L549" s="73">
        <v>7</v>
      </c>
      <c r="M549" s="73">
        <v>8</v>
      </c>
      <c r="N549" s="73">
        <v>2</v>
      </c>
      <c r="O549" s="73"/>
      <c r="P549" s="73">
        <v>9</v>
      </c>
      <c r="Q549" s="73">
        <v>4</v>
      </c>
      <c r="R549" s="198">
        <f t="shared" si="79"/>
        <v>46</v>
      </c>
      <c r="S549" s="73"/>
      <c r="T549" s="73"/>
      <c r="U549" s="73">
        <v>60</v>
      </c>
      <c r="V549" s="73"/>
      <c r="W549" s="73"/>
      <c r="X549" s="73"/>
      <c r="Y549" s="73"/>
      <c r="Z549" s="73"/>
      <c r="AA549" s="73"/>
      <c r="AB549" s="73"/>
      <c r="AC549" s="73"/>
      <c r="AD549" s="73"/>
      <c r="AE549" s="198">
        <f t="shared" si="80"/>
        <v>60</v>
      </c>
      <c r="AF549" s="73"/>
      <c r="AG549" s="73"/>
      <c r="AH549" s="73"/>
      <c r="AI549" s="73"/>
      <c r="AJ549" s="73"/>
      <c r="AK549" s="73"/>
      <c r="AL549" s="73"/>
      <c r="AM549" s="73"/>
      <c r="AN549" s="73"/>
      <c r="AO549" s="73"/>
      <c r="AP549" s="73"/>
      <c r="AQ549" s="73"/>
      <c r="AR549" s="198">
        <f t="shared" si="72"/>
        <v>0</v>
      </c>
      <c r="AS549" s="198">
        <f t="shared" si="73"/>
        <v>106</v>
      </c>
    </row>
    <row r="550" spans="2:45" ht="11.25" customHeight="1">
      <c r="B550" s="167" t="s">
        <v>86</v>
      </c>
      <c r="C550" s="94" t="s">
        <v>447</v>
      </c>
      <c r="D550" s="167" t="s">
        <v>82</v>
      </c>
      <c r="E550" s="170" t="s">
        <v>84</v>
      </c>
      <c r="F550" s="173"/>
      <c r="G550" s="73"/>
      <c r="H550" s="73">
        <v>7</v>
      </c>
      <c r="I550" s="73"/>
      <c r="J550" s="73">
        <v>12</v>
      </c>
      <c r="K550" s="73"/>
      <c r="L550" s="73"/>
      <c r="M550" s="73">
        <v>27</v>
      </c>
      <c r="N550" s="73"/>
      <c r="O550" s="73"/>
      <c r="P550" s="73"/>
      <c r="Q550" s="73">
        <v>12</v>
      </c>
      <c r="R550" s="198">
        <f t="shared" si="79"/>
        <v>58</v>
      </c>
      <c r="S550" s="73">
        <v>9</v>
      </c>
      <c r="T550" s="73"/>
      <c r="U550" s="73"/>
      <c r="V550" s="73"/>
      <c r="W550" s="73"/>
      <c r="X550" s="73"/>
      <c r="Y550" s="73"/>
      <c r="Z550" s="73"/>
      <c r="AA550" s="73"/>
      <c r="AB550" s="73"/>
      <c r="AC550" s="73"/>
      <c r="AD550" s="73"/>
      <c r="AE550" s="198">
        <f t="shared" si="80"/>
        <v>9</v>
      </c>
      <c r="AF550" s="73"/>
      <c r="AG550" s="73"/>
      <c r="AH550" s="73"/>
      <c r="AI550" s="73"/>
      <c r="AJ550" s="73"/>
      <c r="AK550" s="73">
        <v>185</v>
      </c>
      <c r="AL550" s="73"/>
      <c r="AM550" s="73"/>
      <c r="AN550" s="73"/>
      <c r="AO550" s="73"/>
      <c r="AP550" s="73"/>
      <c r="AQ550" s="73"/>
      <c r="AR550" s="198">
        <f t="shared" si="72"/>
        <v>185</v>
      </c>
      <c r="AS550" s="198">
        <f t="shared" si="73"/>
        <v>252</v>
      </c>
    </row>
    <row r="551" spans="2:45" ht="11.25" customHeight="1">
      <c r="B551" s="167" t="s">
        <v>86</v>
      </c>
      <c r="C551" s="94" t="s">
        <v>252</v>
      </c>
      <c r="D551" s="191" t="s">
        <v>82</v>
      </c>
      <c r="E551" s="170" t="s">
        <v>84</v>
      </c>
      <c r="F551" s="173"/>
      <c r="G551" s="73"/>
      <c r="H551" s="73"/>
      <c r="I551" s="73">
        <v>12</v>
      </c>
      <c r="J551" s="73"/>
      <c r="K551" s="73"/>
      <c r="L551" s="73"/>
      <c r="M551" s="73"/>
      <c r="N551" s="73"/>
      <c r="O551" s="73"/>
      <c r="P551" s="73"/>
      <c r="Q551" s="73"/>
      <c r="R551" s="198">
        <f t="shared" si="79"/>
        <v>12</v>
      </c>
      <c r="S551" s="73"/>
      <c r="T551" s="73"/>
      <c r="U551" s="73">
        <v>10</v>
      </c>
      <c r="V551" s="73"/>
      <c r="W551" s="73"/>
      <c r="X551" s="73"/>
      <c r="Y551" s="73"/>
      <c r="Z551" s="73"/>
      <c r="AA551" s="73"/>
      <c r="AB551" s="73"/>
      <c r="AC551" s="73"/>
      <c r="AD551" s="73"/>
      <c r="AE551" s="198">
        <f t="shared" si="80"/>
        <v>10</v>
      </c>
      <c r="AF551" s="73"/>
      <c r="AG551" s="73"/>
      <c r="AH551" s="73"/>
      <c r="AI551" s="73"/>
      <c r="AJ551" s="73"/>
      <c r="AK551" s="73"/>
      <c r="AL551" s="73"/>
      <c r="AM551" s="73"/>
      <c r="AN551" s="73"/>
      <c r="AO551" s="73"/>
      <c r="AP551" s="73"/>
      <c r="AQ551" s="73"/>
      <c r="AR551" s="198">
        <f t="shared" si="72"/>
        <v>0</v>
      </c>
      <c r="AS551" s="198">
        <f t="shared" si="73"/>
        <v>22</v>
      </c>
    </row>
    <row r="552" spans="2:45" ht="11.25" customHeight="1">
      <c r="B552" s="167" t="s">
        <v>94</v>
      </c>
      <c r="C552" s="94" t="s">
        <v>457</v>
      </c>
      <c r="D552" s="191" t="s">
        <v>82</v>
      </c>
      <c r="E552" s="170" t="s">
        <v>84</v>
      </c>
      <c r="F552" s="173" t="s">
        <v>602</v>
      </c>
      <c r="G552" s="73">
        <v>0</v>
      </c>
      <c r="H552" s="73">
        <v>14.644</v>
      </c>
      <c r="I552" s="73">
        <v>12.807</v>
      </c>
      <c r="J552" s="73">
        <v>53.80</v>
      </c>
      <c r="K552" s="73">
        <v>0</v>
      </c>
      <c r="L552" s="73">
        <v>1.715</v>
      </c>
      <c r="M552" s="73">
        <v>0</v>
      </c>
      <c r="N552" s="73">
        <v>0</v>
      </c>
      <c r="O552" s="73">
        <v>0</v>
      </c>
      <c r="P552" s="73">
        <v>0</v>
      </c>
      <c r="Q552" s="73">
        <v>0</v>
      </c>
      <c r="R552" s="198">
        <f t="shared" si="79"/>
        <v>82.966000000000008</v>
      </c>
      <c r="S552" s="73"/>
      <c r="T552" s="73"/>
      <c r="U552" s="73"/>
      <c r="V552" s="73"/>
      <c r="W552" s="73"/>
      <c r="X552" s="73"/>
      <c r="Y552" s="73"/>
      <c r="Z552" s="73"/>
      <c r="AA552" s="73"/>
      <c r="AB552" s="73"/>
      <c r="AC552" s="73"/>
      <c r="AD552" s="73"/>
      <c r="AE552" s="198">
        <f t="shared" si="80"/>
        <v>0</v>
      </c>
      <c r="AF552" s="73"/>
      <c r="AG552" s="73"/>
      <c r="AH552" s="73"/>
      <c r="AI552" s="73"/>
      <c r="AJ552" s="73"/>
      <c r="AK552" s="73"/>
      <c r="AL552" s="73"/>
      <c r="AM552" s="73"/>
      <c r="AN552" s="73"/>
      <c r="AO552" s="73"/>
      <c r="AP552" s="73"/>
      <c r="AQ552" s="73"/>
      <c r="AR552" s="198">
        <f t="shared" si="72"/>
        <v>0</v>
      </c>
      <c r="AS552" s="198">
        <f t="shared" si="73"/>
        <v>82.966000000000008</v>
      </c>
    </row>
    <row r="553" spans="2:45" ht="11.25" customHeight="1">
      <c r="B553" s="167" t="s">
        <v>96</v>
      </c>
      <c r="C553" s="188" t="s">
        <v>629</v>
      </c>
      <c r="D553" s="191" t="s">
        <v>82</v>
      </c>
      <c r="E553" s="170" t="s">
        <v>84</v>
      </c>
      <c r="F553" s="181"/>
      <c r="G553" s="73">
        <v>0</v>
      </c>
      <c r="H553" s="73">
        <v>243.45000000000002</v>
      </c>
      <c r="I553" s="73">
        <v>59.18</v>
      </c>
      <c r="J553" s="73">
        <v>5.8079999999999998</v>
      </c>
      <c r="K553" s="73">
        <v>0</v>
      </c>
      <c r="L553" s="73">
        <v>0</v>
      </c>
      <c r="M553" s="73">
        <v>0</v>
      </c>
      <c r="N553" s="73">
        <v>0</v>
      </c>
      <c r="O553" s="73">
        <v>0</v>
      </c>
      <c r="P553" s="73">
        <v>0</v>
      </c>
      <c r="Q553" s="73">
        <v>0</v>
      </c>
      <c r="R553" s="198">
        <f t="shared" si="79"/>
        <v>308.43799999999999</v>
      </c>
      <c r="S553" s="73"/>
      <c r="T553" s="73"/>
      <c r="U553" s="73"/>
      <c r="V553" s="73"/>
      <c r="W553" s="73"/>
      <c r="X553" s="73"/>
      <c r="Y553" s="73"/>
      <c r="Z553" s="73"/>
      <c r="AA553" s="73"/>
      <c r="AB553" s="73"/>
      <c r="AC553" s="73"/>
      <c r="AD553" s="73"/>
      <c r="AE553" s="198">
        <f t="shared" si="80"/>
        <v>0</v>
      </c>
      <c r="AF553" s="73"/>
      <c r="AG553" s="73"/>
      <c r="AH553" s="73"/>
      <c r="AI553" s="73"/>
      <c r="AJ553" s="73"/>
      <c r="AK553" s="73"/>
      <c r="AL553" s="73"/>
      <c r="AM553" s="73"/>
      <c r="AN553" s="73"/>
      <c r="AO553" s="73"/>
      <c r="AP553" s="73"/>
      <c r="AQ553" s="73"/>
      <c r="AR553" s="198">
        <f t="shared" si="72"/>
        <v>0</v>
      </c>
      <c r="AS553" s="198">
        <f t="shared" si="73"/>
        <v>308.43799999999999</v>
      </c>
    </row>
    <row r="554" spans="2:45" ht="11.25" customHeight="1">
      <c r="B554" s="167" t="s">
        <v>105</v>
      </c>
      <c r="C554" s="188" t="s">
        <v>283</v>
      </c>
      <c r="D554" s="191" t="s">
        <v>82</v>
      </c>
      <c r="E554" s="170" t="s">
        <v>84</v>
      </c>
      <c r="F554" s="181"/>
      <c r="G554" s="73">
        <v>0</v>
      </c>
      <c r="H554" s="73">
        <v>154.30000000000001</v>
      </c>
      <c r="I554" s="73">
        <v>26.70</v>
      </c>
      <c r="J554" s="73">
        <v>34.10</v>
      </c>
      <c r="K554" s="73">
        <v>185.70</v>
      </c>
      <c r="L554" s="73">
        <v>2.2999999999999998</v>
      </c>
      <c r="M554" s="73">
        <v>2.2000000000000002</v>
      </c>
      <c r="N554" s="73">
        <v>3.60</v>
      </c>
      <c r="O554" s="73">
        <v>1.1000000000000001</v>
      </c>
      <c r="P554" s="73">
        <v>1.1000000000000001</v>
      </c>
      <c r="Q554" s="73">
        <v>1.1000000000000001</v>
      </c>
      <c r="R554" s="198">
        <f t="shared" si="79"/>
        <v>412.20000000000005</v>
      </c>
      <c r="S554" s="73"/>
      <c r="T554" s="73"/>
      <c r="U554" s="73"/>
      <c r="V554" s="73"/>
      <c r="W554" s="73"/>
      <c r="X554" s="73"/>
      <c r="Y554" s="73"/>
      <c r="Z554" s="73"/>
      <c r="AA554" s="73"/>
      <c r="AB554" s="73"/>
      <c r="AC554" s="73"/>
      <c r="AD554" s="73"/>
      <c r="AE554" s="198">
        <f t="shared" si="80"/>
        <v>0</v>
      </c>
      <c r="AF554" s="73"/>
      <c r="AG554" s="73"/>
      <c r="AH554" s="73"/>
      <c r="AI554" s="73"/>
      <c r="AJ554" s="73"/>
      <c r="AK554" s="73"/>
      <c r="AL554" s="73"/>
      <c r="AM554" s="73"/>
      <c r="AN554" s="73"/>
      <c r="AO554" s="73"/>
      <c r="AP554" s="73"/>
      <c r="AQ554" s="73"/>
      <c r="AR554" s="198">
        <f t="shared" si="72"/>
        <v>0</v>
      </c>
      <c r="AS554" s="198">
        <f t="shared" si="73"/>
        <v>412.20000000000005</v>
      </c>
    </row>
    <row r="555" spans="2:45" ht="11.25" customHeight="1">
      <c r="B555" s="167" t="s">
        <v>110</v>
      </c>
      <c r="C555" s="188" t="s">
        <v>547</v>
      </c>
      <c r="D555" s="191" t="s">
        <v>82</v>
      </c>
      <c r="E555" s="170" t="s">
        <v>84</v>
      </c>
      <c r="F555" s="184" t="s">
        <v>548</v>
      </c>
      <c r="G555" s="73"/>
      <c r="H555" s="73">
        <v>0</v>
      </c>
      <c r="I555" s="73">
        <v>1.032</v>
      </c>
      <c r="J555" s="210">
        <v>0</v>
      </c>
      <c r="K555" s="73">
        <v>0</v>
      </c>
      <c r="L555" s="73">
        <v>0</v>
      </c>
      <c r="M555" s="73">
        <v>0</v>
      </c>
      <c r="N555" s="73">
        <v>0</v>
      </c>
      <c r="O555" s="73">
        <v>0</v>
      </c>
      <c r="P555" s="73">
        <v>0</v>
      </c>
      <c r="Q555" s="73">
        <v>0</v>
      </c>
      <c r="R555" s="198">
        <f t="shared" si="79"/>
        <v>1.032</v>
      </c>
      <c r="S555" s="73"/>
      <c r="T555" s="73"/>
      <c r="U555" s="73"/>
      <c r="V555" s="73"/>
      <c r="W555" s="73"/>
      <c r="X555" s="73"/>
      <c r="Y555" s="73"/>
      <c r="Z555" s="73"/>
      <c r="AA555" s="73"/>
      <c r="AB555" s="73"/>
      <c r="AC555" s="73"/>
      <c r="AD555" s="73"/>
      <c r="AE555" s="198">
        <f t="shared" si="80"/>
        <v>0</v>
      </c>
      <c r="AF555" s="73"/>
      <c r="AG555" s="73"/>
      <c r="AH555" s="73"/>
      <c r="AI555" s="73"/>
      <c r="AJ555" s="73"/>
      <c r="AK555" s="73"/>
      <c r="AL555" s="73"/>
      <c r="AM555" s="73"/>
      <c r="AN555" s="73"/>
      <c r="AO555" s="73"/>
      <c r="AP555" s="73"/>
      <c r="AQ555" s="73"/>
      <c r="AR555" s="198">
        <f t="shared" si="72"/>
        <v>0</v>
      </c>
      <c r="AS555" s="198">
        <f t="shared" si="73"/>
        <v>1.032</v>
      </c>
    </row>
    <row r="556" spans="2:45" ht="11.25" customHeight="1">
      <c r="B556" s="167" t="s">
        <v>110</v>
      </c>
      <c r="C556" s="188" t="s">
        <v>549</v>
      </c>
      <c r="D556" s="191" t="s">
        <v>82</v>
      </c>
      <c r="E556" s="170" t="s">
        <v>84</v>
      </c>
      <c r="F556" s="173" t="s">
        <v>548</v>
      </c>
      <c r="G556" s="73"/>
      <c r="H556" s="73">
        <v>0</v>
      </c>
      <c r="I556" s="73">
        <v>0.64300000000000002</v>
      </c>
      <c r="J556" s="73">
        <v>0</v>
      </c>
      <c r="K556" s="73">
        <v>0</v>
      </c>
      <c r="L556" s="73">
        <v>0</v>
      </c>
      <c r="M556" s="73">
        <v>0</v>
      </c>
      <c r="N556" s="73">
        <v>0</v>
      </c>
      <c r="O556" s="73">
        <v>0</v>
      </c>
      <c r="P556" s="73">
        <v>0</v>
      </c>
      <c r="Q556" s="73">
        <v>0</v>
      </c>
      <c r="R556" s="198">
        <f t="shared" si="79"/>
        <v>0.64300000000000002</v>
      </c>
      <c r="S556" s="73"/>
      <c r="T556" s="73"/>
      <c r="U556" s="73"/>
      <c r="V556" s="73"/>
      <c r="W556" s="73"/>
      <c r="X556" s="73"/>
      <c r="Y556" s="73"/>
      <c r="Z556" s="73"/>
      <c r="AA556" s="73"/>
      <c r="AB556" s="73"/>
      <c r="AC556" s="73"/>
      <c r="AD556" s="73"/>
      <c r="AE556" s="198">
        <f t="shared" si="80"/>
        <v>0</v>
      </c>
      <c r="AF556" s="73"/>
      <c r="AG556" s="73"/>
      <c r="AH556" s="73"/>
      <c r="AI556" s="73"/>
      <c r="AJ556" s="73"/>
      <c r="AK556" s="73"/>
      <c r="AL556" s="73"/>
      <c r="AM556" s="73"/>
      <c r="AN556" s="73"/>
      <c r="AO556" s="73"/>
      <c r="AP556" s="73"/>
      <c r="AQ556" s="73"/>
      <c r="AR556" s="198">
        <f t="shared" si="72"/>
        <v>0</v>
      </c>
      <c r="AS556" s="198">
        <f t="shared" si="73"/>
        <v>0.64300000000000002</v>
      </c>
    </row>
    <row r="557" spans="2:45" ht="11.25" customHeight="1">
      <c r="B557" s="167" t="s">
        <v>123</v>
      </c>
      <c r="C557" s="94" t="s">
        <v>768</v>
      </c>
      <c r="D557" s="191" t="s">
        <v>82</v>
      </c>
      <c r="E557" s="170" t="s">
        <v>84</v>
      </c>
      <c r="F557" s="173"/>
      <c r="G557" s="73"/>
      <c r="H557" s="73"/>
      <c r="I557" s="73"/>
      <c r="J557" s="73"/>
      <c r="K557" s="73"/>
      <c r="L557" s="73"/>
      <c r="M557" s="73"/>
      <c r="N557" s="73"/>
      <c r="O557" s="73"/>
      <c r="P557" s="73"/>
      <c r="Q557" s="73"/>
      <c r="R557" s="198">
        <f t="shared" si="79"/>
        <v>0</v>
      </c>
      <c r="S557" s="73">
        <v>3.60</v>
      </c>
      <c r="T557" s="73">
        <v>16.10</v>
      </c>
      <c r="U557" s="73">
        <v>6.60</v>
      </c>
      <c r="V557" s="73"/>
      <c r="W557" s="73">
        <v>27.20</v>
      </c>
      <c r="X557" s="73"/>
      <c r="Y557" s="73"/>
      <c r="Z557" s="73"/>
      <c r="AA557" s="73"/>
      <c r="AB557" s="73"/>
      <c r="AC557" s="73"/>
      <c r="AD557" s="73"/>
      <c r="AE557" s="198">
        <f t="shared" si="80"/>
        <v>53.50</v>
      </c>
      <c r="AF557" s="73"/>
      <c r="AG557" s="73"/>
      <c r="AH557" s="73"/>
      <c r="AI557" s="73"/>
      <c r="AJ557" s="73"/>
      <c r="AK557" s="73"/>
      <c r="AL557" s="73"/>
      <c r="AM557" s="73"/>
      <c r="AN557" s="73"/>
      <c r="AO557" s="73"/>
      <c r="AP557" s="73"/>
      <c r="AQ557" s="73"/>
      <c r="AR557" s="198">
        <f t="shared" si="72"/>
        <v>0</v>
      </c>
      <c r="AS557" s="198">
        <f t="shared" si="73"/>
        <v>53.50</v>
      </c>
    </row>
    <row r="558" spans="2:45" ht="11.25" customHeight="1">
      <c r="B558" s="167" t="s">
        <v>125</v>
      </c>
      <c r="C558" s="94" t="s">
        <v>179</v>
      </c>
      <c r="D558" s="258" t="s">
        <v>82</v>
      </c>
      <c r="E558" s="170" t="s">
        <v>84</v>
      </c>
      <c r="F558" s="192"/>
      <c r="G558" s="73"/>
      <c r="H558" s="73">
        <v>0.64600000000000002</v>
      </c>
      <c r="I558" s="73"/>
      <c r="J558" s="73"/>
      <c r="K558" s="73"/>
      <c r="L558" s="73"/>
      <c r="M558" s="73"/>
      <c r="N558" s="73"/>
      <c r="O558" s="73"/>
      <c r="P558" s="73"/>
      <c r="Q558" s="73"/>
      <c r="R558" s="198">
        <f t="shared" si="79"/>
        <v>0.64600000000000002</v>
      </c>
      <c r="S558" s="73"/>
      <c r="T558" s="73"/>
      <c r="U558" s="73"/>
      <c r="V558" s="73"/>
      <c r="W558" s="73"/>
      <c r="X558" s="73"/>
      <c r="Y558" s="73"/>
      <c r="Z558" s="73"/>
      <c r="AA558" s="73"/>
      <c r="AB558" s="73"/>
      <c r="AC558" s="73"/>
      <c r="AD558" s="73"/>
      <c r="AE558" s="198">
        <f t="shared" si="80"/>
        <v>0</v>
      </c>
      <c r="AF558" s="73"/>
      <c r="AG558" s="73"/>
      <c r="AH558" s="73"/>
      <c r="AI558" s="73"/>
      <c r="AJ558" s="73"/>
      <c r="AK558" s="73"/>
      <c r="AL558" s="73"/>
      <c r="AM558" s="73"/>
      <c r="AN558" s="73"/>
      <c r="AO558" s="73"/>
      <c r="AP558" s="73"/>
      <c r="AQ558" s="73"/>
      <c r="AR558" s="198">
        <f t="shared" si="72"/>
        <v>0</v>
      </c>
      <c r="AS558" s="198">
        <f t="shared" si="73"/>
        <v>0.64600000000000002</v>
      </c>
    </row>
    <row r="559" spans="2:45" ht="11.25" customHeight="1">
      <c r="B559" s="175" t="s">
        <v>125</v>
      </c>
      <c r="C559" s="94" t="s">
        <v>180</v>
      </c>
      <c r="D559" s="193" t="s">
        <v>82</v>
      </c>
      <c r="E559" s="177" t="s">
        <v>84</v>
      </c>
      <c r="F559" s="185"/>
      <c r="G559" s="103"/>
      <c r="H559" s="103">
        <v>4.2953999999999999</v>
      </c>
      <c r="I559" s="103"/>
      <c r="J559" s="103"/>
      <c r="K559" s="103"/>
      <c r="L559" s="103"/>
      <c r="M559" s="103"/>
      <c r="N559" s="103"/>
      <c r="O559" s="103"/>
      <c r="P559" s="103"/>
      <c r="Q559" s="103"/>
      <c r="R559" s="205">
        <f t="shared" si="79"/>
        <v>4.2953999999999999</v>
      </c>
      <c r="S559" s="103"/>
      <c r="T559" s="103"/>
      <c r="U559" s="103"/>
      <c r="V559" s="103"/>
      <c r="W559" s="103"/>
      <c r="X559" s="103"/>
      <c r="Y559" s="103"/>
      <c r="Z559" s="103"/>
      <c r="AA559" s="103"/>
      <c r="AB559" s="103"/>
      <c r="AC559" s="103"/>
      <c r="AD559" s="103"/>
      <c r="AE559" s="205">
        <f t="shared" si="80"/>
        <v>0</v>
      </c>
      <c r="AF559" s="103"/>
      <c r="AG559" s="103"/>
      <c r="AH559" s="103"/>
      <c r="AI559" s="103"/>
      <c r="AJ559" s="103"/>
      <c r="AK559" s="103"/>
      <c r="AL559" s="103"/>
      <c r="AM559" s="103"/>
      <c r="AN559" s="103"/>
      <c r="AO559" s="103"/>
      <c r="AP559" s="103"/>
      <c r="AQ559" s="103"/>
      <c r="AR559" s="205">
        <f t="shared" si="72"/>
        <v>0</v>
      </c>
      <c r="AS559" s="205">
        <f t="shared" si="73"/>
        <v>4.2953999999999999</v>
      </c>
    </row>
    <row r="560" spans="1:45" s="5" customFormat="1" ht="11.25" customHeight="1">
      <c r="A560" s="238"/>
      <c r="B560" s="112"/>
      <c r="C560" s="113" t="s">
        <v>49</v>
      </c>
      <c r="D560" s="112" t="s">
        <v>82</v>
      </c>
      <c r="E560" s="115"/>
      <c r="F560" s="206"/>
      <c r="G560" s="110">
        <f t="shared" si="81" ref="G560:AD560">SUM(G548:G559)</f>
        <v>0</v>
      </c>
      <c r="H560" s="110">
        <f t="shared" si="81"/>
        <v>428.33539999999999</v>
      </c>
      <c r="I560" s="110">
        <f t="shared" si="81"/>
        <v>122.36199999999999</v>
      </c>
      <c r="J560" s="110">
        <f t="shared" si="81"/>
        <v>105.708</v>
      </c>
      <c r="K560" s="110">
        <f t="shared" si="81"/>
        <v>191.70</v>
      </c>
      <c r="L560" s="110">
        <f t="shared" si="81"/>
        <v>11.015</v>
      </c>
      <c r="M560" s="110">
        <f t="shared" si="81"/>
        <v>37.200000000000003</v>
      </c>
      <c r="N560" s="110">
        <f t="shared" si="81"/>
        <v>5.60</v>
      </c>
      <c r="O560" s="110">
        <f t="shared" si="81"/>
        <v>1.1000000000000001</v>
      </c>
      <c r="P560" s="110">
        <f t="shared" si="81"/>
        <v>10.10</v>
      </c>
      <c r="Q560" s="110">
        <f t="shared" si="81"/>
        <v>17.10</v>
      </c>
      <c r="R560" s="110">
        <f t="shared" si="81"/>
        <v>930.22040000000004</v>
      </c>
      <c r="S560" s="110">
        <f t="shared" si="81"/>
        <v>12.60</v>
      </c>
      <c r="T560" s="110">
        <f t="shared" si="81"/>
        <v>16.10</v>
      </c>
      <c r="U560" s="110">
        <f t="shared" si="81"/>
        <v>76.599999999999994</v>
      </c>
      <c r="V560" s="110">
        <f t="shared" si="81"/>
        <v>0</v>
      </c>
      <c r="W560" s="110">
        <f t="shared" si="81"/>
        <v>27.20</v>
      </c>
      <c r="X560" s="110">
        <f t="shared" si="81"/>
        <v>0</v>
      </c>
      <c r="Y560" s="110">
        <f>SUM(Y548:Y559)</f>
        <v>0</v>
      </c>
      <c r="Z560" s="110">
        <f t="shared" si="81"/>
        <v>0</v>
      </c>
      <c r="AA560" s="110">
        <f t="shared" si="81"/>
        <v>0</v>
      </c>
      <c r="AB560" s="110">
        <f t="shared" si="81"/>
        <v>0</v>
      </c>
      <c r="AC560" s="110">
        <f t="shared" si="81"/>
        <v>0</v>
      </c>
      <c r="AD560" s="110">
        <f t="shared" si="81"/>
        <v>0</v>
      </c>
      <c r="AE560" s="110">
        <f>SUM(AE548:AE559)</f>
        <v>132.50</v>
      </c>
      <c r="AF560" s="110">
        <f t="shared" si="82" ref="AF560:AQ560">SUM(AF548:AF559)</f>
        <v>0</v>
      </c>
      <c r="AG560" s="110">
        <f t="shared" si="82"/>
        <v>0</v>
      </c>
      <c r="AH560" s="110">
        <f t="shared" si="82"/>
        <v>0</v>
      </c>
      <c r="AI560" s="110">
        <f t="shared" si="82"/>
        <v>0</v>
      </c>
      <c r="AJ560" s="110">
        <f t="shared" si="82"/>
        <v>0</v>
      </c>
      <c r="AK560" s="110">
        <f t="shared" si="82"/>
        <v>185</v>
      </c>
      <c r="AL560" s="110">
        <f>SUM(AL548:AL559)</f>
        <v>0</v>
      </c>
      <c r="AM560" s="110">
        <f t="shared" si="82"/>
        <v>0</v>
      </c>
      <c r="AN560" s="110">
        <f t="shared" si="82"/>
        <v>0</v>
      </c>
      <c r="AO560" s="110">
        <f t="shared" si="82"/>
        <v>0</v>
      </c>
      <c r="AP560" s="110">
        <f t="shared" si="82"/>
        <v>0</v>
      </c>
      <c r="AQ560" s="110">
        <f t="shared" si="82"/>
        <v>0</v>
      </c>
      <c r="AR560" s="110">
        <f t="shared" si="72"/>
        <v>185</v>
      </c>
      <c r="AS560" s="110">
        <f t="shared" si="73"/>
        <v>1247.7204000000002</v>
      </c>
    </row>
    <row r="561" spans="1:45" s="306" customFormat="1" ht="11.25" customHeight="1">
      <c r="A561" s="307"/>
      <c r="B561" s="242" t="s">
        <v>86</v>
      </c>
      <c r="C561" s="243" t="s">
        <v>243</v>
      </c>
      <c r="D561" s="244" t="s">
        <v>83</v>
      </c>
      <c r="E561" s="245" t="s">
        <v>84</v>
      </c>
      <c r="F561" s="246"/>
      <c r="G561" s="247"/>
      <c r="H561" s="247"/>
      <c r="I561" s="247">
        <v>66</v>
      </c>
      <c r="J561" s="248">
        <v>54</v>
      </c>
      <c r="K561" s="248">
        <v>47</v>
      </c>
      <c r="L561" s="247">
        <v>41</v>
      </c>
      <c r="M561" s="247">
        <v>37</v>
      </c>
      <c r="N561" s="247">
        <v>40</v>
      </c>
      <c r="O561" s="247">
        <v>34</v>
      </c>
      <c r="P561" s="247">
        <v>32</v>
      </c>
      <c r="Q561" s="247">
        <v>35</v>
      </c>
      <c r="R561" s="282">
        <f t="shared" si="83" ref="R561:R624">SUM(G561:Q561)</f>
        <v>386</v>
      </c>
      <c r="S561" s="247">
        <v>18</v>
      </c>
      <c r="T561" s="247"/>
      <c r="U561" s="247"/>
      <c r="V561" s="247"/>
      <c r="W561" s="247"/>
      <c r="X561" s="247"/>
      <c r="Y561" s="247"/>
      <c r="Z561" s="247"/>
      <c r="AA561" s="247"/>
      <c r="AB561" s="247"/>
      <c r="AC561" s="247"/>
      <c r="AD561" s="247"/>
      <c r="AE561" s="282">
        <f t="shared" si="84" ref="AE561:AE635">SUM(S561:AD561)</f>
        <v>18</v>
      </c>
      <c r="AF561" s="255"/>
      <c r="AG561" s="247"/>
      <c r="AH561" s="247"/>
      <c r="AI561" s="247"/>
      <c r="AJ561" s="247"/>
      <c r="AK561" s="247"/>
      <c r="AL561" s="247"/>
      <c r="AM561" s="247"/>
      <c r="AN561" s="247"/>
      <c r="AO561" s="247"/>
      <c r="AP561" s="247"/>
      <c r="AQ561" s="247"/>
      <c r="AR561" s="302">
        <f t="shared" si="72"/>
        <v>0</v>
      </c>
      <c r="AS561" s="302">
        <f t="shared" si="73"/>
        <v>404</v>
      </c>
    </row>
    <row r="562" spans="1:45" s="306" customFormat="1" ht="11.25" customHeight="1">
      <c r="A562" s="307"/>
      <c r="B562" s="242" t="s">
        <v>86</v>
      </c>
      <c r="C562" s="243" t="s">
        <v>446</v>
      </c>
      <c r="D562" s="244" t="s">
        <v>83</v>
      </c>
      <c r="E562" s="245" t="s">
        <v>84</v>
      </c>
      <c r="F562" s="246"/>
      <c r="G562" s="247"/>
      <c r="H562" s="247"/>
      <c r="I562" s="247"/>
      <c r="J562" s="248">
        <v>18</v>
      </c>
      <c r="K562" s="248"/>
      <c r="L562" s="247"/>
      <c r="M562" s="247"/>
      <c r="N562" s="247"/>
      <c r="O562" s="247"/>
      <c r="P562" s="247"/>
      <c r="Q562" s="247"/>
      <c r="R562" s="282">
        <f t="shared" si="83"/>
        <v>18</v>
      </c>
      <c r="S562" s="247"/>
      <c r="T562" s="247"/>
      <c r="U562" s="247"/>
      <c r="V562" s="247"/>
      <c r="W562" s="247"/>
      <c r="X562" s="247"/>
      <c r="Y562" s="247"/>
      <c r="Z562" s="247"/>
      <c r="AA562" s="247"/>
      <c r="AB562" s="247"/>
      <c r="AC562" s="247"/>
      <c r="AD562" s="247"/>
      <c r="AE562" s="282">
        <f t="shared" si="84"/>
        <v>0</v>
      </c>
      <c r="AF562" s="255"/>
      <c r="AG562" s="247"/>
      <c r="AH562" s="247"/>
      <c r="AI562" s="247"/>
      <c r="AJ562" s="247"/>
      <c r="AK562" s="247"/>
      <c r="AL562" s="247"/>
      <c r="AM562" s="247"/>
      <c r="AN562" s="247"/>
      <c r="AO562" s="247"/>
      <c r="AP562" s="247"/>
      <c r="AQ562" s="247"/>
      <c r="AR562" s="282">
        <f t="shared" si="85" ref="AR562:AR583">SUM(AF562:AQ562)</f>
        <v>0</v>
      </c>
      <c r="AS562" s="282">
        <f t="shared" si="86" ref="AS562:AS583">R562+AE562+AR562</f>
        <v>18</v>
      </c>
    </row>
    <row r="563" spans="1:45" s="306" customFormat="1" ht="11.25" customHeight="1">
      <c r="A563" s="307"/>
      <c r="B563" s="242" t="s">
        <v>86</v>
      </c>
      <c r="C563" s="243" t="s">
        <v>448</v>
      </c>
      <c r="D563" s="244" t="s">
        <v>83</v>
      </c>
      <c r="E563" s="245" t="s">
        <v>84</v>
      </c>
      <c r="F563" s="246"/>
      <c r="G563" s="247"/>
      <c r="H563" s="247"/>
      <c r="I563" s="247"/>
      <c r="J563" s="248">
        <v>14</v>
      </c>
      <c r="K563" s="248">
        <v>5</v>
      </c>
      <c r="L563" s="247">
        <v>4</v>
      </c>
      <c r="M563" s="247">
        <v>5</v>
      </c>
      <c r="N563" s="247">
        <v>2</v>
      </c>
      <c r="O563" s="247">
        <v>6</v>
      </c>
      <c r="P563" s="247">
        <v>2</v>
      </c>
      <c r="Q563" s="247">
        <v>0</v>
      </c>
      <c r="R563" s="282">
        <f t="shared" si="83"/>
        <v>38</v>
      </c>
      <c r="S563" s="247"/>
      <c r="T563" s="247"/>
      <c r="U563" s="247"/>
      <c r="V563" s="247"/>
      <c r="W563" s="247"/>
      <c r="X563" s="247"/>
      <c r="Y563" s="247"/>
      <c r="Z563" s="247"/>
      <c r="AA563" s="247"/>
      <c r="AB563" s="247"/>
      <c r="AC563" s="247"/>
      <c r="AD563" s="247"/>
      <c r="AE563" s="282">
        <f t="shared" si="84"/>
        <v>0</v>
      </c>
      <c r="AF563" s="255"/>
      <c r="AG563" s="247"/>
      <c r="AH563" s="247"/>
      <c r="AI563" s="247"/>
      <c r="AJ563" s="247"/>
      <c r="AK563" s="247"/>
      <c r="AL563" s="247"/>
      <c r="AM563" s="247"/>
      <c r="AN563" s="247"/>
      <c r="AO563" s="247"/>
      <c r="AP563" s="247"/>
      <c r="AQ563" s="247"/>
      <c r="AR563" s="282">
        <f t="shared" si="85"/>
        <v>0</v>
      </c>
      <c r="AS563" s="282">
        <f t="shared" si="86"/>
        <v>38</v>
      </c>
    </row>
    <row r="564" spans="1:45" s="306" customFormat="1" ht="11.25" customHeight="1">
      <c r="A564" s="307"/>
      <c r="B564" s="242" t="s">
        <v>86</v>
      </c>
      <c r="C564" s="243" t="s">
        <v>525</v>
      </c>
      <c r="D564" s="244" t="s">
        <v>83</v>
      </c>
      <c r="E564" s="245" t="s">
        <v>84</v>
      </c>
      <c r="F564" s="246"/>
      <c r="G564" s="247"/>
      <c r="H564" s="247"/>
      <c r="I564" s="247"/>
      <c r="J564" s="248"/>
      <c r="K564" s="248">
        <v>3</v>
      </c>
      <c r="L564" s="247"/>
      <c r="M564" s="247"/>
      <c r="N564" s="247"/>
      <c r="O564" s="247"/>
      <c r="P564" s="247"/>
      <c r="Q564" s="247"/>
      <c r="R564" s="282">
        <f t="shared" si="83"/>
        <v>3</v>
      </c>
      <c r="S564" s="247"/>
      <c r="T564" s="247"/>
      <c r="U564" s="247"/>
      <c r="V564" s="247"/>
      <c r="W564" s="247"/>
      <c r="X564" s="247"/>
      <c r="Y564" s="247"/>
      <c r="Z564" s="247"/>
      <c r="AA564" s="247"/>
      <c r="AB564" s="247"/>
      <c r="AC564" s="247"/>
      <c r="AD564" s="247"/>
      <c r="AE564" s="282">
        <f t="shared" si="84"/>
        <v>0</v>
      </c>
      <c r="AF564" s="255"/>
      <c r="AG564" s="247"/>
      <c r="AH564" s="247"/>
      <c r="AI564" s="247"/>
      <c r="AJ564" s="247"/>
      <c r="AK564" s="247"/>
      <c r="AL564" s="247"/>
      <c r="AM564" s="247"/>
      <c r="AN564" s="247"/>
      <c r="AO564" s="247"/>
      <c r="AP564" s="247"/>
      <c r="AQ564" s="247"/>
      <c r="AR564" s="282">
        <f t="shared" si="85"/>
        <v>0</v>
      </c>
      <c r="AS564" s="282">
        <f t="shared" si="86"/>
        <v>3</v>
      </c>
    </row>
    <row r="565" spans="1:45" s="306" customFormat="1" ht="11.25" customHeight="1">
      <c r="A565" s="307"/>
      <c r="B565" s="242" t="s">
        <v>86</v>
      </c>
      <c r="C565" s="243" t="s">
        <v>250</v>
      </c>
      <c r="D565" s="244" t="s">
        <v>83</v>
      </c>
      <c r="E565" s="245" t="s">
        <v>84</v>
      </c>
      <c r="F565" s="246"/>
      <c r="G565" s="247"/>
      <c r="H565" s="247"/>
      <c r="I565" s="247">
        <v>137</v>
      </c>
      <c r="J565" s="248">
        <v>123</v>
      </c>
      <c r="K565" s="248">
        <v>67</v>
      </c>
      <c r="L565" s="247">
        <v>56</v>
      </c>
      <c r="M565" s="247">
        <v>56</v>
      </c>
      <c r="N565" s="247">
        <v>55</v>
      </c>
      <c r="O565" s="247">
        <v>68</v>
      </c>
      <c r="P565" s="247">
        <v>74</v>
      </c>
      <c r="Q565" s="247">
        <v>100</v>
      </c>
      <c r="R565" s="282">
        <f t="shared" si="83"/>
        <v>736</v>
      </c>
      <c r="S565" s="247">
        <v>135</v>
      </c>
      <c r="T565" s="247">
        <v>164</v>
      </c>
      <c r="U565" s="247">
        <v>159</v>
      </c>
      <c r="V565" s="247">
        <v>152</v>
      </c>
      <c r="W565" s="247">
        <v>122</v>
      </c>
      <c r="X565" s="247">
        <v>97</v>
      </c>
      <c r="Y565" s="247">
        <v>74</v>
      </c>
      <c r="Z565" s="247">
        <v>45</v>
      </c>
      <c r="AA565" s="247">
        <v>44</v>
      </c>
      <c r="AB565" s="247">
        <v>42</v>
      </c>
      <c r="AC565" s="247">
        <v>54</v>
      </c>
      <c r="AD565" s="247">
        <v>89</v>
      </c>
      <c r="AE565" s="282">
        <f t="shared" si="84"/>
        <v>1177</v>
      </c>
      <c r="AF565" s="255">
        <v>83</v>
      </c>
      <c r="AG565" s="247"/>
      <c r="AH565" s="247">
        <v>147</v>
      </c>
      <c r="AI565" s="247">
        <v>116</v>
      </c>
      <c r="AJ565" s="247">
        <v>101</v>
      </c>
      <c r="AK565" s="247">
        <v>84</v>
      </c>
      <c r="AL565" s="247"/>
      <c r="AM565" s="247"/>
      <c r="AN565" s="247"/>
      <c r="AO565" s="247"/>
      <c r="AP565" s="247"/>
      <c r="AQ565" s="247"/>
      <c r="AR565" s="282">
        <f t="shared" si="85"/>
        <v>531</v>
      </c>
      <c r="AS565" s="282">
        <f t="shared" si="86"/>
        <v>2444</v>
      </c>
    </row>
    <row r="566" spans="1:45" s="306" customFormat="1" ht="11.25" customHeight="1">
      <c r="A566" s="307"/>
      <c r="B566" s="242" t="s">
        <v>86</v>
      </c>
      <c r="C566" s="243" t="s">
        <v>607</v>
      </c>
      <c r="D566" s="244" t="s">
        <v>83</v>
      </c>
      <c r="E566" s="245" t="s">
        <v>84</v>
      </c>
      <c r="F566" s="246"/>
      <c r="G566" s="247"/>
      <c r="H566" s="247"/>
      <c r="I566" s="247"/>
      <c r="J566" s="248"/>
      <c r="K566" s="248"/>
      <c r="L566" s="247"/>
      <c r="M566" s="247"/>
      <c r="N566" s="247"/>
      <c r="O566" s="247">
        <v>13</v>
      </c>
      <c r="P566" s="247">
        <v>2</v>
      </c>
      <c r="Q566" s="247"/>
      <c r="R566" s="282">
        <f t="shared" si="83"/>
        <v>15</v>
      </c>
      <c r="S566" s="247"/>
      <c r="T566" s="247">
        <v>2</v>
      </c>
      <c r="U566" s="247"/>
      <c r="V566" s="247">
        <v>0</v>
      </c>
      <c r="W566" s="247">
        <v>4</v>
      </c>
      <c r="X566" s="247"/>
      <c r="Y566" s="247"/>
      <c r="Z566" s="247"/>
      <c r="AA566" s="247">
        <v>56</v>
      </c>
      <c r="AB566" s="247"/>
      <c r="AC566" s="247"/>
      <c r="AD566" s="247">
        <v>0</v>
      </c>
      <c r="AE566" s="282">
        <f t="shared" si="84"/>
        <v>62</v>
      </c>
      <c r="AF566" s="255"/>
      <c r="AG566" s="247"/>
      <c r="AH566" s="247"/>
      <c r="AI566" s="247"/>
      <c r="AJ566" s="247"/>
      <c r="AK566" s="247"/>
      <c r="AL566" s="247"/>
      <c r="AM566" s="247"/>
      <c r="AN566" s="247"/>
      <c r="AO566" s="247"/>
      <c r="AP566" s="247"/>
      <c r="AQ566" s="247"/>
      <c r="AR566" s="282">
        <f t="shared" si="85"/>
        <v>0</v>
      </c>
      <c r="AS566" s="282">
        <f t="shared" si="86"/>
        <v>77</v>
      </c>
    </row>
    <row r="567" spans="1:45" s="306" customFormat="1" ht="11.25" customHeight="1">
      <c r="A567" s="307"/>
      <c r="B567" s="242" t="s">
        <v>86</v>
      </c>
      <c r="C567" s="243" t="s">
        <v>251</v>
      </c>
      <c r="D567" s="244" t="s">
        <v>83</v>
      </c>
      <c r="E567" s="245" t="s">
        <v>84</v>
      </c>
      <c r="F567" s="246"/>
      <c r="G567" s="247"/>
      <c r="H567" s="247"/>
      <c r="I567" s="247">
        <v>5</v>
      </c>
      <c r="J567" s="248">
        <v>11</v>
      </c>
      <c r="K567" s="248">
        <v>8</v>
      </c>
      <c r="L567" s="247">
        <v>9</v>
      </c>
      <c r="M567" s="247">
        <v>6</v>
      </c>
      <c r="N567" s="247">
        <v>7</v>
      </c>
      <c r="O567" s="247">
        <v>9</v>
      </c>
      <c r="P567" s="247">
        <v>7</v>
      </c>
      <c r="Q567" s="247">
        <v>8</v>
      </c>
      <c r="R567" s="282">
        <f t="shared" si="83"/>
        <v>70</v>
      </c>
      <c r="S567" s="247">
        <v>11</v>
      </c>
      <c r="T567" s="247">
        <v>12</v>
      </c>
      <c r="U567" s="247">
        <v>12</v>
      </c>
      <c r="V567" s="247">
        <v>15</v>
      </c>
      <c r="W567" s="247">
        <v>12</v>
      </c>
      <c r="X567" s="247">
        <v>12</v>
      </c>
      <c r="Y567" s="247">
        <v>15</v>
      </c>
      <c r="Z567" s="247">
        <v>12</v>
      </c>
      <c r="AA567" s="247">
        <v>17</v>
      </c>
      <c r="AB567" s="247">
        <v>6</v>
      </c>
      <c r="AC567" s="247">
        <v>6</v>
      </c>
      <c r="AD567" s="247">
        <v>12</v>
      </c>
      <c r="AE567" s="282">
        <f t="shared" si="84"/>
        <v>142</v>
      </c>
      <c r="AF567" s="255">
        <v>3</v>
      </c>
      <c r="AG567" s="247">
        <v>5</v>
      </c>
      <c r="AH567" s="247">
        <v>10</v>
      </c>
      <c r="AI567" s="247">
        <v>23</v>
      </c>
      <c r="AJ567" s="247">
        <v>7</v>
      </c>
      <c r="AK567" s="247">
        <v>19</v>
      </c>
      <c r="AL567" s="247"/>
      <c r="AM567" s="247"/>
      <c r="AN567" s="247"/>
      <c r="AO567" s="247"/>
      <c r="AP567" s="247"/>
      <c r="AQ567" s="247"/>
      <c r="AR567" s="282">
        <f t="shared" si="85"/>
        <v>67</v>
      </c>
      <c r="AS567" s="282">
        <f t="shared" si="86"/>
        <v>279</v>
      </c>
    </row>
    <row r="568" spans="1:45" s="306" customFormat="1" ht="11.25" customHeight="1">
      <c r="A568" s="307"/>
      <c r="B568" s="242" t="s">
        <v>90</v>
      </c>
      <c r="C568" s="243" t="s">
        <v>449</v>
      </c>
      <c r="D568" s="244" t="s">
        <v>83</v>
      </c>
      <c r="E568" s="245" t="s">
        <v>84</v>
      </c>
      <c r="F568" s="246" t="s">
        <v>257</v>
      </c>
      <c r="G568" s="247"/>
      <c r="H568" s="247">
        <v>1055</v>
      </c>
      <c r="I568" s="247">
        <v>47</v>
      </c>
      <c r="J568" s="248">
        <v>379.90</v>
      </c>
      <c r="K568" s="248">
        <v>269.88290000000001</v>
      </c>
      <c r="L568" s="247"/>
      <c r="M568" s="247"/>
      <c r="N568" s="247"/>
      <c r="O568" s="247"/>
      <c r="P568" s="247"/>
      <c r="Q568" s="247"/>
      <c r="R568" s="282">
        <f t="shared" si="83"/>
        <v>1751.7829000000002</v>
      </c>
      <c r="S568" s="247"/>
      <c r="T568" s="247"/>
      <c r="U568" s="247"/>
      <c r="V568" s="247"/>
      <c r="W568" s="247"/>
      <c r="X568" s="247"/>
      <c r="Y568" s="247"/>
      <c r="Z568" s="247"/>
      <c r="AA568" s="247"/>
      <c r="AB568" s="247"/>
      <c r="AC568" s="247"/>
      <c r="AD568" s="247"/>
      <c r="AE568" s="282">
        <f t="shared" si="84"/>
        <v>0</v>
      </c>
      <c r="AF568" s="255"/>
      <c r="AG568" s="247"/>
      <c r="AH568" s="247"/>
      <c r="AI568" s="247"/>
      <c r="AJ568" s="247"/>
      <c r="AK568" s="247"/>
      <c r="AL568" s="247"/>
      <c r="AM568" s="247"/>
      <c r="AN568" s="247"/>
      <c r="AO568" s="247"/>
      <c r="AP568" s="247"/>
      <c r="AQ568" s="247"/>
      <c r="AR568" s="282">
        <f t="shared" si="85"/>
        <v>0</v>
      </c>
      <c r="AS568" s="282">
        <f t="shared" si="86"/>
        <v>1751.7829000000002</v>
      </c>
    </row>
    <row r="569" spans="1:45" s="306" customFormat="1" ht="11.25" customHeight="1">
      <c r="A569" s="307"/>
      <c r="B569" s="242" t="s">
        <v>90</v>
      </c>
      <c r="C569" s="243" t="s">
        <v>1058</v>
      </c>
      <c r="D569" s="244" t="s">
        <v>83</v>
      </c>
      <c r="E569" s="245" t="s">
        <v>84</v>
      </c>
      <c r="F569" s="246" t="s">
        <v>257</v>
      </c>
      <c r="G569" s="247"/>
      <c r="H569" s="247"/>
      <c r="I569" s="247"/>
      <c r="J569" s="248"/>
      <c r="K569" s="248"/>
      <c r="L569" s="247"/>
      <c r="M569" s="247"/>
      <c r="N569" s="247"/>
      <c r="O569" s="247"/>
      <c r="P569" s="247"/>
      <c r="Q569" s="247"/>
      <c r="R569" s="282">
        <f t="shared" si="83"/>
        <v>0</v>
      </c>
      <c r="S569" s="247"/>
      <c r="T569" s="247"/>
      <c r="U569" s="247"/>
      <c r="V569" s="247"/>
      <c r="W569" s="247"/>
      <c r="X569" s="247"/>
      <c r="Y569" s="247"/>
      <c r="Z569" s="247"/>
      <c r="AA569" s="247"/>
      <c r="AB569" s="247"/>
      <c r="AC569" s="247">
        <v>1058.5706600000001</v>
      </c>
      <c r="AD569" s="247"/>
      <c r="AE569" s="282">
        <f t="shared" si="84"/>
        <v>1058.5706600000001</v>
      </c>
      <c r="AF569" s="255"/>
      <c r="AG569" s="247"/>
      <c r="AH569" s="247"/>
      <c r="AI569" s="247"/>
      <c r="AJ569" s="247"/>
      <c r="AK569" s="247"/>
      <c r="AL569" s="247"/>
      <c r="AM569" s="247"/>
      <c r="AN569" s="247"/>
      <c r="AO569" s="247"/>
      <c r="AP569" s="247"/>
      <c r="AQ569" s="247"/>
      <c r="AR569" s="282">
        <f t="shared" si="85"/>
        <v>0</v>
      </c>
      <c r="AS569" s="282">
        <f t="shared" si="86"/>
        <v>1058.5706600000001</v>
      </c>
    </row>
    <row r="570" spans="1:45" s="306" customFormat="1" ht="11.25" customHeight="1">
      <c r="A570" s="307"/>
      <c r="B570" s="242" t="s">
        <v>90</v>
      </c>
      <c r="C570" s="243" t="s">
        <v>945</v>
      </c>
      <c r="D570" s="244" t="s">
        <v>83</v>
      </c>
      <c r="E570" s="245" t="s">
        <v>84</v>
      </c>
      <c r="F570" s="246" t="s">
        <v>257</v>
      </c>
      <c r="G570" s="247"/>
      <c r="H570" s="247"/>
      <c r="I570" s="247"/>
      <c r="J570" s="248"/>
      <c r="K570" s="248"/>
      <c r="L570" s="247"/>
      <c r="M570" s="247"/>
      <c r="N570" s="247"/>
      <c r="O570" s="247"/>
      <c r="P570" s="247"/>
      <c r="Q570" s="247"/>
      <c r="R570" s="282">
        <f t="shared" si="83"/>
        <v>0</v>
      </c>
      <c r="S570" s="247"/>
      <c r="T570" s="247"/>
      <c r="U570" s="247"/>
      <c r="V570" s="247"/>
      <c r="W570" s="247"/>
      <c r="X570" s="247"/>
      <c r="Y570" s="247"/>
      <c r="Z570" s="247"/>
      <c r="AA570" s="247"/>
      <c r="AB570" s="247"/>
      <c r="AC570" s="247"/>
      <c r="AD570" s="247">
        <v>504.58631000000003</v>
      </c>
      <c r="AE570" s="282">
        <f t="shared" si="84"/>
        <v>504.58631000000003</v>
      </c>
      <c r="AF570" s="255"/>
      <c r="AG570" s="247"/>
      <c r="AH570" s="247"/>
      <c r="AI570" s="247"/>
      <c r="AJ570" s="247"/>
      <c r="AK570" s="247"/>
      <c r="AL570" s="247"/>
      <c r="AM570" s="247"/>
      <c r="AN570" s="247"/>
      <c r="AO570" s="247"/>
      <c r="AP570" s="247"/>
      <c r="AQ570" s="247"/>
      <c r="AR570" s="282">
        <f t="shared" si="85"/>
        <v>0</v>
      </c>
      <c r="AS570" s="282">
        <f t="shared" si="86"/>
        <v>504.58631000000003</v>
      </c>
    </row>
    <row r="571" spans="1:45" s="306" customFormat="1" ht="11.25" customHeight="1">
      <c r="A571" s="307"/>
      <c r="B571" s="242" t="s">
        <v>90</v>
      </c>
      <c r="C571" s="243" t="s">
        <v>946</v>
      </c>
      <c r="D571" s="244" t="s">
        <v>83</v>
      </c>
      <c r="E571" s="245" t="s">
        <v>84</v>
      </c>
      <c r="F571" s="246" t="s">
        <v>257</v>
      </c>
      <c r="G571" s="247"/>
      <c r="H571" s="247"/>
      <c r="I571" s="247"/>
      <c r="J571" s="248"/>
      <c r="K571" s="248"/>
      <c r="L571" s="247"/>
      <c r="M571" s="247"/>
      <c r="N571" s="247"/>
      <c r="O571" s="247"/>
      <c r="P571" s="247"/>
      <c r="Q571" s="247"/>
      <c r="R571" s="282">
        <f t="shared" si="83"/>
        <v>0</v>
      </c>
      <c r="S571" s="247"/>
      <c r="T571" s="247"/>
      <c r="U571" s="247"/>
      <c r="V571" s="247"/>
      <c r="W571" s="247"/>
      <c r="X571" s="247"/>
      <c r="Y571" s="247"/>
      <c r="Z571" s="247"/>
      <c r="AA571" s="247"/>
      <c r="AB571" s="247"/>
      <c r="AC571" s="247"/>
      <c r="AD571" s="247">
        <v>44.535970000000006</v>
      </c>
      <c r="AE571" s="282">
        <f t="shared" si="84"/>
        <v>44.535970000000006</v>
      </c>
      <c r="AF571" s="255"/>
      <c r="AG571" s="247"/>
      <c r="AH571" s="247"/>
      <c r="AI571" s="247"/>
      <c r="AJ571" s="247"/>
      <c r="AK571" s="247"/>
      <c r="AL571" s="247"/>
      <c r="AM571" s="247"/>
      <c r="AN571" s="247"/>
      <c r="AO571" s="247"/>
      <c r="AP571" s="247"/>
      <c r="AQ571" s="247"/>
      <c r="AR571" s="282">
        <f t="shared" si="85"/>
        <v>0</v>
      </c>
      <c r="AS571" s="282">
        <f t="shared" si="86"/>
        <v>44.535970000000006</v>
      </c>
    </row>
    <row r="572" spans="1:45" s="306" customFormat="1" ht="11.25" customHeight="1">
      <c r="A572" s="307"/>
      <c r="B572" s="242" t="s">
        <v>90</v>
      </c>
      <c r="C572" s="243" t="s">
        <v>947</v>
      </c>
      <c r="D572" s="244" t="s">
        <v>83</v>
      </c>
      <c r="E572" s="245" t="s">
        <v>84</v>
      </c>
      <c r="F572" s="246" t="s">
        <v>257</v>
      </c>
      <c r="G572" s="247"/>
      <c r="H572" s="247"/>
      <c r="I572" s="247"/>
      <c r="J572" s="248"/>
      <c r="K572" s="248"/>
      <c r="L572" s="247"/>
      <c r="M572" s="247"/>
      <c r="N572" s="247"/>
      <c r="O572" s="247"/>
      <c r="P572" s="247"/>
      <c r="Q572" s="247"/>
      <c r="R572" s="282">
        <f t="shared" si="83"/>
        <v>0</v>
      </c>
      <c r="S572" s="247"/>
      <c r="T572" s="247"/>
      <c r="U572" s="247"/>
      <c r="V572" s="247"/>
      <c r="W572" s="247"/>
      <c r="X572" s="247"/>
      <c r="Y572" s="247"/>
      <c r="Z572" s="247"/>
      <c r="AA572" s="247"/>
      <c r="AB572" s="247"/>
      <c r="AC572" s="247"/>
      <c r="AD572" s="247">
        <v>116.19304</v>
      </c>
      <c r="AE572" s="282">
        <f t="shared" si="84"/>
        <v>116.19304</v>
      </c>
      <c r="AF572" s="255"/>
      <c r="AG572" s="247"/>
      <c r="AH572" s="247"/>
      <c r="AI572" s="247"/>
      <c r="AJ572" s="247"/>
      <c r="AK572" s="247"/>
      <c r="AL572" s="247"/>
      <c r="AM572" s="247"/>
      <c r="AN572" s="247"/>
      <c r="AO572" s="247"/>
      <c r="AP572" s="247"/>
      <c r="AQ572" s="247"/>
      <c r="AR572" s="282">
        <f t="shared" si="85"/>
        <v>0</v>
      </c>
      <c r="AS572" s="282">
        <f t="shared" si="86"/>
        <v>116.19304</v>
      </c>
    </row>
    <row r="573" spans="1:45" s="306" customFormat="1" ht="11.25" customHeight="1">
      <c r="A573" s="307"/>
      <c r="B573" s="242" t="s">
        <v>90</v>
      </c>
      <c r="C573" s="243" t="s">
        <v>948</v>
      </c>
      <c r="D573" s="244" t="s">
        <v>83</v>
      </c>
      <c r="E573" s="245" t="s">
        <v>84</v>
      </c>
      <c r="F573" s="246" t="s">
        <v>257</v>
      </c>
      <c r="G573" s="247"/>
      <c r="H573" s="247"/>
      <c r="I573" s="247"/>
      <c r="J573" s="248"/>
      <c r="K573" s="248"/>
      <c r="L573" s="247"/>
      <c r="M573" s="247"/>
      <c r="N573" s="247"/>
      <c r="O573" s="247"/>
      <c r="P573" s="247"/>
      <c r="Q573" s="247"/>
      <c r="R573" s="282">
        <f t="shared" si="83"/>
        <v>0</v>
      </c>
      <c r="S573" s="247"/>
      <c r="T573" s="247"/>
      <c r="U573" s="247"/>
      <c r="V573" s="247"/>
      <c r="W573" s="247"/>
      <c r="X573" s="247"/>
      <c r="Y573" s="247"/>
      <c r="Z573" s="247"/>
      <c r="AA573" s="247"/>
      <c r="AB573" s="247"/>
      <c r="AC573" s="247"/>
      <c r="AD573" s="247">
        <v>33.597110000000001</v>
      </c>
      <c r="AE573" s="282">
        <f t="shared" si="84"/>
        <v>33.597110000000001</v>
      </c>
      <c r="AF573" s="255"/>
      <c r="AG573" s="247"/>
      <c r="AH573" s="247"/>
      <c r="AI573" s="247"/>
      <c r="AJ573" s="247"/>
      <c r="AK573" s="247"/>
      <c r="AL573" s="247"/>
      <c r="AM573" s="247"/>
      <c r="AN573" s="247"/>
      <c r="AO573" s="247"/>
      <c r="AP573" s="247"/>
      <c r="AQ573" s="247"/>
      <c r="AR573" s="282">
        <f t="shared" si="85"/>
        <v>0</v>
      </c>
      <c r="AS573" s="282">
        <f t="shared" si="86"/>
        <v>33.597110000000001</v>
      </c>
    </row>
    <row r="574" spans="1:45" s="306" customFormat="1" ht="11.25" customHeight="1">
      <c r="A574" s="307"/>
      <c r="B574" s="242" t="s">
        <v>90</v>
      </c>
      <c r="C574" s="243" t="s">
        <v>1116</v>
      </c>
      <c r="D574" s="244" t="s">
        <v>83</v>
      </c>
      <c r="E574" s="245" t="s">
        <v>84</v>
      </c>
      <c r="F574" s="246" t="s">
        <v>257</v>
      </c>
      <c r="G574" s="247"/>
      <c r="H574" s="247"/>
      <c r="I574" s="247"/>
      <c r="J574" s="248"/>
      <c r="K574" s="248"/>
      <c r="L574" s="247"/>
      <c r="M574" s="247"/>
      <c r="N574" s="247"/>
      <c r="O574" s="247"/>
      <c r="P574" s="247"/>
      <c r="Q574" s="247"/>
      <c r="R574" s="282">
        <f t="shared" si="83"/>
        <v>0</v>
      </c>
      <c r="S574" s="247"/>
      <c r="T574" s="247"/>
      <c r="U574" s="247"/>
      <c r="V574" s="247"/>
      <c r="W574" s="247"/>
      <c r="X574" s="247"/>
      <c r="Y574" s="247"/>
      <c r="Z574" s="247"/>
      <c r="AA574" s="247"/>
      <c r="AB574" s="247"/>
      <c r="AC574" s="247"/>
      <c r="AD574" s="247"/>
      <c r="AE574" s="282">
        <f t="shared" si="84"/>
        <v>0</v>
      </c>
      <c r="AF574" s="255">
        <v>25.378889999999998</v>
      </c>
      <c r="AG574" s="247"/>
      <c r="AH574" s="247"/>
      <c r="AI574" s="247"/>
      <c r="AJ574" s="247"/>
      <c r="AK574" s="247"/>
      <c r="AL574" s="247"/>
      <c r="AM574" s="247"/>
      <c r="AN574" s="247"/>
      <c r="AO574" s="247"/>
      <c r="AP574" s="247"/>
      <c r="AQ574" s="247"/>
      <c r="AR574" s="282">
        <f t="shared" si="85"/>
        <v>25.378889999999998</v>
      </c>
      <c r="AS574" s="282">
        <f t="shared" si="86"/>
        <v>25.378889999999998</v>
      </c>
    </row>
    <row r="575" spans="1:45" s="306" customFormat="1" ht="11.25" customHeight="1">
      <c r="A575" s="307"/>
      <c r="B575" s="242" t="s">
        <v>90</v>
      </c>
      <c r="C575" s="243" t="s">
        <v>1117</v>
      </c>
      <c r="D575" s="244" t="s">
        <v>83</v>
      </c>
      <c r="E575" s="245" t="s">
        <v>84</v>
      </c>
      <c r="F575" s="246" t="s">
        <v>257</v>
      </c>
      <c r="G575" s="247"/>
      <c r="H575" s="247"/>
      <c r="I575" s="247"/>
      <c r="J575" s="248"/>
      <c r="K575" s="248"/>
      <c r="L575" s="247"/>
      <c r="M575" s="247"/>
      <c r="N575" s="247"/>
      <c r="O575" s="247"/>
      <c r="P575" s="247"/>
      <c r="Q575" s="247"/>
      <c r="R575" s="282">
        <f t="shared" si="83"/>
        <v>0</v>
      </c>
      <c r="S575" s="247"/>
      <c r="T575" s="247"/>
      <c r="U575" s="247"/>
      <c r="V575" s="247"/>
      <c r="W575" s="247"/>
      <c r="X575" s="247"/>
      <c r="Y575" s="247"/>
      <c r="Z575" s="247"/>
      <c r="AA575" s="247"/>
      <c r="AB575" s="247"/>
      <c r="AC575" s="247"/>
      <c r="AD575" s="247"/>
      <c r="AE575" s="282">
        <f t="shared" si="84"/>
        <v>0</v>
      </c>
      <c r="AF575" s="255">
        <v>44.367489999999997</v>
      </c>
      <c r="AG575" s="247"/>
      <c r="AH575" s="247">
        <v>-1.24854</v>
      </c>
      <c r="AI575" s="247"/>
      <c r="AJ575" s="247"/>
      <c r="AK575" s="247"/>
      <c r="AL575" s="247"/>
      <c r="AM575" s="247"/>
      <c r="AN575" s="247"/>
      <c r="AO575" s="247"/>
      <c r="AP575" s="247"/>
      <c r="AQ575" s="247"/>
      <c r="AR575" s="282">
        <f t="shared" si="85"/>
        <v>43.118949999999998</v>
      </c>
      <c r="AS575" s="282">
        <f t="shared" si="86"/>
        <v>43.118949999999998</v>
      </c>
    </row>
    <row r="576" spans="1:45" s="306" customFormat="1" ht="11.25" customHeight="1">
      <c r="A576" s="307"/>
      <c r="B576" s="242" t="s">
        <v>90</v>
      </c>
      <c r="C576" s="243" t="s">
        <v>1121</v>
      </c>
      <c r="D576" s="244" t="s">
        <v>83</v>
      </c>
      <c r="E576" s="245" t="s">
        <v>84</v>
      </c>
      <c r="F576" s="246" t="s">
        <v>257</v>
      </c>
      <c r="G576" s="247"/>
      <c r="H576" s="247"/>
      <c r="I576" s="247"/>
      <c r="J576" s="248"/>
      <c r="K576" s="248"/>
      <c r="L576" s="247"/>
      <c r="M576" s="247"/>
      <c r="N576" s="247"/>
      <c r="O576" s="247"/>
      <c r="P576" s="247"/>
      <c r="Q576" s="247"/>
      <c r="R576" s="282">
        <f t="shared" si="83"/>
        <v>0</v>
      </c>
      <c r="S576" s="247"/>
      <c r="T576" s="247"/>
      <c r="U576" s="247"/>
      <c r="V576" s="247"/>
      <c r="W576" s="247"/>
      <c r="X576" s="247"/>
      <c r="Y576" s="247"/>
      <c r="Z576" s="247"/>
      <c r="AA576" s="247"/>
      <c r="AB576" s="247"/>
      <c r="AC576" s="247"/>
      <c r="AD576" s="247"/>
      <c r="AE576" s="282">
        <f t="shared" si="84"/>
        <v>0</v>
      </c>
      <c r="AF576" s="255">
        <v>28.217379999999999</v>
      </c>
      <c r="AG576" s="247"/>
      <c r="AH576" s="247"/>
      <c r="AI576" s="247"/>
      <c r="AJ576" s="247"/>
      <c r="AK576" s="247"/>
      <c r="AL576" s="247"/>
      <c r="AM576" s="247"/>
      <c r="AN576" s="247"/>
      <c r="AO576" s="247"/>
      <c r="AP576" s="247"/>
      <c r="AQ576" s="247"/>
      <c r="AR576" s="282">
        <f t="shared" si="85"/>
        <v>28.217379999999999</v>
      </c>
      <c r="AS576" s="282">
        <f t="shared" si="86"/>
        <v>28.217379999999999</v>
      </c>
    </row>
    <row r="577" spans="1:45" s="306" customFormat="1" ht="11.25" customHeight="1">
      <c r="A577" s="307"/>
      <c r="B577" s="242" t="s">
        <v>90</v>
      </c>
      <c r="C577" s="243" t="s">
        <v>969</v>
      </c>
      <c r="D577" s="244" t="s">
        <v>83</v>
      </c>
      <c r="E577" s="245" t="s">
        <v>84</v>
      </c>
      <c r="F577" s="246" t="s">
        <v>257</v>
      </c>
      <c r="G577" s="247"/>
      <c r="H577" s="247"/>
      <c r="I577" s="247"/>
      <c r="J577" s="248"/>
      <c r="K577" s="248"/>
      <c r="L577" s="247"/>
      <c r="M577" s="247"/>
      <c r="N577" s="247"/>
      <c r="O577" s="247"/>
      <c r="P577" s="247"/>
      <c r="Q577" s="247"/>
      <c r="R577" s="282">
        <f t="shared" si="83"/>
        <v>0</v>
      </c>
      <c r="S577" s="247"/>
      <c r="T577" s="247"/>
      <c r="U577" s="247"/>
      <c r="V577" s="247"/>
      <c r="W577" s="247"/>
      <c r="X577" s="247"/>
      <c r="Y577" s="247"/>
      <c r="Z577" s="247"/>
      <c r="AA577" s="247"/>
      <c r="AB577" s="247"/>
      <c r="AC577" s="247"/>
      <c r="AD577" s="247"/>
      <c r="AE577" s="282">
        <f t="shared" si="84"/>
        <v>0</v>
      </c>
      <c r="AF577" s="255">
        <v>36.865569999999998</v>
      </c>
      <c r="AG577" s="247"/>
      <c r="AH577" s="247"/>
      <c r="AI577" s="247"/>
      <c r="AJ577" s="247"/>
      <c r="AK577" s="247"/>
      <c r="AL577" s="247"/>
      <c r="AM577" s="247"/>
      <c r="AN577" s="247"/>
      <c r="AO577" s="247"/>
      <c r="AP577" s="247"/>
      <c r="AQ577" s="247"/>
      <c r="AR577" s="282">
        <f t="shared" si="85"/>
        <v>36.865569999999998</v>
      </c>
      <c r="AS577" s="282">
        <f t="shared" si="86"/>
        <v>36.865569999999998</v>
      </c>
    </row>
    <row r="578" spans="1:45" s="306" customFormat="1" ht="11.25" customHeight="1">
      <c r="A578" s="307"/>
      <c r="B578" s="242" t="s">
        <v>90</v>
      </c>
      <c r="C578" s="243" t="s">
        <v>970</v>
      </c>
      <c r="D578" s="244" t="s">
        <v>83</v>
      </c>
      <c r="E578" s="245" t="s">
        <v>84</v>
      </c>
      <c r="F578" s="246" t="s">
        <v>257</v>
      </c>
      <c r="G578" s="247"/>
      <c r="H578" s="247"/>
      <c r="I578" s="247"/>
      <c r="J578" s="248"/>
      <c r="K578" s="248"/>
      <c r="L578" s="247"/>
      <c r="M578" s="247"/>
      <c r="N578" s="247"/>
      <c r="O578" s="247"/>
      <c r="P578" s="247"/>
      <c r="Q578" s="247"/>
      <c r="R578" s="282">
        <f t="shared" si="83"/>
        <v>0</v>
      </c>
      <c r="S578" s="247"/>
      <c r="T578" s="247"/>
      <c r="U578" s="247"/>
      <c r="V578" s="247"/>
      <c r="W578" s="247"/>
      <c r="X578" s="247"/>
      <c r="Y578" s="247"/>
      <c r="Z578" s="247"/>
      <c r="AA578" s="247"/>
      <c r="AB578" s="247"/>
      <c r="AC578" s="247"/>
      <c r="AD578" s="247"/>
      <c r="AE578" s="282">
        <f t="shared" si="84"/>
        <v>0</v>
      </c>
      <c r="AF578" s="255">
        <v>77.946700000000007</v>
      </c>
      <c r="AG578" s="247"/>
      <c r="AH578" s="247"/>
      <c r="AI578" s="247"/>
      <c r="AJ578" s="247"/>
      <c r="AK578" s="247"/>
      <c r="AL578" s="247"/>
      <c r="AM578" s="247"/>
      <c r="AN578" s="247"/>
      <c r="AO578" s="247"/>
      <c r="AP578" s="247"/>
      <c r="AQ578" s="247"/>
      <c r="AR578" s="282">
        <f t="shared" si="85"/>
        <v>77.946700000000007</v>
      </c>
      <c r="AS578" s="282">
        <f t="shared" si="86"/>
        <v>77.946700000000007</v>
      </c>
    </row>
    <row r="579" spans="1:45" s="306" customFormat="1" ht="11.25" customHeight="1">
      <c r="A579" s="307"/>
      <c r="B579" s="242" t="s">
        <v>90</v>
      </c>
      <c r="C579" s="243" t="s">
        <v>971</v>
      </c>
      <c r="D579" s="244" t="s">
        <v>83</v>
      </c>
      <c r="E579" s="245" t="s">
        <v>84</v>
      </c>
      <c r="F579" s="246" t="s">
        <v>257</v>
      </c>
      <c r="G579" s="247"/>
      <c r="H579" s="247"/>
      <c r="I579" s="247"/>
      <c r="J579" s="248"/>
      <c r="K579" s="248"/>
      <c r="L579" s="247"/>
      <c r="M579" s="247"/>
      <c r="N579" s="247"/>
      <c r="O579" s="247"/>
      <c r="P579" s="247"/>
      <c r="Q579" s="247"/>
      <c r="R579" s="282">
        <f t="shared" si="83"/>
        <v>0</v>
      </c>
      <c r="S579" s="247"/>
      <c r="T579" s="247"/>
      <c r="U579" s="247"/>
      <c r="V579" s="247"/>
      <c r="W579" s="247"/>
      <c r="X579" s="247"/>
      <c r="Y579" s="247"/>
      <c r="Z579" s="247"/>
      <c r="AA579" s="247"/>
      <c r="AB579" s="247"/>
      <c r="AC579" s="247"/>
      <c r="AD579" s="247"/>
      <c r="AE579" s="282">
        <f t="shared" si="84"/>
        <v>0</v>
      </c>
      <c r="AF579" s="255">
        <v>308.45573000000002</v>
      </c>
      <c r="AG579" s="247"/>
      <c r="AH579" s="247"/>
      <c r="AI579" s="247"/>
      <c r="AJ579" s="247"/>
      <c r="AK579" s="247"/>
      <c r="AL579" s="247"/>
      <c r="AM579" s="247"/>
      <c r="AN579" s="247"/>
      <c r="AO579" s="247"/>
      <c r="AP579" s="247"/>
      <c r="AQ579" s="247"/>
      <c r="AR579" s="282">
        <f t="shared" si="85"/>
        <v>308.45573000000002</v>
      </c>
      <c r="AS579" s="282">
        <f t="shared" si="86"/>
        <v>308.45573000000002</v>
      </c>
    </row>
    <row r="580" spans="1:45" s="306" customFormat="1" ht="11.25" customHeight="1">
      <c r="A580" s="307"/>
      <c r="B580" s="242" t="s">
        <v>90</v>
      </c>
      <c r="C580" s="243" t="s">
        <v>972</v>
      </c>
      <c r="D580" s="244" t="s">
        <v>83</v>
      </c>
      <c r="E580" s="245" t="s">
        <v>84</v>
      </c>
      <c r="F580" s="246" t="s">
        <v>257</v>
      </c>
      <c r="G580" s="247"/>
      <c r="H580" s="247"/>
      <c r="I580" s="247"/>
      <c r="J580" s="248"/>
      <c r="K580" s="248"/>
      <c r="L580" s="247"/>
      <c r="M580" s="247"/>
      <c r="N580" s="247"/>
      <c r="O580" s="247"/>
      <c r="P580" s="247"/>
      <c r="Q580" s="247"/>
      <c r="R580" s="282">
        <f t="shared" si="83"/>
        <v>0</v>
      </c>
      <c r="S580" s="247"/>
      <c r="T580" s="247"/>
      <c r="U580" s="247"/>
      <c r="V580" s="247"/>
      <c r="W580" s="247"/>
      <c r="X580" s="247"/>
      <c r="Y580" s="247"/>
      <c r="Z580" s="247"/>
      <c r="AA580" s="247"/>
      <c r="AB580" s="247"/>
      <c r="AC580" s="247"/>
      <c r="AD580" s="247"/>
      <c r="AE580" s="282">
        <f t="shared" si="84"/>
        <v>0</v>
      </c>
      <c r="AF580" s="255">
        <v>106.13028</v>
      </c>
      <c r="AG580" s="247"/>
      <c r="AH580" s="247"/>
      <c r="AI580" s="247"/>
      <c r="AJ580" s="247"/>
      <c r="AK580" s="247"/>
      <c r="AL580" s="247"/>
      <c r="AM580" s="247"/>
      <c r="AN580" s="247"/>
      <c r="AO580" s="247"/>
      <c r="AP580" s="247"/>
      <c r="AQ580" s="247"/>
      <c r="AR580" s="282">
        <f t="shared" si="85"/>
        <v>106.13028</v>
      </c>
      <c r="AS580" s="282">
        <f t="shared" si="86"/>
        <v>106.13028</v>
      </c>
    </row>
    <row r="581" spans="1:45" s="306" customFormat="1" ht="11.25" customHeight="1">
      <c r="A581" s="307"/>
      <c r="B581" s="242" t="s">
        <v>90</v>
      </c>
      <c r="C581" s="243" t="s">
        <v>993</v>
      </c>
      <c r="D581" s="244" t="s">
        <v>83</v>
      </c>
      <c r="E581" s="245" t="s">
        <v>84</v>
      </c>
      <c r="F581" s="246" t="s">
        <v>257</v>
      </c>
      <c r="G581" s="247"/>
      <c r="H581" s="247"/>
      <c r="I581" s="247"/>
      <c r="J581" s="248"/>
      <c r="K581" s="248"/>
      <c r="L581" s="247"/>
      <c r="M581" s="247"/>
      <c r="N581" s="247"/>
      <c r="O581" s="247"/>
      <c r="P581" s="247"/>
      <c r="Q581" s="247"/>
      <c r="R581" s="282">
        <f t="shared" si="83"/>
        <v>0</v>
      </c>
      <c r="S581" s="247"/>
      <c r="T581" s="247"/>
      <c r="U581" s="247"/>
      <c r="V581" s="247"/>
      <c r="W581" s="247"/>
      <c r="X581" s="247"/>
      <c r="Y581" s="247"/>
      <c r="Z581" s="247"/>
      <c r="AA581" s="247"/>
      <c r="AB581" s="247"/>
      <c r="AC581" s="247"/>
      <c r="AD581" s="247"/>
      <c r="AE581" s="282">
        <f t="shared" si="84"/>
        <v>0</v>
      </c>
      <c r="AF581" s="255"/>
      <c r="AG581" s="247">
        <v>520.00108</v>
      </c>
      <c r="AH581" s="247"/>
      <c r="AI581" s="247">
        <v>-76.127740000000003</v>
      </c>
      <c r="AJ581" s="247"/>
      <c r="AK581" s="247"/>
      <c r="AL581" s="247"/>
      <c r="AM581" s="247"/>
      <c r="AN581" s="247"/>
      <c r="AO581" s="247"/>
      <c r="AP581" s="247"/>
      <c r="AQ581" s="247"/>
      <c r="AR581" s="282">
        <f t="shared" si="85"/>
        <v>443.87333999999998</v>
      </c>
      <c r="AS581" s="282">
        <f t="shared" si="86"/>
        <v>443.87333999999998</v>
      </c>
    </row>
    <row r="582" spans="1:45" s="306" customFormat="1" ht="11.25" customHeight="1">
      <c r="A582" s="307"/>
      <c r="B582" s="242" t="s">
        <v>90</v>
      </c>
      <c r="C582" s="243" t="s">
        <v>1073</v>
      </c>
      <c r="D582" s="244" t="s">
        <v>83</v>
      </c>
      <c r="E582" s="245" t="s">
        <v>84</v>
      </c>
      <c r="F582" s="246" t="s">
        <v>257</v>
      </c>
      <c r="G582" s="247"/>
      <c r="H582" s="247"/>
      <c r="I582" s="247"/>
      <c r="J582" s="248"/>
      <c r="K582" s="248"/>
      <c r="L582" s="247"/>
      <c r="M582" s="247"/>
      <c r="N582" s="247"/>
      <c r="O582" s="247"/>
      <c r="P582" s="247"/>
      <c r="Q582" s="247"/>
      <c r="R582" s="282">
        <f t="shared" si="83"/>
        <v>0</v>
      </c>
      <c r="S582" s="247"/>
      <c r="T582" s="247"/>
      <c r="U582" s="247"/>
      <c r="V582" s="247"/>
      <c r="W582" s="247"/>
      <c r="X582" s="247"/>
      <c r="Y582" s="247"/>
      <c r="Z582" s="247"/>
      <c r="AA582" s="247"/>
      <c r="AB582" s="247"/>
      <c r="AC582" s="247"/>
      <c r="AD582" s="247"/>
      <c r="AE582" s="282">
        <f t="shared" si="84"/>
        <v>0</v>
      </c>
      <c r="AF582" s="255"/>
      <c r="AG582" s="247"/>
      <c r="AH582" s="247"/>
      <c r="AI582" s="247">
        <v>265.43842000000001</v>
      </c>
      <c r="AJ582" s="247"/>
      <c r="AK582" s="247"/>
      <c r="AL582" s="247"/>
      <c r="AM582" s="247"/>
      <c r="AN582" s="247"/>
      <c r="AO582" s="247"/>
      <c r="AP582" s="247"/>
      <c r="AQ582" s="247"/>
      <c r="AR582" s="282">
        <f t="shared" si="85"/>
        <v>265.43842000000001</v>
      </c>
      <c r="AS582" s="282">
        <f t="shared" si="86"/>
        <v>265.43842000000001</v>
      </c>
    </row>
    <row r="583" spans="1:45" s="306" customFormat="1" ht="11.25" customHeight="1">
      <c r="A583" s="307"/>
      <c r="B583" s="242" t="s">
        <v>90</v>
      </c>
      <c r="C583" s="243" t="s">
        <v>1078</v>
      </c>
      <c r="D583" s="244" t="s">
        <v>83</v>
      </c>
      <c r="E583" s="245" t="s">
        <v>84</v>
      </c>
      <c r="F583" s="246" t="s">
        <v>257</v>
      </c>
      <c r="G583" s="247"/>
      <c r="H583" s="247"/>
      <c r="I583" s="247"/>
      <c r="J583" s="248"/>
      <c r="K583" s="248"/>
      <c r="L583" s="247"/>
      <c r="M583" s="247"/>
      <c r="N583" s="247"/>
      <c r="O583" s="247"/>
      <c r="P583" s="247"/>
      <c r="Q583" s="247"/>
      <c r="R583" s="282">
        <f t="shared" si="83"/>
        <v>0</v>
      </c>
      <c r="S583" s="247"/>
      <c r="T583" s="247"/>
      <c r="U583" s="247"/>
      <c r="V583" s="247"/>
      <c r="W583" s="247"/>
      <c r="X583" s="247"/>
      <c r="Y583" s="247"/>
      <c r="Z583" s="247"/>
      <c r="AA583" s="247"/>
      <c r="AB583" s="247"/>
      <c r="AC583" s="247"/>
      <c r="AD583" s="247"/>
      <c r="AE583" s="282">
        <f t="shared" si="84"/>
        <v>0</v>
      </c>
      <c r="AF583" s="255"/>
      <c r="AG583" s="247"/>
      <c r="AH583" s="247"/>
      <c r="AI583" s="247">
        <v>407.36799999999999</v>
      </c>
      <c r="AJ583" s="247">
        <v>-91.426689999999994</v>
      </c>
      <c r="AK583" s="247">
        <v>13.637980000000001</v>
      </c>
      <c r="AL583" s="247"/>
      <c r="AM583" s="247"/>
      <c r="AN583" s="247"/>
      <c r="AO583" s="247"/>
      <c r="AP583" s="247"/>
      <c r="AQ583" s="247"/>
      <c r="AR583" s="282">
        <f t="shared" si="85"/>
        <v>329.57929000000001</v>
      </c>
      <c r="AS583" s="282">
        <f t="shared" si="86"/>
        <v>329.57929000000001</v>
      </c>
    </row>
    <row r="584" spans="1:45" s="306" customFormat="1" ht="11.25" customHeight="1">
      <c r="A584" s="307"/>
      <c r="B584" s="242" t="s">
        <v>90</v>
      </c>
      <c r="C584" s="243" t="s">
        <v>1088</v>
      </c>
      <c r="D584" s="244" t="s">
        <v>83</v>
      </c>
      <c r="E584" s="245" t="s">
        <v>84</v>
      </c>
      <c r="F584" s="246" t="s">
        <v>257</v>
      </c>
      <c r="G584" s="247"/>
      <c r="H584" s="247"/>
      <c r="I584" s="247"/>
      <c r="J584" s="248"/>
      <c r="K584" s="248"/>
      <c r="L584" s="247"/>
      <c r="M584" s="247"/>
      <c r="N584" s="247"/>
      <c r="O584" s="247"/>
      <c r="P584" s="247"/>
      <c r="Q584" s="247"/>
      <c r="R584" s="282">
        <f t="shared" si="83"/>
        <v>0</v>
      </c>
      <c r="S584" s="247"/>
      <c r="T584" s="247"/>
      <c r="U584" s="247"/>
      <c r="V584" s="247"/>
      <c r="W584" s="247"/>
      <c r="X584" s="247"/>
      <c r="Y584" s="247"/>
      <c r="Z584" s="247"/>
      <c r="AA584" s="247"/>
      <c r="AB584" s="247"/>
      <c r="AC584" s="247"/>
      <c r="AD584" s="247"/>
      <c r="AE584" s="282">
        <f t="shared" si="84"/>
        <v>0</v>
      </c>
      <c r="AF584" s="255"/>
      <c r="AG584" s="255"/>
      <c r="AH584" s="255">
        <v>330.16631999999998</v>
      </c>
      <c r="AI584" s="255">
        <v>6.9016900000000003</v>
      </c>
      <c r="AJ584" s="255">
        <v>-8.7073999999999998</v>
      </c>
      <c r="AK584" s="255"/>
      <c r="AL584" s="255"/>
      <c r="AM584" s="255"/>
      <c r="AN584" s="255"/>
      <c r="AO584" s="255"/>
      <c r="AP584" s="255"/>
      <c r="AQ584" s="255"/>
      <c r="AR584" s="282">
        <f t="shared" si="72"/>
        <v>328.36060999999995</v>
      </c>
      <c r="AS584" s="282">
        <f t="shared" si="73"/>
        <v>328.36060999999995</v>
      </c>
    </row>
    <row r="585" spans="1:45" s="306" customFormat="1" ht="11.25" customHeight="1">
      <c r="A585" s="307"/>
      <c r="B585" s="242" t="s">
        <v>90</v>
      </c>
      <c r="C585" s="243" t="s">
        <v>1105</v>
      </c>
      <c r="D585" s="244" t="s">
        <v>83</v>
      </c>
      <c r="E585" s="245" t="s">
        <v>84</v>
      </c>
      <c r="F585" s="246" t="s">
        <v>257</v>
      </c>
      <c r="G585" s="247"/>
      <c r="H585" s="247"/>
      <c r="I585" s="247"/>
      <c r="J585" s="248"/>
      <c r="K585" s="248"/>
      <c r="L585" s="247"/>
      <c r="M585" s="247"/>
      <c r="N585" s="247"/>
      <c r="O585" s="247"/>
      <c r="P585" s="247"/>
      <c r="Q585" s="247"/>
      <c r="R585" s="282">
        <f t="shared" si="83"/>
        <v>0</v>
      </c>
      <c r="S585" s="247"/>
      <c r="T585" s="247"/>
      <c r="U585" s="247"/>
      <c r="V585" s="247"/>
      <c r="W585" s="247"/>
      <c r="X585" s="247"/>
      <c r="Y585" s="247"/>
      <c r="Z585" s="247"/>
      <c r="AA585" s="247"/>
      <c r="AB585" s="247"/>
      <c r="AC585" s="247"/>
      <c r="AD585" s="247"/>
      <c r="AE585" s="282">
        <f t="shared" si="84"/>
        <v>0</v>
      </c>
      <c r="AF585" s="255"/>
      <c r="AG585" s="255"/>
      <c r="AH585" s="255">
        <v>261.39118999999999</v>
      </c>
      <c r="AI585" s="255">
        <v>69.400899999999993</v>
      </c>
      <c r="AJ585" s="255"/>
      <c r="AK585" s="255"/>
      <c r="AL585" s="255"/>
      <c r="AM585" s="255"/>
      <c r="AN585" s="255"/>
      <c r="AO585" s="255"/>
      <c r="AP585" s="255"/>
      <c r="AQ585" s="255"/>
      <c r="AR585" s="282">
        <f t="shared" si="72"/>
        <v>330.79208999999997</v>
      </c>
      <c r="AS585" s="282">
        <f t="shared" si="73"/>
        <v>330.79208999999997</v>
      </c>
    </row>
    <row r="586" spans="1:45" s="306" customFormat="1" ht="11.25" customHeight="1">
      <c r="A586" s="307"/>
      <c r="B586" s="242" t="s">
        <v>90</v>
      </c>
      <c r="C586" s="243" t="s">
        <v>1106</v>
      </c>
      <c r="D586" s="244" t="s">
        <v>83</v>
      </c>
      <c r="E586" s="245" t="s">
        <v>84</v>
      </c>
      <c r="F586" s="246" t="s">
        <v>257</v>
      </c>
      <c r="G586" s="247"/>
      <c r="H586" s="247"/>
      <c r="I586" s="247"/>
      <c r="J586" s="248"/>
      <c r="K586" s="248"/>
      <c r="L586" s="247"/>
      <c r="M586" s="247"/>
      <c r="N586" s="247"/>
      <c r="O586" s="247"/>
      <c r="P586" s="247"/>
      <c r="Q586" s="247"/>
      <c r="R586" s="282">
        <f t="shared" si="83"/>
        <v>0</v>
      </c>
      <c r="S586" s="247"/>
      <c r="T586" s="247"/>
      <c r="U586" s="247"/>
      <c r="V586" s="247"/>
      <c r="W586" s="247"/>
      <c r="X586" s="247"/>
      <c r="Y586" s="247"/>
      <c r="Z586" s="247"/>
      <c r="AA586" s="247"/>
      <c r="AB586" s="247"/>
      <c r="AC586" s="247"/>
      <c r="AD586" s="247"/>
      <c r="AE586" s="282">
        <f t="shared" si="84"/>
        <v>0</v>
      </c>
      <c r="AF586" s="255"/>
      <c r="AG586" s="255"/>
      <c r="AH586" s="255"/>
      <c r="AI586" s="255"/>
      <c r="AJ586" s="255">
        <v>204.96207999999999</v>
      </c>
      <c r="AK586" s="255"/>
      <c r="AL586" s="255"/>
      <c r="AM586" s="255"/>
      <c r="AN586" s="255"/>
      <c r="AO586" s="255"/>
      <c r="AP586" s="255"/>
      <c r="AQ586" s="255"/>
      <c r="AR586" s="282">
        <f t="shared" si="72"/>
        <v>204.96207999999999</v>
      </c>
      <c r="AS586" s="282">
        <f t="shared" si="73"/>
        <v>204.96207999999999</v>
      </c>
    </row>
    <row r="587" spans="1:45" s="306" customFormat="1" ht="11.25" customHeight="1">
      <c r="A587" s="307"/>
      <c r="B587" s="242" t="s">
        <v>90</v>
      </c>
      <c r="C587" s="252" t="s">
        <v>1134</v>
      </c>
      <c r="D587" s="253" t="s">
        <v>83</v>
      </c>
      <c r="E587" s="245" t="s">
        <v>84</v>
      </c>
      <c r="F587" s="254" t="s">
        <v>257</v>
      </c>
      <c r="G587" s="255"/>
      <c r="H587" s="255"/>
      <c r="I587" s="255"/>
      <c r="J587" s="237"/>
      <c r="K587" s="237"/>
      <c r="L587" s="247"/>
      <c r="M587" s="247"/>
      <c r="N587" s="247"/>
      <c r="O587" s="247"/>
      <c r="P587" s="247"/>
      <c r="Q587" s="247"/>
      <c r="R587" s="282">
        <f t="shared" si="83"/>
        <v>0</v>
      </c>
      <c r="S587" s="247"/>
      <c r="T587" s="247"/>
      <c r="U587" s="247"/>
      <c r="V587" s="247"/>
      <c r="W587" s="247"/>
      <c r="X587" s="247"/>
      <c r="Y587" s="247"/>
      <c r="Z587" s="247"/>
      <c r="AA587" s="247"/>
      <c r="AB587" s="247"/>
      <c r="AC587" s="247"/>
      <c r="AD587" s="247"/>
      <c r="AE587" s="282">
        <f t="shared" si="84"/>
        <v>0</v>
      </c>
      <c r="AF587" s="255"/>
      <c r="AG587" s="255"/>
      <c r="AH587" s="255"/>
      <c r="AI587" s="255"/>
      <c r="AJ587" s="255"/>
      <c r="AK587" s="255">
        <v>126.13551</v>
      </c>
      <c r="AL587" s="255"/>
      <c r="AM587" s="255"/>
      <c r="AN587" s="255"/>
      <c r="AO587" s="255">
        <v>-11.922929999999999</v>
      </c>
      <c r="AP587" s="255"/>
      <c r="AQ587" s="255"/>
      <c r="AR587" s="282">
        <f t="shared" si="72"/>
        <v>114.21258</v>
      </c>
      <c r="AS587" s="282">
        <f t="shared" si="73"/>
        <v>114.21258</v>
      </c>
    </row>
    <row r="588" spans="1:45" s="306" customFormat="1" ht="11.25" customHeight="1">
      <c r="A588" s="307"/>
      <c r="B588" s="242" t="s">
        <v>90</v>
      </c>
      <c r="C588" s="252" t="s">
        <v>1136</v>
      </c>
      <c r="D588" s="253" t="s">
        <v>83</v>
      </c>
      <c r="E588" s="245" t="s">
        <v>84</v>
      </c>
      <c r="F588" s="254" t="s">
        <v>257</v>
      </c>
      <c r="G588" s="255"/>
      <c r="H588" s="255"/>
      <c r="I588" s="255"/>
      <c r="J588" s="237"/>
      <c r="K588" s="237"/>
      <c r="L588" s="247"/>
      <c r="M588" s="247"/>
      <c r="N588" s="247"/>
      <c r="O588" s="247"/>
      <c r="P588" s="247"/>
      <c r="Q588" s="247"/>
      <c r="R588" s="282">
        <f t="shared" si="83"/>
        <v>0</v>
      </c>
      <c r="S588" s="247"/>
      <c r="T588" s="247"/>
      <c r="U588" s="247"/>
      <c r="V588" s="247"/>
      <c r="W588" s="247"/>
      <c r="X588" s="247"/>
      <c r="Y588" s="247"/>
      <c r="Z588" s="247"/>
      <c r="AA588" s="247"/>
      <c r="AB588" s="247"/>
      <c r="AC588" s="247"/>
      <c r="AD588" s="247"/>
      <c r="AE588" s="282">
        <f t="shared" si="84"/>
        <v>0</v>
      </c>
      <c r="AF588" s="255"/>
      <c r="AG588" s="255"/>
      <c r="AH588" s="255"/>
      <c r="AI588" s="255"/>
      <c r="AJ588" s="255"/>
      <c r="AK588" s="255"/>
      <c r="AL588" s="255">
        <v>9.7999700000000001</v>
      </c>
      <c r="AM588" s="255">
        <v>154.08699999999999</v>
      </c>
      <c r="AN588" s="255"/>
      <c r="AO588" s="255"/>
      <c r="AP588" s="255"/>
      <c r="AQ588" s="255"/>
      <c r="AR588" s="282">
        <f t="shared" si="72"/>
        <v>163.88696999999999</v>
      </c>
      <c r="AS588" s="282">
        <f t="shared" si="73"/>
        <v>163.88696999999999</v>
      </c>
    </row>
    <row r="589" spans="1:45" s="306" customFormat="1" ht="11.25" customHeight="1">
      <c r="A589" s="307"/>
      <c r="B589" s="242" t="s">
        <v>90</v>
      </c>
      <c r="C589" s="252" t="s">
        <v>1137</v>
      </c>
      <c r="D589" s="253" t="s">
        <v>83</v>
      </c>
      <c r="E589" s="245" t="s">
        <v>84</v>
      </c>
      <c r="F589" s="254" t="s">
        <v>257</v>
      </c>
      <c r="G589" s="255"/>
      <c r="H589" s="255"/>
      <c r="I589" s="255"/>
      <c r="J589" s="237"/>
      <c r="K589" s="237"/>
      <c r="L589" s="247"/>
      <c r="M589" s="247"/>
      <c r="N589" s="247"/>
      <c r="O589" s="247"/>
      <c r="P589" s="247"/>
      <c r="Q589" s="247"/>
      <c r="R589" s="282">
        <f t="shared" si="83"/>
        <v>0</v>
      </c>
      <c r="S589" s="247"/>
      <c r="T589" s="247"/>
      <c r="U589" s="247"/>
      <c r="V589" s="247"/>
      <c r="W589" s="247"/>
      <c r="X589" s="247"/>
      <c r="Y589" s="247"/>
      <c r="Z589" s="247"/>
      <c r="AA589" s="247"/>
      <c r="AB589" s="247"/>
      <c r="AC589" s="247"/>
      <c r="AD589" s="247"/>
      <c r="AE589" s="282">
        <f t="shared" si="84"/>
        <v>0</v>
      </c>
      <c r="AF589" s="255"/>
      <c r="AG589" s="255"/>
      <c r="AH589" s="255"/>
      <c r="AI589" s="255"/>
      <c r="AJ589" s="255"/>
      <c r="AK589" s="255"/>
      <c r="AL589" s="255">
        <v>12.62222</v>
      </c>
      <c r="AM589" s="255">
        <v>128.90899999999999</v>
      </c>
      <c r="AN589" s="255"/>
      <c r="AO589" s="255"/>
      <c r="AP589" s="255"/>
      <c r="AQ589" s="255"/>
      <c r="AR589" s="282">
        <f t="shared" si="72"/>
        <v>141.53121999999999</v>
      </c>
      <c r="AS589" s="282">
        <f t="shared" si="73"/>
        <v>141.53121999999999</v>
      </c>
    </row>
    <row r="590" spans="1:45" s="306" customFormat="1" ht="11.25" customHeight="1">
      <c r="A590" s="307"/>
      <c r="B590" s="242" t="s">
        <v>90</v>
      </c>
      <c r="C590" s="252" t="s">
        <v>1152</v>
      </c>
      <c r="D590" s="253" t="s">
        <v>83</v>
      </c>
      <c r="E590" s="245" t="s">
        <v>84</v>
      </c>
      <c r="F590" s="254" t="s">
        <v>257</v>
      </c>
      <c r="G590" s="255"/>
      <c r="H590" s="255"/>
      <c r="I590" s="255"/>
      <c r="J590" s="237"/>
      <c r="K590" s="237"/>
      <c r="L590" s="247"/>
      <c r="M590" s="247"/>
      <c r="N590" s="247"/>
      <c r="O590" s="247"/>
      <c r="P590" s="247"/>
      <c r="Q590" s="247"/>
      <c r="R590" s="282">
        <f t="shared" si="83"/>
        <v>0</v>
      </c>
      <c r="S590" s="247"/>
      <c r="T590" s="247"/>
      <c r="U590" s="247"/>
      <c r="V590" s="247"/>
      <c r="W590" s="247"/>
      <c r="X590" s="247"/>
      <c r="Y590" s="247"/>
      <c r="Z590" s="247"/>
      <c r="AA590" s="247"/>
      <c r="AB590" s="247"/>
      <c r="AC590" s="247"/>
      <c r="AD590" s="247"/>
      <c r="AE590" s="282">
        <f t="shared" si="84"/>
        <v>0</v>
      </c>
      <c r="AF590" s="255"/>
      <c r="AG590" s="255"/>
      <c r="AH590" s="255"/>
      <c r="AI590" s="255"/>
      <c r="AJ590" s="255"/>
      <c r="AK590" s="255"/>
      <c r="AL590" s="255"/>
      <c r="AM590" s="255"/>
      <c r="AN590" s="255">
        <v>88.70</v>
      </c>
      <c r="AO590" s="255"/>
      <c r="AP590" s="255"/>
      <c r="AQ590" s="255"/>
      <c r="AR590" s="282">
        <f t="shared" si="72"/>
        <v>88.70</v>
      </c>
      <c r="AS590" s="282">
        <f t="shared" si="73"/>
        <v>88.70</v>
      </c>
    </row>
    <row r="591" spans="1:45" s="306" customFormat="1" ht="11.25" customHeight="1">
      <c r="A591" s="307"/>
      <c r="B591" s="242" t="s">
        <v>90</v>
      </c>
      <c r="C591" s="252" t="s">
        <v>1177</v>
      </c>
      <c r="D591" s="253" t="s">
        <v>83</v>
      </c>
      <c r="E591" s="245" t="s">
        <v>84</v>
      </c>
      <c r="F591" s="254" t="s">
        <v>257</v>
      </c>
      <c r="G591" s="255"/>
      <c r="H591" s="255"/>
      <c r="I591" s="255"/>
      <c r="J591" s="237"/>
      <c r="K591" s="237"/>
      <c r="L591" s="247"/>
      <c r="M591" s="247"/>
      <c r="N591" s="247"/>
      <c r="O591" s="247"/>
      <c r="P591" s="247"/>
      <c r="Q591" s="247"/>
      <c r="R591" s="282">
        <f t="shared" si="83"/>
        <v>0</v>
      </c>
      <c r="S591" s="247"/>
      <c r="T591" s="247"/>
      <c r="U591" s="247"/>
      <c r="V591" s="247"/>
      <c r="W591" s="247"/>
      <c r="X591" s="247"/>
      <c r="Y591" s="247"/>
      <c r="Z591" s="247"/>
      <c r="AA591" s="247"/>
      <c r="AB591" s="247"/>
      <c r="AC591" s="247"/>
      <c r="AD591" s="247"/>
      <c r="AE591" s="282">
        <f t="shared" si="84"/>
        <v>0</v>
      </c>
      <c r="AF591" s="255"/>
      <c r="AG591" s="255"/>
      <c r="AH591" s="255"/>
      <c r="AI591" s="255"/>
      <c r="AJ591" s="255"/>
      <c r="AK591" s="255"/>
      <c r="AL591" s="255"/>
      <c r="AM591" s="255"/>
      <c r="AN591" s="255"/>
      <c r="AO591" s="255"/>
      <c r="AP591" s="255"/>
      <c r="AQ591" s="255">
        <v>131.1063</v>
      </c>
      <c r="AR591" s="282">
        <f t="shared" si="72"/>
        <v>131.1063</v>
      </c>
      <c r="AS591" s="282">
        <f t="shared" si="73"/>
        <v>131.1063</v>
      </c>
    </row>
    <row r="592" spans="1:45" s="306" customFormat="1" ht="11.25" customHeight="1">
      <c r="A592" s="307"/>
      <c r="B592" s="242" t="s">
        <v>91</v>
      </c>
      <c r="C592" s="252" t="s">
        <v>430</v>
      </c>
      <c r="D592" s="253" t="s">
        <v>83</v>
      </c>
      <c r="E592" s="245" t="s">
        <v>84</v>
      </c>
      <c r="F592" s="254"/>
      <c r="G592" s="255"/>
      <c r="H592" s="255"/>
      <c r="I592" s="255"/>
      <c r="J592" s="237"/>
      <c r="K592" s="237"/>
      <c r="L592" s="247"/>
      <c r="M592" s="247"/>
      <c r="N592" s="247"/>
      <c r="O592" s="247"/>
      <c r="P592" s="247"/>
      <c r="Q592" s="247"/>
      <c r="R592" s="282">
        <f t="shared" si="87" ref="R592">SUM(G592:Q592)</f>
        <v>0</v>
      </c>
      <c r="S592" s="247"/>
      <c r="T592" s="247"/>
      <c r="U592" s="247"/>
      <c r="V592" s="247"/>
      <c r="W592" s="247"/>
      <c r="X592" s="247"/>
      <c r="Y592" s="247"/>
      <c r="Z592" s="247"/>
      <c r="AA592" s="247"/>
      <c r="AB592" s="247"/>
      <c r="AC592" s="247"/>
      <c r="AD592" s="247"/>
      <c r="AE592" s="282">
        <f t="shared" si="88" ref="AE592">SUM(S592:AD592)</f>
        <v>0</v>
      </c>
      <c r="AF592" s="255"/>
      <c r="AG592" s="255">
        <v>956.47143000000005</v>
      </c>
      <c r="AH592" s="255"/>
      <c r="AI592" s="255"/>
      <c r="AJ592" s="255">
        <v>0.066680000000000003</v>
      </c>
      <c r="AK592" s="255"/>
      <c r="AL592" s="255"/>
      <c r="AM592" s="255"/>
      <c r="AN592" s="255"/>
      <c r="AO592" s="255">
        <v>0</v>
      </c>
      <c r="AP592" s="255">
        <v>283.47260999999997</v>
      </c>
      <c r="AQ592" s="255">
        <v>0</v>
      </c>
      <c r="AR592" s="282">
        <f t="shared" si="89" ref="AR592">SUM(AF592:AQ592)</f>
        <v>1240.01072</v>
      </c>
      <c r="AS592" s="282">
        <f t="shared" si="90" ref="AS592">R592+AE592+AR592</f>
        <v>1240.01072</v>
      </c>
    </row>
    <row r="593" spans="1:45" s="306" customFormat="1" ht="11.25" customHeight="1">
      <c r="A593" s="307"/>
      <c r="B593" s="242" t="s">
        <v>91</v>
      </c>
      <c r="C593" s="252" t="s">
        <v>930</v>
      </c>
      <c r="D593" s="253" t="s">
        <v>83</v>
      </c>
      <c r="E593" s="245" t="s">
        <v>84</v>
      </c>
      <c r="F593" s="254"/>
      <c r="G593" s="255"/>
      <c r="H593" s="255"/>
      <c r="I593" s="255"/>
      <c r="J593" s="237"/>
      <c r="K593" s="237"/>
      <c r="L593" s="247"/>
      <c r="M593" s="247"/>
      <c r="N593" s="247"/>
      <c r="O593" s="247"/>
      <c r="P593" s="247"/>
      <c r="Q593" s="247"/>
      <c r="R593" s="282">
        <f t="shared" si="83"/>
        <v>0</v>
      </c>
      <c r="S593" s="247"/>
      <c r="T593" s="247"/>
      <c r="U593" s="247"/>
      <c r="V593" s="247"/>
      <c r="W593" s="247"/>
      <c r="X593" s="247"/>
      <c r="Y593" s="247"/>
      <c r="Z593" s="247"/>
      <c r="AA593" s="247"/>
      <c r="AB593" s="247"/>
      <c r="AC593" s="247">
        <v>5.0999999999999996</v>
      </c>
      <c r="AD593" s="247"/>
      <c r="AE593" s="282">
        <f t="shared" si="91" ref="AE593">SUM(S593:AD593)</f>
        <v>5.0999999999999996</v>
      </c>
      <c r="AF593" s="255"/>
      <c r="AG593" s="255"/>
      <c r="AH593" s="255"/>
      <c r="AI593" s="255"/>
      <c r="AJ593" s="255"/>
      <c r="AK593" s="255"/>
      <c r="AL593" s="255"/>
      <c r="AM593" s="255"/>
      <c r="AN593" s="255"/>
      <c r="AO593" s="255">
        <v>169.24511999999999</v>
      </c>
      <c r="AP593" s="255">
        <v>0</v>
      </c>
      <c r="AQ593" s="255">
        <v>0</v>
      </c>
      <c r="AR593" s="282">
        <f t="shared" si="72"/>
        <v>169.24511999999999</v>
      </c>
      <c r="AS593" s="282">
        <f t="shared" si="73"/>
        <v>174.34511999999998</v>
      </c>
    </row>
    <row r="594" spans="1:45" s="306" customFormat="1" ht="11.25" customHeight="1">
      <c r="A594" s="307"/>
      <c r="B594" s="242" t="s">
        <v>94</v>
      </c>
      <c r="C594" s="252" t="s">
        <v>458</v>
      </c>
      <c r="D594" s="253" t="s">
        <v>83</v>
      </c>
      <c r="E594" s="245" t="s">
        <v>84</v>
      </c>
      <c r="F594" s="254" t="s">
        <v>602</v>
      </c>
      <c r="G594" s="255">
        <v>0</v>
      </c>
      <c r="H594" s="255">
        <v>27.823</v>
      </c>
      <c r="I594" s="255">
        <v>98.022630000000007</v>
      </c>
      <c r="J594" s="237">
        <v>61.865400000000008</v>
      </c>
      <c r="K594" s="237">
        <v>70.393140000000002</v>
      </c>
      <c r="L594" s="247">
        <v>-0.15460999999999991</v>
      </c>
      <c r="M594" s="247">
        <v>-35.598939999999999</v>
      </c>
      <c r="N594" s="247">
        <v>11.75</v>
      </c>
      <c r="O594" s="247">
        <v>27.70</v>
      </c>
      <c r="P594" s="247">
        <v>51.70</v>
      </c>
      <c r="Q594" s="247">
        <v>73.599999999999994</v>
      </c>
      <c r="R594" s="282">
        <f t="shared" si="83"/>
        <v>387.10062000000005</v>
      </c>
      <c r="S594" s="247">
        <v>44.90</v>
      </c>
      <c r="T594" s="247">
        <v>208.60</v>
      </c>
      <c r="U594" s="247">
        <v>17</v>
      </c>
      <c r="V594" s="247">
        <v>71.30</v>
      </c>
      <c r="W594" s="247">
        <v>35.50</v>
      </c>
      <c r="X594" s="247">
        <v>-84</v>
      </c>
      <c r="Y594" s="247">
        <v>-13.50</v>
      </c>
      <c r="Z594" s="247">
        <v>-35.10</v>
      </c>
      <c r="AA594" s="247">
        <v>-24.90</v>
      </c>
      <c r="AB594" s="247">
        <v>3.40</v>
      </c>
      <c r="AC594" s="247">
        <v>28</v>
      </c>
      <c r="AD594" s="247">
        <v>1.40</v>
      </c>
      <c r="AE594" s="282">
        <f t="shared" si="84"/>
        <v>252.60000000000002</v>
      </c>
      <c r="AF594" s="255">
        <v>474.10</v>
      </c>
      <c r="AG594" s="255">
        <v>-16.80</v>
      </c>
      <c r="AH594" s="255">
        <v>-445.60</v>
      </c>
      <c r="AI594" s="255"/>
      <c r="AJ594" s="255"/>
      <c r="AK594" s="255"/>
      <c r="AL594" s="255"/>
      <c r="AM594" s="255">
        <v>-1.0295300000000001</v>
      </c>
      <c r="AN594" s="255">
        <v>10.28496</v>
      </c>
      <c r="AO594" s="255"/>
      <c r="AP594" s="255"/>
      <c r="AQ594" s="255"/>
      <c r="AR594" s="282">
        <f t="shared" si="72"/>
        <v>20.955429999999989</v>
      </c>
      <c r="AS594" s="282">
        <f t="shared" si="73"/>
        <v>660.65605000000005</v>
      </c>
    </row>
    <row r="595" spans="1:45" s="306" customFormat="1" ht="11.25" customHeight="1">
      <c r="A595" s="307"/>
      <c r="B595" s="242" t="s">
        <v>95</v>
      </c>
      <c r="C595" s="252" t="s">
        <v>542</v>
      </c>
      <c r="D595" s="253" t="s">
        <v>83</v>
      </c>
      <c r="E595" s="245" t="s">
        <v>84</v>
      </c>
      <c r="F595" s="254" t="s">
        <v>642</v>
      </c>
      <c r="G595" s="255">
        <v>215.49799999999999</v>
      </c>
      <c r="H595" s="255">
        <v>1356.8510000000001</v>
      </c>
      <c r="I595" s="255">
        <v>1842.25</v>
      </c>
      <c r="J595" s="237">
        <v>1827.9090000000001</v>
      </c>
      <c r="K595" s="237">
        <v>996.83</v>
      </c>
      <c r="L595" s="247">
        <v>1050.6669999999999</v>
      </c>
      <c r="M595" s="247">
        <v>1646.32</v>
      </c>
      <c r="N595" s="247">
        <v>570.79999999999995</v>
      </c>
      <c r="O595" s="247">
        <v>1540.50</v>
      </c>
      <c r="P595" s="247">
        <v>1391.319</v>
      </c>
      <c r="Q595" s="247">
        <v>1481.21</v>
      </c>
      <c r="R595" s="282">
        <f t="shared" si="83"/>
        <v>13920.153999999999</v>
      </c>
      <c r="S595" s="247">
        <v>1731.078</v>
      </c>
      <c r="T595" s="247">
        <v>1191.5309999999999</v>
      </c>
      <c r="U595" s="247">
        <v>1217.8245999999999</v>
      </c>
      <c r="V595" s="247">
        <v>1175.8800000000001</v>
      </c>
      <c r="W595" s="247">
        <v>821.59799999999996</v>
      </c>
      <c r="X595" s="247">
        <v>391.1499</v>
      </c>
      <c r="Y595" s="247">
        <v>280.64890000000003</v>
      </c>
      <c r="Z595" s="247">
        <v>289.82</v>
      </c>
      <c r="AA595" s="247">
        <v>288.37599999999998</v>
      </c>
      <c r="AB595" s="247">
        <v>312.27499999999998</v>
      </c>
      <c r="AC595" s="247">
        <v>390.09199999999998</v>
      </c>
      <c r="AD595" s="247">
        <v>421.82900000000001</v>
      </c>
      <c r="AE595" s="282">
        <f t="shared" si="84"/>
        <v>8512.1023999999998</v>
      </c>
      <c r="AF595" s="255">
        <v>441.98</v>
      </c>
      <c r="AG595" s="255">
        <v>392.97199999999998</v>
      </c>
      <c r="AH595" s="255">
        <v>332.77100000000002</v>
      </c>
      <c r="AI595" s="255">
        <v>304.762</v>
      </c>
      <c r="AJ595" s="255">
        <v>280.14800000000002</v>
      </c>
      <c r="AK595" s="255">
        <v>255.64619999999999</v>
      </c>
      <c r="AL595" s="255">
        <v>262.51900000000001</v>
      </c>
      <c r="AM595" s="255">
        <v>266.47500000000002</v>
      </c>
      <c r="AN595" s="255">
        <v>267.50220000000002</v>
      </c>
      <c r="AO595" s="255">
        <v>295.11900000000003</v>
      </c>
      <c r="AP595" s="255">
        <v>335.96679999999998</v>
      </c>
      <c r="AQ595" s="255">
        <v>353.95949999999999</v>
      </c>
      <c r="AR595" s="282">
        <f t="shared" si="72"/>
        <v>3789.8206999999998</v>
      </c>
      <c r="AS595" s="282">
        <f t="shared" si="73"/>
        <v>26222.077099999999</v>
      </c>
    </row>
    <row r="596" spans="1:45" s="306" customFormat="1" ht="11.25" customHeight="1">
      <c r="A596" s="307"/>
      <c r="B596" s="242" t="s">
        <v>95</v>
      </c>
      <c r="C596" s="252" t="s">
        <v>463</v>
      </c>
      <c r="D596" s="253" t="s">
        <v>83</v>
      </c>
      <c r="E596" s="245" t="s">
        <v>84</v>
      </c>
      <c r="F596" s="254" t="s">
        <v>465</v>
      </c>
      <c r="G596" s="255">
        <v>0</v>
      </c>
      <c r="H596" s="255">
        <v>76.317999999999998</v>
      </c>
      <c r="I596" s="255">
        <v>76.317999999999998</v>
      </c>
      <c r="J596" s="237">
        <v>76.30</v>
      </c>
      <c r="K596" s="237">
        <v>111.361</v>
      </c>
      <c r="L596" s="247">
        <v>71.89</v>
      </c>
      <c r="M596" s="247">
        <v>76.33</v>
      </c>
      <c r="N596" s="247">
        <v>76.50</v>
      </c>
      <c r="O596" s="247">
        <v>78.70</v>
      </c>
      <c r="P596" s="247">
        <v>81.70</v>
      </c>
      <c r="Q596" s="247">
        <v>94.80</v>
      </c>
      <c r="R596" s="282">
        <f t="shared" si="83"/>
        <v>820.21699999999998</v>
      </c>
      <c r="S596" s="247">
        <v>206.43700000000001</v>
      </c>
      <c r="T596" s="247">
        <v>164.79</v>
      </c>
      <c r="U596" s="247">
        <v>146.10</v>
      </c>
      <c r="V596" s="247">
        <v>119.10</v>
      </c>
      <c r="W596" s="247">
        <v>104.10</v>
      </c>
      <c r="X596" s="247">
        <v>73.25</v>
      </c>
      <c r="Y596" s="247">
        <v>82.197000000000003</v>
      </c>
      <c r="Z596" s="247">
        <v>104.30</v>
      </c>
      <c r="AA596" s="247">
        <v>88</v>
      </c>
      <c r="AB596" s="247"/>
      <c r="AC596" s="247"/>
      <c r="AD596" s="247"/>
      <c r="AE596" s="282">
        <f t="shared" si="84"/>
        <v>1088.2739999999999</v>
      </c>
      <c r="AF596" s="255"/>
      <c r="AG596" s="255"/>
      <c r="AH596" s="255"/>
      <c r="AI596" s="255"/>
      <c r="AJ596" s="255"/>
      <c r="AK596" s="255"/>
      <c r="AL596" s="255"/>
      <c r="AM596" s="255"/>
      <c r="AN596" s="255"/>
      <c r="AO596" s="255"/>
      <c r="AP596" s="255"/>
      <c r="AQ596" s="255"/>
      <c r="AR596" s="282">
        <f t="shared" si="72"/>
        <v>0</v>
      </c>
      <c r="AS596" s="282">
        <f t="shared" si="73"/>
        <v>1908.491</v>
      </c>
    </row>
    <row r="597" spans="1:45" s="306" customFormat="1" ht="11.25" customHeight="1">
      <c r="A597" s="307"/>
      <c r="B597" s="242" t="s">
        <v>95</v>
      </c>
      <c r="C597" s="252" t="s">
        <v>464</v>
      </c>
      <c r="D597" s="253" t="s">
        <v>83</v>
      </c>
      <c r="E597" s="245" t="s">
        <v>84</v>
      </c>
      <c r="F597" s="254" t="s">
        <v>465</v>
      </c>
      <c r="G597" s="255">
        <v>0</v>
      </c>
      <c r="H597" s="255">
        <v>10.769</v>
      </c>
      <c r="I597" s="255">
        <v>10.769</v>
      </c>
      <c r="J597" s="237">
        <v>10.80</v>
      </c>
      <c r="K597" s="237">
        <v>10.80</v>
      </c>
      <c r="L597" s="247">
        <v>10.80</v>
      </c>
      <c r="M597" s="247">
        <v>10.80</v>
      </c>
      <c r="N597" s="247">
        <v>10.80</v>
      </c>
      <c r="O597" s="247">
        <v>10.80</v>
      </c>
      <c r="P597" s="247">
        <v>10.80</v>
      </c>
      <c r="Q597" s="247">
        <v>10.80</v>
      </c>
      <c r="R597" s="282">
        <f t="shared" si="83"/>
        <v>107.93799999999999</v>
      </c>
      <c r="S597" s="247">
        <v>10.80</v>
      </c>
      <c r="T597" s="247">
        <v>10.80</v>
      </c>
      <c r="U597" s="247">
        <v>10.80</v>
      </c>
      <c r="V597" s="247">
        <v>10.80</v>
      </c>
      <c r="W597" s="247">
        <v>10.80</v>
      </c>
      <c r="X597" s="247">
        <v>10.80</v>
      </c>
      <c r="Y597" s="247">
        <v>10.80</v>
      </c>
      <c r="Z597" s="247">
        <v>10.80</v>
      </c>
      <c r="AA597" s="247">
        <v>10.80</v>
      </c>
      <c r="AB597" s="247"/>
      <c r="AC597" s="247"/>
      <c r="AD597" s="247"/>
      <c r="AE597" s="282">
        <f t="shared" si="84"/>
        <v>97.199999999999989</v>
      </c>
      <c r="AF597" s="255"/>
      <c r="AG597" s="255"/>
      <c r="AH597" s="255"/>
      <c r="AI597" s="255"/>
      <c r="AJ597" s="255"/>
      <c r="AK597" s="255"/>
      <c r="AL597" s="255"/>
      <c r="AM597" s="255"/>
      <c r="AN597" s="255"/>
      <c r="AO597" s="255"/>
      <c r="AP597" s="255"/>
      <c r="AQ597" s="255"/>
      <c r="AR597" s="282">
        <f t="shared" si="72"/>
        <v>0</v>
      </c>
      <c r="AS597" s="282">
        <f t="shared" si="73"/>
        <v>205.13799999999998</v>
      </c>
    </row>
    <row r="598" spans="1:45" s="306" customFormat="1" ht="11.25" customHeight="1">
      <c r="A598" s="307"/>
      <c r="B598" s="242" t="s">
        <v>95</v>
      </c>
      <c r="C598" s="252" t="s">
        <v>471</v>
      </c>
      <c r="D598" s="253" t="s">
        <v>83</v>
      </c>
      <c r="E598" s="245" t="s">
        <v>84</v>
      </c>
      <c r="F598" s="254"/>
      <c r="G598" s="255">
        <v>0</v>
      </c>
      <c r="H598" s="255">
        <v>4.9000000000000004</v>
      </c>
      <c r="I598" s="255">
        <v>7.40</v>
      </c>
      <c r="J598" s="237">
        <v>2.40</v>
      </c>
      <c r="K598" s="237">
        <v>0</v>
      </c>
      <c r="L598" s="247">
        <v>0</v>
      </c>
      <c r="M598" s="247">
        <v>0</v>
      </c>
      <c r="N598" s="247">
        <v>0</v>
      </c>
      <c r="O598" s="247">
        <v>0</v>
      </c>
      <c r="P598" s="247">
        <v>0</v>
      </c>
      <c r="Q598" s="247">
        <v>0</v>
      </c>
      <c r="R598" s="282">
        <f t="shared" si="83"/>
        <v>14.70</v>
      </c>
      <c r="S598" s="247"/>
      <c r="T598" s="247"/>
      <c r="U598" s="247"/>
      <c r="V598" s="247"/>
      <c r="W598" s="247"/>
      <c r="X598" s="247"/>
      <c r="Y598" s="247"/>
      <c r="Z598" s="247"/>
      <c r="AA598" s="247"/>
      <c r="AB598" s="247"/>
      <c r="AC598" s="247"/>
      <c r="AD598" s="247"/>
      <c r="AE598" s="282">
        <f t="shared" si="84"/>
        <v>0</v>
      </c>
      <c r="AF598" s="255"/>
      <c r="AG598" s="255"/>
      <c r="AH598" s="255"/>
      <c r="AI598" s="255"/>
      <c r="AJ598" s="255"/>
      <c r="AK598" s="255"/>
      <c r="AL598" s="255"/>
      <c r="AM598" s="255"/>
      <c r="AN598" s="255"/>
      <c r="AO598" s="255"/>
      <c r="AP598" s="255"/>
      <c r="AQ598" s="255"/>
      <c r="AR598" s="282">
        <f t="shared" si="72"/>
        <v>0</v>
      </c>
      <c r="AS598" s="282">
        <f t="shared" si="73"/>
        <v>14.70</v>
      </c>
    </row>
    <row r="599" spans="1:45" s="306" customFormat="1" ht="11.25" customHeight="1">
      <c r="A599" s="307"/>
      <c r="B599" s="242" t="s">
        <v>95</v>
      </c>
      <c r="C599" s="252" t="s">
        <v>472</v>
      </c>
      <c r="D599" s="253" t="s">
        <v>83</v>
      </c>
      <c r="E599" s="245" t="s">
        <v>84</v>
      </c>
      <c r="F599" s="254"/>
      <c r="G599" s="255">
        <v>0</v>
      </c>
      <c r="H599" s="255">
        <v>0</v>
      </c>
      <c r="I599" s="255">
        <v>6.40</v>
      </c>
      <c r="J599" s="237">
        <v>7.79</v>
      </c>
      <c r="K599" s="237">
        <v>8</v>
      </c>
      <c r="L599" s="247">
        <v>7.40</v>
      </c>
      <c r="M599" s="247">
        <v>7.80</v>
      </c>
      <c r="N599" s="247">
        <v>7.60</v>
      </c>
      <c r="O599" s="247">
        <v>7.74</v>
      </c>
      <c r="P599" s="247">
        <v>7.50</v>
      </c>
      <c r="Q599" s="247">
        <v>7.64</v>
      </c>
      <c r="R599" s="282">
        <f t="shared" si="83"/>
        <v>67.87</v>
      </c>
      <c r="S599" s="247"/>
      <c r="T599" s="247"/>
      <c r="U599" s="247"/>
      <c r="V599" s="247"/>
      <c r="W599" s="247"/>
      <c r="X599" s="247"/>
      <c r="Y599" s="247"/>
      <c r="Z599" s="247"/>
      <c r="AA599" s="247"/>
      <c r="AB599" s="247"/>
      <c r="AC599" s="247"/>
      <c r="AD599" s="247"/>
      <c r="AE599" s="282">
        <f t="shared" si="84"/>
        <v>0</v>
      </c>
      <c r="AF599" s="255"/>
      <c r="AG599" s="255"/>
      <c r="AH599" s="255"/>
      <c r="AI599" s="255"/>
      <c r="AJ599" s="255"/>
      <c r="AK599" s="255"/>
      <c r="AL599" s="255"/>
      <c r="AM599" s="255"/>
      <c r="AN599" s="255"/>
      <c r="AO599" s="255"/>
      <c r="AP599" s="255"/>
      <c r="AQ599" s="255"/>
      <c r="AR599" s="282">
        <f t="shared" si="72"/>
        <v>0</v>
      </c>
      <c r="AS599" s="282">
        <f t="shared" si="73"/>
        <v>67.87</v>
      </c>
    </row>
    <row r="600" spans="1:45" s="306" customFormat="1" ht="11.25" customHeight="1">
      <c r="A600" s="307"/>
      <c r="B600" s="242" t="s">
        <v>95</v>
      </c>
      <c r="C600" s="252" t="s">
        <v>588</v>
      </c>
      <c r="D600" s="253" t="s">
        <v>83</v>
      </c>
      <c r="E600" s="245" t="s">
        <v>84</v>
      </c>
      <c r="F600" s="254"/>
      <c r="G600" s="255">
        <v>0</v>
      </c>
      <c r="H600" s="255">
        <v>0</v>
      </c>
      <c r="I600" s="255">
        <v>0</v>
      </c>
      <c r="J600" s="237">
        <v>0</v>
      </c>
      <c r="K600" s="237">
        <v>6.33</v>
      </c>
      <c r="L600" s="247">
        <v>7.40</v>
      </c>
      <c r="M600" s="247">
        <v>7.70</v>
      </c>
      <c r="N600" s="247">
        <v>7.40</v>
      </c>
      <c r="O600" s="247">
        <v>7.44</v>
      </c>
      <c r="P600" s="247">
        <v>7.20</v>
      </c>
      <c r="Q600" s="247">
        <v>7.44</v>
      </c>
      <c r="R600" s="282">
        <f t="shared" si="83"/>
        <v>50.91</v>
      </c>
      <c r="S600" s="247"/>
      <c r="T600" s="247"/>
      <c r="U600" s="247"/>
      <c r="V600" s="247"/>
      <c r="W600" s="247"/>
      <c r="X600" s="247"/>
      <c r="Y600" s="247"/>
      <c r="Z600" s="247"/>
      <c r="AA600" s="247"/>
      <c r="AB600" s="247"/>
      <c r="AC600" s="247"/>
      <c r="AD600" s="247"/>
      <c r="AE600" s="282">
        <f t="shared" si="84"/>
        <v>0</v>
      </c>
      <c r="AF600" s="255"/>
      <c r="AG600" s="255"/>
      <c r="AH600" s="255"/>
      <c r="AI600" s="255"/>
      <c r="AJ600" s="255"/>
      <c r="AK600" s="255"/>
      <c r="AL600" s="255"/>
      <c r="AM600" s="255"/>
      <c r="AN600" s="255"/>
      <c r="AO600" s="255"/>
      <c r="AP600" s="255"/>
      <c r="AQ600" s="255"/>
      <c r="AR600" s="282">
        <f t="shared" si="72"/>
        <v>0</v>
      </c>
      <c r="AS600" s="282">
        <f t="shared" si="73"/>
        <v>50.91</v>
      </c>
    </row>
    <row r="601" spans="1:45" s="306" customFormat="1" ht="11.25" customHeight="1">
      <c r="A601" s="307"/>
      <c r="B601" s="242" t="s">
        <v>95</v>
      </c>
      <c r="C601" s="252" t="s">
        <v>593</v>
      </c>
      <c r="D601" s="253" t="s">
        <v>83</v>
      </c>
      <c r="E601" s="245" t="s">
        <v>84</v>
      </c>
      <c r="F601" s="254" t="s">
        <v>620</v>
      </c>
      <c r="G601" s="255">
        <v>0</v>
      </c>
      <c r="H601" s="255">
        <v>0</v>
      </c>
      <c r="I601" s="255">
        <v>0</v>
      </c>
      <c r="J601" s="237">
        <v>0</v>
      </c>
      <c r="K601" s="237">
        <v>0</v>
      </c>
      <c r="L601" s="247">
        <v>0</v>
      </c>
      <c r="M601" s="247">
        <v>0</v>
      </c>
      <c r="N601" s="247">
        <v>235945.30</v>
      </c>
      <c r="O601" s="247">
        <v>0</v>
      </c>
      <c r="P601" s="247">
        <v>-33.271999999999998</v>
      </c>
      <c r="Q601" s="247">
        <v>101661.496</v>
      </c>
      <c r="R601" s="282">
        <f t="shared" si="83"/>
        <v>337573.52399999998</v>
      </c>
      <c r="S601" s="247"/>
      <c r="T601" s="247"/>
      <c r="U601" s="247"/>
      <c r="V601" s="247"/>
      <c r="W601" s="247"/>
      <c r="X601" s="247"/>
      <c r="Y601" s="247"/>
      <c r="Z601" s="247"/>
      <c r="AA601" s="247"/>
      <c r="AB601" s="247"/>
      <c r="AC601" s="247"/>
      <c r="AD601" s="247"/>
      <c r="AE601" s="282">
        <f t="shared" si="84"/>
        <v>0</v>
      </c>
      <c r="AF601" s="255"/>
      <c r="AG601" s="255"/>
      <c r="AH601" s="255"/>
      <c r="AI601" s="255"/>
      <c r="AJ601" s="255"/>
      <c r="AK601" s="255"/>
      <c r="AL601" s="255"/>
      <c r="AM601" s="255"/>
      <c r="AN601" s="255"/>
      <c r="AO601" s="255"/>
      <c r="AP601" s="255"/>
      <c r="AQ601" s="255"/>
      <c r="AR601" s="282">
        <f t="shared" si="92" ref="AR601:AR672">SUM(AF601:AQ601)</f>
        <v>0</v>
      </c>
      <c r="AS601" s="282">
        <f t="shared" si="93" ref="AS601:AS672">R601+AE601+AR601</f>
        <v>337573.52399999998</v>
      </c>
    </row>
    <row r="602" spans="1:45" s="30" customFormat="1" ht="11.25" customHeight="1">
      <c r="A602" s="283"/>
      <c r="B602" s="231" t="s">
        <v>95</v>
      </c>
      <c r="C602" s="219" t="s">
        <v>593</v>
      </c>
      <c r="D602" s="220" t="s">
        <v>83</v>
      </c>
      <c r="E602" s="232" t="s">
        <v>144</v>
      </c>
      <c r="F602" s="222" t="s">
        <v>620</v>
      </c>
      <c r="G602" s="224">
        <v>0</v>
      </c>
      <c r="H602" s="224">
        <v>0</v>
      </c>
      <c r="I602" s="224">
        <v>0</v>
      </c>
      <c r="J602" s="223">
        <v>0</v>
      </c>
      <c r="K602" s="223">
        <v>0</v>
      </c>
      <c r="L602" s="235">
        <v>0</v>
      </c>
      <c r="M602" s="235">
        <v>0</v>
      </c>
      <c r="N602" s="235">
        <v>1229.17</v>
      </c>
      <c r="O602" s="235">
        <v>0</v>
      </c>
      <c r="P602" s="235">
        <v>0</v>
      </c>
      <c r="Q602" s="235">
        <v>0</v>
      </c>
      <c r="R602" s="259">
        <f t="shared" si="83"/>
        <v>1229.17</v>
      </c>
      <c r="S602" s="235"/>
      <c r="T602" s="235"/>
      <c r="U602" s="235"/>
      <c r="V602" s="235"/>
      <c r="W602" s="235"/>
      <c r="X602" s="235"/>
      <c r="Y602" s="235"/>
      <c r="Z602" s="235"/>
      <c r="AA602" s="235"/>
      <c r="AB602" s="235"/>
      <c r="AC602" s="235"/>
      <c r="AD602" s="235"/>
      <c r="AE602" s="259">
        <f t="shared" si="84"/>
        <v>0</v>
      </c>
      <c r="AF602" s="255"/>
      <c r="AG602" s="224"/>
      <c r="AH602" s="224"/>
      <c r="AI602" s="224"/>
      <c r="AJ602" s="224"/>
      <c r="AK602" s="224"/>
      <c r="AL602" s="224"/>
      <c r="AM602" s="224"/>
      <c r="AN602" s="224"/>
      <c r="AO602" s="224"/>
      <c r="AP602" s="224"/>
      <c r="AQ602" s="224"/>
      <c r="AR602" s="259">
        <f t="shared" si="92"/>
        <v>0</v>
      </c>
      <c r="AS602" s="259">
        <f t="shared" si="93"/>
        <v>1229.17</v>
      </c>
    </row>
    <row r="603" spans="2:45" ht="11.25" customHeight="1">
      <c r="B603" s="167" t="s">
        <v>95</v>
      </c>
      <c r="C603" s="188" t="s">
        <v>1069</v>
      </c>
      <c r="D603" s="189" t="s">
        <v>83</v>
      </c>
      <c r="E603" s="170" t="s">
        <v>84</v>
      </c>
      <c r="F603" s="173" t="s">
        <v>957</v>
      </c>
      <c r="G603" s="73"/>
      <c r="H603" s="73"/>
      <c r="I603" s="73"/>
      <c r="J603" s="75"/>
      <c r="K603" s="75"/>
      <c r="L603" s="76"/>
      <c r="M603" s="76"/>
      <c r="N603" s="76"/>
      <c r="O603" s="76"/>
      <c r="P603" s="76"/>
      <c r="Q603" s="76"/>
      <c r="R603" s="198">
        <f t="shared" si="83"/>
        <v>0</v>
      </c>
      <c r="S603" s="76"/>
      <c r="T603" s="76"/>
      <c r="U603" s="76"/>
      <c r="V603" s="76"/>
      <c r="W603" s="76"/>
      <c r="X603" s="76"/>
      <c r="Y603" s="76"/>
      <c r="Z603" s="76"/>
      <c r="AA603" s="76"/>
      <c r="AB603" s="76">
        <v>6540.60</v>
      </c>
      <c r="AC603" s="76">
        <v>5837</v>
      </c>
      <c r="AD603" s="76">
        <v>493.20</v>
      </c>
      <c r="AE603" s="198">
        <f t="shared" si="94" ref="AE603">SUM(S603:AD603)</f>
        <v>12870.80</v>
      </c>
      <c r="AF603" s="73"/>
      <c r="AG603" s="73"/>
      <c r="AH603" s="73"/>
      <c r="AI603" s="73"/>
      <c r="AJ603" s="73"/>
      <c r="AK603" s="73"/>
      <c r="AL603" s="73"/>
      <c r="AM603" s="73"/>
      <c r="AN603" s="73"/>
      <c r="AO603" s="73"/>
      <c r="AP603" s="73">
        <v>1546.8219999999999</v>
      </c>
      <c r="AQ603" s="73">
        <v>7958.857</v>
      </c>
      <c r="AR603" s="198">
        <f t="shared" si="92"/>
        <v>9505.6790000000001</v>
      </c>
      <c r="AS603" s="198">
        <f t="shared" si="93"/>
        <v>22376.478999999999</v>
      </c>
    </row>
    <row r="604" spans="1:45" s="306" customFormat="1" ht="11.25" customHeight="1">
      <c r="A604" s="307"/>
      <c r="B604" s="242" t="s">
        <v>95</v>
      </c>
      <c r="C604" s="252" t="s">
        <v>705</v>
      </c>
      <c r="D604" s="253" t="s">
        <v>83</v>
      </c>
      <c r="E604" s="245" t="s">
        <v>706</v>
      </c>
      <c r="F604" s="254"/>
      <c r="G604" s="255">
        <v>0</v>
      </c>
      <c r="H604" s="255">
        <v>0</v>
      </c>
      <c r="I604" s="255">
        <v>0</v>
      </c>
      <c r="J604" s="237">
        <v>0</v>
      </c>
      <c r="K604" s="237">
        <v>0</v>
      </c>
      <c r="L604" s="247">
        <v>0</v>
      </c>
      <c r="M604" s="247">
        <v>0</v>
      </c>
      <c r="N604" s="247">
        <v>0</v>
      </c>
      <c r="O604" s="247">
        <v>0</v>
      </c>
      <c r="P604" s="247">
        <v>0</v>
      </c>
      <c r="Q604" s="247">
        <v>4918.8999999999996</v>
      </c>
      <c r="R604" s="282">
        <f t="shared" si="83"/>
        <v>4918.8999999999996</v>
      </c>
      <c r="S604" s="247"/>
      <c r="T604" s="247"/>
      <c r="U604" s="247">
        <v>17389.171999999999</v>
      </c>
      <c r="V604" s="247">
        <v>0</v>
      </c>
      <c r="W604" s="247">
        <v>1302.2080000000001</v>
      </c>
      <c r="X604" s="247">
        <v>-373.73899999999998</v>
      </c>
      <c r="Y604" s="247">
        <v>564.17999999999995</v>
      </c>
      <c r="Z604" s="247">
        <v>-364.59</v>
      </c>
      <c r="AA604" s="247">
        <v>-65.542000000000002</v>
      </c>
      <c r="AB604" s="247"/>
      <c r="AC604" s="247"/>
      <c r="AD604" s="247">
        <v>9353.90</v>
      </c>
      <c r="AE604" s="282">
        <f t="shared" si="84"/>
        <v>27805.588999999993</v>
      </c>
      <c r="AF604" s="255"/>
      <c r="AG604" s="255"/>
      <c r="AH604" s="255">
        <v>6053.10</v>
      </c>
      <c r="AI604" s="255"/>
      <c r="AJ604" s="255"/>
      <c r="AK604" s="255"/>
      <c r="AL604" s="255">
        <v>4037.3290000000002</v>
      </c>
      <c r="AM604" s="255">
        <v>99.882999999999996</v>
      </c>
      <c r="AN604" s="255"/>
      <c r="AO604" s="255"/>
      <c r="AP604" s="255"/>
      <c r="AQ604" s="255"/>
      <c r="AR604" s="282">
        <f t="shared" si="92"/>
        <v>10190.312</v>
      </c>
      <c r="AS604" s="282">
        <f t="shared" si="93"/>
        <v>42914.800999999992</v>
      </c>
    </row>
    <row r="605" spans="1:45" s="30" customFormat="1" ht="11.25" customHeight="1">
      <c r="A605" s="283"/>
      <c r="B605" s="231" t="s">
        <v>95</v>
      </c>
      <c r="C605" s="219" t="s">
        <v>705</v>
      </c>
      <c r="D605" s="220" t="s">
        <v>83</v>
      </c>
      <c r="E605" s="232" t="s">
        <v>144</v>
      </c>
      <c r="F605" s="222"/>
      <c r="G605" s="224">
        <v>0</v>
      </c>
      <c r="H605" s="224">
        <v>0</v>
      </c>
      <c r="I605" s="224">
        <v>0</v>
      </c>
      <c r="J605" s="223">
        <v>0</v>
      </c>
      <c r="K605" s="223">
        <v>0</v>
      </c>
      <c r="L605" s="235">
        <v>0</v>
      </c>
      <c r="M605" s="235">
        <v>0</v>
      </c>
      <c r="N605" s="235">
        <v>0</v>
      </c>
      <c r="O605" s="235">
        <v>0</v>
      </c>
      <c r="P605" s="235">
        <v>0</v>
      </c>
      <c r="Q605" s="235">
        <v>389.40</v>
      </c>
      <c r="R605" s="259">
        <f t="shared" si="83"/>
        <v>389.40</v>
      </c>
      <c r="S605" s="235"/>
      <c r="T605" s="235"/>
      <c r="U605" s="235"/>
      <c r="V605" s="235"/>
      <c r="W605" s="235"/>
      <c r="X605" s="235"/>
      <c r="Y605" s="235"/>
      <c r="Z605" s="235"/>
      <c r="AA605" s="235"/>
      <c r="AB605" s="235"/>
      <c r="AC605" s="235"/>
      <c r="AD605" s="235"/>
      <c r="AE605" s="259">
        <f t="shared" si="84"/>
        <v>0</v>
      </c>
      <c r="AF605" s="255"/>
      <c r="AG605" s="224"/>
      <c r="AH605" s="224">
        <v>305.20</v>
      </c>
      <c r="AI605" s="224"/>
      <c r="AJ605" s="224"/>
      <c r="AK605" s="224"/>
      <c r="AL605" s="224">
        <v>203.584</v>
      </c>
      <c r="AM605" s="224"/>
      <c r="AN605" s="224"/>
      <c r="AO605" s="224"/>
      <c r="AP605" s="224"/>
      <c r="AQ605" s="224"/>
      <c r="AR605" s="259">
        <f t="shared" si="92"/>
        <v>508.78399999999999</v>
      </c>
      <c r="AS605" s="259">
        <f t="shared" si="93"/>
        <v>898.18399999999997</v>
      </c>
    </row>
    <row r="606" spans="1:45" s="306" customFormat="1" ht="11.25" customHeight="1">
      <c r="A606" s="307"/>
      <c r="B606" s="242" t="s">
        <v>95</v>
      </c>
      <c r="C606" s="252" t="s">
        <v>758</v>
      </c>
      <c r="D606" s="253" t="s">
        <v>83</v>
      </c>
      <c r="E606" s="245" t="s">
        <v>84</v>
      </c>
      <c r="F606" s="254"/>
      <c r="G606" s="255"/>
      <c r="H606" s="255"/>
      <c r="I606" s="255"/>
      <c r="J606" s="237"/>
      <c r="K606" s="237"/>
      <c r="L606" s="247"/>
      <c r="M606" s="247"/>
      <c r="N606" s="247"/>
      <c r="O606" s="247"/>
      <c r="P606" s="247"/>
      <c r="Q606" s="247"/>
      <c r="R606" s="282">
        <f t="shared" si="83"/>
        <v>0</v>
      </c>
      <c r="S606" s="247"/>
      <c r="T606" s="247"/>
      <c r="U606" s="247"/>
      <c r="V606" s="247">
        <v>589.90</v>
      </c>
      <c r="W606" s="247">
        <v>1950</v>
      </c>
      <c r="X606" s="247"/>
      <c r="Y606" s="247"/>
      <c r="Z606" s="247"/>
      <c r="AA606" s="247"/>
      <c r="AB606" s="247"/>
      <c r="AC606" s="247"/>
      <c r="AD606" s="247"/>
      <c r="AE606" s="282">
        <f t="shared" si="84"/>
        <v>2539.90</v>
      </c>
      <c r="AF606" s="255"/>
      <c r="AG606" s="255"/>
      <c r="AH606" s="255"/>
      <c r="AI606" s="255"/>
      <c r="AJ606" s="255"/>
      <c r="AK606" s="255"/>
      <c r="AL606" s="255"/>
      <c r="AM606" s="255"/>
      <c r="AN606" s="255"/>
      <c r="AO606" s="255"/>
      <c r="AP606" s="255"/>
      <c r="AQ606" s="255"/>
      <c r="AR606" s="282">
        <f t="shared" si="92"/>
        <v>0</v>
      </c>
      <c r="AS606" s="282">
        <f t="shared" si="93"/>
        <v>2539.90</v>
      </c>
    </row>
    <row r="607" spans="1:45" s="306" customFormat="1" ht="11.25" customHeight="1">
      <c r="A607" s="307"/>
      <c r="B607" s="242" t="s">
        <v>96</v>
      </c>
      <c r="C607" s="252" t="s">
        <v>518</v>
      </c>
      <c r="D607" s="253" t="s">
        <v>83</v>
      </c>
      <c r="E607" s="245" t="s">
        <v>84</v>
      </c>
      <c r="F607" s="254"/>
      <c r="G607" s="255">
        <v>0</v>
      </c>
      <c r="H607" s="255">
        <v>154.12</v>
      </c>
      <c r="I607" s="255">
        <v>4344.75</v>
      </c>
      <c r="J607" s="237">
        <v>6669.2993699999997</v>
      </c>
      <c r="K607" s="237">
        <v>9869.9625899999992</v>
      </c>
      <c r="L607" s="247">
        <v>4379.2700000000004</v>
      </c>
      <c r="M607" s="247">
        <v>3268.77</v>
      </c>
      <c r="N607" s="247">
        <v>2384.75</v>
      </c>
      <c r="O607" s="247">
        <v>4302.4574599999996</v>
      </c>
      <c r="P607" s="247">
        <v>5895.3820799999994</v>
      </c>
      <c r="Q607" s="247">
        <v>13399.57</v>
      </c>
      <c r="R607" s="282">
        <f t="shared" si="83"/>
        <v>54668.331499999993</v>
      </c>
      <c r="S607" s="247">
        <v>26.343389999999999</v>
      </c>
      <c r="T607" s="247">
        <v>2748.556</v>
      </c>
      <c r="U607" s="247">
        <v>3441.86</v>
      </c>
      <c r="V607" s="247">
        <v>3465.6680000000001</v>
      </c>
      <c r="W607" s="247">
        <v>3553.444</v>
      </c>
      <c r="X607" s="247">
        <v>3371.8613999999998</v>
      </c>
      <c r="Y607" s="247">
        <v>3932.9859999999999</v>
      </c>
      <c r="Z607" s="247">
        <v>3665.0239999999999</v>
      </c>
      <c r="AA607" s="247">
        <v>3031.308</v>
      </c>
      <c r="AB607" s="247">
        <v>2166.8490000000002</v>
      </c>
      <c r="AC607" s="247">
        <v>3139.2660000000001</v>
      </c>
      <c r="AD607" s="247">
        <v>696.49099999999999</v>
      </c>
      <c r="AE607" s="282">
        <f t="shared" si="84"/>
        <v>33239.656790000001</v>
      </c>
      <c r="AF607" s="255">
        <v>170.23</v>
      </c>
      <c r="AG607" s="255">
        <v>3746.44</v>
      </c>
      <c r="AH607" s="255">
        <v>3183.50</v>
      </c>
      <c r="AI607" s="255">
        <v>1083.6300000000001</v>
      </c>
      <c r="AJ607" s="255">
        <v>803.15</v>
      </c>
      <c r="AK607" s="255">
        <v>985.14</v>
      </c>
      <c r="AL607" s="255">
        <v>6646.70</v>
      </c>
      <c r="AM607" s="255">
        <v>1415.26</v>
      </c>
      <c r="AN607" s="255">
        <v>780.90</v>
      </c>
      <c r="AO607" s="255">
        <v>2122.98</v>
      </c>
      <c r="AP607" s="255">
        <v>1322.52</v>
      </c>
      <c r="AQ607" s="255">
        <v>3480.84</v>
      </c>
      <c r="AR607" s="282">
        <f t="shared" si="92"/>
        <v>25741.29</v>
      </c>
      <c r="AS607" s="282">
        <f t="shared" si="93"/>
        <v>113649.27828999999</v>
      </c>
    </row>
    <row r="608" spans="1:45" s="306" customFormat="1" ht="11.25" customHeight="1">
      <c r="A608" s="307"/>
      <c r="B608" s="242" t="s">
        <v>96</v>
      </c>
      <c r="C608" s="252" t="s">
        <v>83</v>
      </c>
      <c r="D608" s="253" t="s">
        <v>83</v>
      </c>
      <c r="E608" s="245" t="s">
        <v>84</v>
      </c>
      <c r="F608" s="254" t="s">
        <v>568</v>
      </c>
      <c r="G608" s="255">
        <v>0</v>
      </c>
      <c r="H608" s="255">
        <v>0</v>
      </c>
      <c r="I608" s="255">
        <v>0</v>
      </c>
      <c r="J608" s="237">
        <v>0</v>
      </c>
      <c r="K608" s="237">
        <v>0</v>
      </c>
      <c r="L608" s="247">
        <v>0</v>
      </c>
      <c r="M608" s="247">
        <v>0</v>
      </c>
      <c r="N608" s="247">
        <v>23.64</v>
      </c>
      <c r="O608" s="247">
        <v>0</v>
      </c>
      <c r="P608" s="247">
        <v>6.0013300000000003</v>
      </c>
      <c r="Q608" s="247">
        <v>1746.51</v>
      </c>
      <c r="R608" s="282">
        <f t="shared" si="83"/>
        <v>1776.1513299999999</v>
      </c>
      <c r="S608" s="247"/>
      <c r="T608" s="247"/>
      <c r="U608" s="247"/>
      <c r="V608" s="247"/>
      <c r="W608" s="247"/>
      <c r="X608" s="247"/>
      <c r="Y608" s="247"/>
      <c r="Z608" s="247">
        <v>1.1599999999999999</v>
      </c>
      <c r="AA608" s="247"/>
      <c r="AB608" s="247"/>
      <c r="AC608" s="247"/>
      <c r="AD608" s="247"/>
      <c r="AE608" s="282">
        <f t="shared" si="84"/>
        <v>1.1599999999999999</v>
      </c>
      <c r="AF608" s="255"/>
      <c r="AG608" s="255"/>
      <c r="AH608" s="255"/>
      <c r="AI608" s="255"/>
      <c r="AJ608" s="255"/>
      <c r="AK608" s="255"/>
      <c r="AL608" s="255"/>
      <c r="AM608" s="255"/>
      <c r="AN608" s="255"/>
      <c r="AO608" s="255"/>
      <c r="AP608" s="255"/>
      <c r="AQ608" s="255"/>
      <c r="AR608" s="282">
        <f t="shared" si="92"/>
        <v>0</v>
      </c>
      <c r="AS608" s="282">
        <f t="shared" si="93"/>
        <v>1777.31133</v>
      </c>
    </row>
    <row r="609" spans="1:45" s="306" customFormat="1" ht="11.25" customHeight="1">
      <c r="A609" s="307"/>
      <c r="B609" s="242" t="s">
        <v>96</v>
      </c>
      <c r="C609" s="252" t="s">
        <v>83</v>
      </c>
      <c r="D609" s="253" t="s">
        <v>83</v>
      </c>
      <c r="E609" s="245" t="s">
        <v>84</v>
      </c>
      <c r="F609" s="254" t="s">
        <v>734</v>
      </c>
      <c r="G609" s="255">
        <v>0</v>
      </c>
      <c r="H609" s="255">
        <v>0</v>
      </c>
      <c r="I609" s="255">
        <v>0</v>
      </c>
      <c r="J609" s="237">
        <v>0</v>
      </c>
      <c r="K609" s="237">
        <v>0</v>
      </c>
      <c r="L609" s="247">
        <v>0</v>
      </c>
      <c r="M609" s="247">
        <v>0</v>
      </c>
      <c r="N609" s="247">
        <v>0</v>
      </c>
      <c r="O609" s="247">
        <v>60.034599999999998</v>
      </c>
      <c r="P609" s="247">
        <v>132.46073999999999</v>
      </c>
      <c r="Q609" s="247">
        <v>310.01</v>
      </c>
      <c r="R609" s="282">
        <f t="shared" si="83"/>
        <v>502.50533999999999</v>
      </c>
      <c r="S609" s="247"/>
      <c r="T609" s="247"/>
      <c r="U609" s="247">
        <v>31.981999999999999</v>
      </c>
      <c r="V609" s="247">
        <v>20.558</v>
      </c>
      <c r="W609" s="247">
        <v>1.679</v>
      </c>
      <c r="X609" s="247"/>
      <c r="Y609" s="247">
        <v>4.6989999999999998</v>
      </c>
      <c r="Z609" s="247"/>
      <c r="AA609" s="247">
        <v>7.7380000000000004</v>
      </c>
      <c r="AB609" s="247">
        <v>102.224</v>
      </c>
      <c r="AC609" s="247">
        <v>0.47899999999999998</v>
      </c>
      <c r="AD609" s="247">
        <v>109.26</v>
      </c>
      <c r="AE609" s="282">
        <f t="shared" si="84"/>
        <v>278.61900000000003</v>
      </c>
      <c r="AF609" s="255"/>
      <c r="AG609" s="255"/>
      <c r="AH609" s="255">
        <v>1.72</v>
      </c>
      <c r="AI609" s="255"/>
      <c r="AJ609" s="255"/>
      <c r="AK609" s="255">
        <v>8.343</v>
      </c>
      <c r="AL609" s="255">
        <v>2.3119999999999998</v>
      </c>
      <c r="AM609" s="255">
        <v>3.371</v>
      </c>
      <c r="AN609" s="255"/>
      <c r="AO609" s="255">
        <v>16.152999999999999</v>
      </c>
      <c r="AP609" s="255">
        <v>1.23</v>
      </c>
      <c r="AQ609" s="255">
        <v>3.38</v>
      </c>
      <c r="AR609" s="282">
        <f t="shared" si="92"/>
        <v>36.509</v>
      </c>
      <c r="AS609" s="282">
        <f t="shared" si="93"/>
        <v>817.63334000000009</v>
      </c>
    </row>
    <row r="610" spans="1:45" s="306" customFormat="1" ht="11.25" customHeight="1">
      <c r="A610" s="307"/>
      <c r="B610" s="242" t="s">
        <v>96</v>
      </c>
      <c r="C610" s="252" t="s">
        <v>569</v>
      </c>
      <c r="D610" s="253" t="s">
        <v>83</v>
      </c>
      <c r="E610" s="245" t="s">
        <v>84</v>
      </c>
      <c r="F610" s="254" t="s">
        <v>570</v>
      </c>
      <c r="G610" s="255">
        <v>0</v>
      </c>
      <c r="H610" s="255">
        <v>0</v>
      </c>
      <c r="I610" s="255">
        <v>0</v>
      </c>
      <c r="J610" s="237">
        <v>0</v>
      </c>
      <c r="K610" s="237">
        <v>0</v>
      </c>
      <c r="L610" s="247">
        <v>0</v>
      </c>
      <c r="M610" s="247">
        <v>50</v>
      </c>
      <c r="N610" s="247">
        <v>270.89999999999998</v>
      </c>
      <c r="O610" s="247">
        <v>114.52</v>
      </c>
      <c r="P610" s="247">
        <v>140.45140000000001</v>
      </c>
      <c r="Q610" s="247">
        <v>120</v>
      </c>
      <c r="R610" s="282">
        <f t="shared" si="83"/>
        <v>695.87139999999999</v>
      </c>
      <c r="S610" s="247"/>
      <c r="T610" s="247">
        <v>200</v>
      </c>
      <c r="U610" s="247">
        <v>2578.395</v>
      </c>
      <c r="V610" s="247"/>
      <c r="W610" s="247">
        <v>6742.4380000000001</v>
      </c>
      <c r="X610" s="247">
        <v>3364.4319999999998</v>
      </c>
      <c r="Y610" s="247">
        <v>3139.6590000000001</v>
      </c>
      <c r="Z610" s="247">
        <v>1362.81</v>
      </c>
      <c r="AA610" s="247">
        <v>3674.277</v>
      </c>
      <c r="AB610" s="247">
        <v>23.595</v>
      </c>
      <c r="AC610" s="247"/>
      <c r="AD610" s="247">
        <v>1568.7360000000001</v>
      </c>
      <c r="AE610" s="282">
        <f t="shared" si="84"/>
        <v>22654.342000000001</v>
      </c>
      <c r="AF610" s="255"/>
      <c r="AG610" s="255">
        <v>165</v>
      </c>
      <c r="AH610" s="255">
        <v>2970.84</v>
      </c>
      <c r="AI610" s="255">
        <v>2920.83</v>
      </c>
      <c r="AJ610" s="255">
        <v>2774.7719999999999</v>
      </c>
      <c r="AK610" s="255">
        <v>3047.7503999999999</v>
      </c>
      <c r="AL610" s="255">
        <v>211.11</v>
      </c>
      <c r="AM610" s="255">
        <v>374.30</v>
      </c>
      <c r="AN610" s="255">
        <v>12</v>
      </c>
      <c r="AO610" s="255">
        <v>93.17</v>
      </c>
      <c r="AP610" s="255">
        <v>1555.99</v>
      </c>
      <c r="AQ610" s="255">
        <v>491.33</v>
      </c>
      <c r="AR610" s="282">
        <f t="shared" si="92"/>
        <v>14617.0924</v>
      </c>
      <c r="AS610" s="282">
        <f t="shared" si="93"/>
        <v>37967.305800000002</v>
      </c>
    </row>
    <row r="611" spans="1:45" s="306" customFormat="1" ht="11.25" customHeight="1">
      <c r="A611" s="307"/>
      <c r="B611" s="242" t="s">
        <v>96</v>
      </c>
      <c r="C611" s="252" t="s">
        <v>83</v>
      </c>
      <c r="D611" s="253" t="s">
        <v>83</v>
      </c>
      <c r="E611" s="245" t="s">
        <v>84</v>
      </c>
      <c r="F611" s="254" t="s">
        <v>809</v>
      </c>
      <c r="G611" s="255"/>
      <c r="H611" s="255"/>
      <c r="I611" s="255"/>
      <c r="J611" s="237"/>
      <c r="K611" s="237"/>
      <c r="L611" s="247"/>
      <c r="M611" s="247"/>
      <c r="N611" s="247"/>
      <c r="O611" s="247"/>
      <c r="P611" s="247"/>
      <c r="Q611" s="247"/>
      <c r="R611" s="282">
        <f t="shared" si="83"/>
        <v>0</v>
      </c>
      <c r="S611" s="247"/>
      <c r="T611" s="247"/>
      <c r="U611" s="247"/>
      <c r="V611" s="247"/>
      <c r="W611" s="247"/>
      <c r="X611" s="247">
        <v>29.40</v>
      </c>
      <c r="Y611" s="247"/>
      <c r="Z611" s="247">
        <v>1.1599999999999999</v>
      </c>
      <c r="AA611" s="247"/>
      <c r="AB611" s="247"/>
      <c r="AC611" s="247">
        <v>50.30</v>
      </c>
      <c r="AD611" s="247">
        <v>50</v>
      </c>
      <c r="AE611" s="282">
        <f t="shared" si="95" ref="AE611">SUM(S611:AD611)</f>
        <v>130.86000000000001</v>
      </c>
      <c r="AF611" s="255"/>
      <c r="AG611" s="255"/>
      <c r="AH611" s="255"/>
      <c r="AI611" s="255"/>
      <c r="AJ611" s="255">
        <v>1707.06</v>
      </c>
      <c r="AK611" s="255"/>
      <c r="AL611" s="255"/>
      <c r="AM611" s="255"/>
      <c r="AN611" s="255"/>
      <c r="AO611" s="255">
        <v>40</v>
      </c>
      <c r="AP611" s="255">
        <v>40</v>
      </c>
      <c r="AQ611" s="255">
        <v>191.28</v>
      </c>
      <c r="AR611" s="282">
        <f t="shared" si="92"/>
        <v>1978.34</v>
      </c>
      <c r="AS611" s="282">
        <f t="shared" si="93"/>
        <v>2109.1999999999998</v>
      </c>
    </row>
    <row r="612" spans="1:45" s="306" customFormat="1" ht="11.25" customHeight="1">
      <c r="A612" s="307"/>
      <c r="B612" s="242" t="s">
        <v>98</v>
      </c>
      <c r="C612" s="252" t="s">
        <v>200</v>
      </c>
      <c r="D612" s="253" t="s">
        <v>83</v>
      </c>
      <c r="E612" s="245" t="s">
        <v>84</v>
      </c>
      <c r="F612" s="254" t="s">
        <v>201</v>
      </c>
      <c r="G612" s="255">
        <v>0</v>
      </c>
      <c r="H612" s="255">
        <v>245.20</v>
      </c>
      <c r="I612" s="255">
        <v>442.50</v>
      </c>
      <c r="J612" s="237">
        <v>93.20</v>
      </c>
      <c r="K612" s="237">
        <v>200.40</v>
      </c>
      <c r="L612" s="247">
        <v>92.70</v>
      </c>
      <c r="M612" s="247">
        <v>92.70</v>
      </c>
      <c r="N612" s="247">
        <v>89.70</v>
      </c>
      <c r="O612" s="247">
        <v>0</v>
      </c>
      <c r="P612" s="247">
        <v>0</v>
      </c>
      <c r="Q612" s="247">
        <v>0</v>
      </c>
      <c r="R612" s="282">
        <f t="shared" si="83"/>
        <v>1256.4000000000001</v>
      </c>
      <c r="S612" s="247"/>
      <c r="T612" s="247"/>
      <c r="U612" s="247"/>
      <c r="V612" s="247"/>
      <c r="W612" s="247"/>
      <c r="X612" s="247"/>
      <c r="Y612" s="247"/>
      <c r="Z612" s="247"/>
      <c r="AA612" s="247"/>
      <c r="AB612" s="247"/>
      <c r="AC612" s="247"/>
      <c r="AD612" s="247"/>
      <c r="AE612" s="282">
        <f t="shared" si="84"/>
        <v>0</v>
      </c>
      <c r="AF612" s="255"/>
      <c r="AG612" s="255"/>
      <c r="AH612" s="255"/>
      <c r="AI612" s="255"/>
      <c r="AJ612" s="255"/>
      <c r="AK612" s="255"/>
      <c r="AL612" s="255"/>
      <c r="AM612" s="255"/>
      <c r="AN612" s="255"/>
      <c r="AO612" s="255"/>
      <c r="AP612" s="255"/>
      <c r="AQ612" s="255"/>
      <c r="AR612" s="282">
        <f t="shared" si="92"/>
        <v>0</v>
      </c>
      <c r="AS612" s="282">
        <f t="shared" si="93"/>
        <v>1256.4000000000001</v>
      </c>
    </row>
    <row r="613" spans="1:45" s="306" customFormat="1" ht="11.25" customHeight="1">
      <c r="A613" s="307"/>
      <c r="B613" s="242" t="s">
        <v>100</v>
      </c>
      <c r="C613" s="252" t="s">
        <v>977</v>
      </c>
      <c r="D613" s="253" t="s">
        <v>83</v>
      </c>
      <c r="E613" s="245" t="s">
        <v>84</v>
      </c>
      <c r="F613" s="254" t="s">
        <v>900</v>
      </c>
      <c r="G613" s="255"/>
      <c r="H613" s="255"/>
      <c r="I613" s="255"/>
      <c r="J613" s="237"/>
      <c r="K613" s="237"/>
      <c r="L613" s="247"/>
      <c r="M613" s="247"/>
      <c r="N613" s="247"/>
      <c r="O613" s="247"/>
      <c r="P613" s="247"/>
      <c r="Q613" s="247"/>
      <c r="R613" s="282">
        <f t="shared" si="83"/>
        <v>0</v>
      </c>
      <c r="S613" s="247"/>
      <c r="T613" s="247"/>
      <c r="U613" s="247"/>
      <c r="V613" s="247"/>
      <c r="W613" s="247"/>
      <c r="X613" s="247"/>
      <c r="Y613" s="247"/>
      <c r="Z613" s="247">
        <v>767</v>
      </c>
      <c r="AA613" s="247">
        <v>73.900000000000006</v>
      </c>
      <c r="AB613" s="247">
        <v>2330.50</v>
      </c>
      <c r="AC613" s="247">
        <v>370.20</v>
      </c>
      <c r="AD613" s="247">
        <v>16644.30</v>
      </c>
      <c r="AE613" s="282">
        <f t="shared" si="96" ref="AE613">SUM(S613:AD613)</f>
        <v>20185.899999999998</v>
      </c>
      <c r="AF613" s="255"/>
      <c r="AG613" s="255"/>
      <c r="AH613" s="255">
        <v>506.75799999999998</v>
      </c>
      <c r="AI613" s="255">
        <v>842.10</v>
      </c>
      <c r="AJ613" s="255">
        <v>1425.10</v>
      </c>
      <c r="AK613" s="255">
        <v>585.40</v>
      </c>
      <c r="AL613" s="255">
        <v>1459</v>
      </c>
      <c r="AM613" s="255">
        <v>3775.50</v>
      </c>
      <c r="AN613" s="255">
        <v>1224.4000000000001</v>
      </c>
      <c r="AO613" s="255">
        <v>3568.60</v>
      </c>
      <c r="AP613" s="255">
        <v>5134</v>
      </c>
      <c r="AQ613" s="255">
        <v>15796</v>
      </c>
      <c r="AR613" s="282">
        <f t="shared" si="92"/>
        <v>34316.858</v>
      </c>
      <c r="AS613" s="282">
        <f t="shared" si="93"/>
        <v>54502.758000000002</v>
      </c>
    </row>
    <row r="614" spans="1:45" s="306" customFormat="1" ht="11.25" customHeight="1">
      <c r="A614" s="307"/>
      <c r="B614" s="242" t="s">
        <v>105</v>
      </c>
      <c r="C614" s="252" t="s">
        <v>287</v>
      </c>
      <c r="D614" s="253" t="s">
        <v>83</v>
      </c>
      <c r="E614" s="245" t="s">
        <v>84</v>
      </c>
      <c r="F614" s="254"/>
      <c r="G614" s="255">
        <v>0</v>
      </c>
      <c r="H614" s="255">
        <v>103.90</v>
      </c>
      <c r="I614" s="255">
        <v>0</v>
      </c>
      <c r="J614" s="237">
        <v>0</v>
      </c>
      <c r="K614" s="237">
        <v>0</v>
      </c>
      <c r="L614" s="247">
        <v>0</v>
      </c>
      <c r="M614" s="247">
        <v>0</v>
      </c>
      <c r="N614" s="247">
        <v>0</v>
      </c>
      <c r="O614" s="247">
        <v>0</v>
      </c>
      <c r="P614" s="247">
        <v>0</v>
      </c>
      <c r="Q614" s="247">
        <v>0</v>
      </c>
      <c r="R614" s="282">
        <f t="shared" si="83"/>
        <v>103.90</v>
      </c>
      <c r="S614" s="247"/>
      <c r="T614" s="247"/>
      <c r="U614" s="247"/>
      <c r="V614" s="247"/>
      <c r="W614" s="247"/>
      <c r="X614" s="247"/>
      <c r="Y614" s="247"/>
      <c r="Z614" s="247"/>
      <c r="AA614" s="247"/>
      <c r="AB614" s="247"/>
      <c r="AC614" s="247"/>
      <c r="AD614" s="247"/>
      <c r="AE614" s="282">
        <f t="shared" si="84"/>
        <v>0</v>
      </c>
      <c r="AF614" s="255"/>
      <c r="AG614" s="255"/>
      <c r="AH614" s="255"/>
      <c r="AI614" s="255"/>
      <c r="AJ614" s="255"/>
      <c r="AK614" s="255"/>
      <c r="AL614" s="255"/>
      <c r="AM614" s="255"/>
      <c r="AN614" s="255"/>
      <c r="AO614" s="255"/>
      <c r="AP614" s="255"/>
      <c r="AQ614" s="255"/>
      <c r="AR614" s="282">
        <f t="shared" si="92"/>
        <v>0</v>
      </c>
      <c r="AS614" s="282">
        <f t="shared" si="93"/>
        <v>103.90</v>
      </c>
    </row>
    <row r="615" spans="1:45" s="306" customFormat="1" ht="11.25" customHeight="1">
      <c r="A615" s="307"/>
      <c r="B615" s="242" t="s">
        <v>105</v>
      </c>
      <c r="C615" s="252" t="s">
        <v>756</v>
      </c>
      <c r="D615" s="253" t="s">
        <v>83</v>
      </c>
      <c r="E615" s="245" t="s">
        <v>84</v>
      </c>
      <c r="F615" s="254"/>
      <c r="G615" s="255"/>
      <c r="H615" s="255"/>
      <c r="I615" s="255"/>
      <c r="J615" s="237"/>
      <c r="K615" s="237"/>
      <c r="L615" s="247"/>
      <c r="M615" s="247"/>
      <c r="N615" s="247"/>
      <c r="O615" s="247"/>
      <c r="P615" s="247"/>
      <c r="Q615" s="247"/>
      <c r="R615" s="282">
        <f t="shared" si="83"/>
        <v>0</v>
      </c>
      <c r="S615" s="247"/>
      <c r="T615" s="247">
        <v>163.60</v>
      </c>
      <c r="U615" s="247">
        <v>108.20</v>
      </c>
      <c r="V615" s="247">
        <v>108.23</v>
      </c>
      <c r="W615" s="247"/>
      <c r="X615" s="247">
        <v>40</v>
      </c>
      <c r="Y615" s="247">
        <v>54.10</v>
      </c>
      <c r="Z615" s="247"/>
      <c r="AA615" s="247"/>
      <c r="AB615" s="247"/>
      <c r="AC615" s="247">
        <v>575.50</v>
      </c>
      <c r="AD615" s="247">
        <v>10.80</v>
      </c>
      <c r="AE615" s="282">
        <f t="shared" si="84"/>
        <v>1060.43</v>
      </c>
      <c r="AF615" s="255"/>
      <c r="AG615" s="255">
        <v>142.357</v>
      </c>
      <c r="AH615" s="255"/>
      <c r="AI615" s="255">
        <v>91.108000000000004</v>
      </c>
      <c r="AJ615" s="255">
        <v>68.331000000000003</v>
      </c>
      <c r="AK615" s="255"/>
      <c r="AL615" s="255"/>
      <c r="AM615" s="255"/>
      <c r="AN615" s="255"/>
      <c r="AO615" s="255"/>
      <c r="AP615" s="255"/>
      <c r="AQ615" s="255"/>
      <c r="AR615" s="282">
        <f t="shared" si="92"/>
        <v>301.79599999999999</v>
      </c>
      <c r="AS615" s="282">
        <f t="shared" si="93"/>
        <v>1362.2260000000001</v>
      </c>
    </row>
    <row r="616" spans="1:45" s="306" customFormat="1" ht="11.25" customHeight="1">
      <c r="A616" s="307"/>
      <c r="B616" s="242" t="s">
        <v>105</v>
      </c>
      <c r="C616" s="252" t="s">
        <v>746</v>
      </c>
      <c r="D616" s="244" t="s">
        <v>83</v>
      </c>
      <c r="E616" s="245" t="s">
        <v>84</v>
      </c>
      <c r="F616" s="254"/>
      <c r="G616" s="255">
        <v>0</v>
      </c>
      <c r="H616" s="255">
        <v>43</v>
      </c>
      <c r="I616" s="247">
        <v>3</v>
      </c>
      <c r="J616" s="237">
        <v>3</v>
      </c>
      <c r="K616" s="248">
        <v>0</v>
      </c>
      <c r="L616" s="247">
        <v>0</v>
      </c>
      <c r="M616" s="247">
        <v>0</v>
      </c>
      <c r="N616" s="247">
        <v>0</v>
      </c>
      <c r="O616" s="247">
        <v>2</v>
      </c>
      <c r="P616" s="247">
        <v>0</v>
      </c>
      <c r="Q616" s="247">
        <v>0</v>
      </c>
      <c r="R616" s="282">
        <f t="shared" si="83"/>
        <v>51</v>
      </c>
      <c r="S616" s="247"/>
      <c r="T616" s="247"/>
      <c r="U616" s="247"/>
      <c r="V616" s="247"/>
      <c r="W616" s="247"/>
      <c r="X616" s="247"/>
      <c r="Y616" s="247"/>
      <c r="Z616" s="247"/>
      <c r="AA616" s="247"/>
      <c r="AB616" s="247"/>
      <c r="AC616" s="247"/>
      <c r="AD616" s="247"/>
      <c r="AE616" s="282">
        <f t="shared" si="84"/>
        <v>0</v>
      </c>
      <c r="AF616" s="255"/>
      <c r="AG616" s="255"/>
      <c r="AH616" s="255"/>
      <c r="AI616" s="255"/>
      <c r="AJ616" s="255"/>
      <c r="AK616" s="255"/>
      <c r="AL616" s="255"/>
      <c r="AM616" s="255"/>
      <c r="AN616" s="255"/>
      <c r="AO616" s="255"/>
      <c r="AP616" s="255"/>
      <c r="AQ616" s="255"/>
      <c r="AR616" s="282">
        <f t="shared" si="92"/>
        <v>0</v>
      </c>
      <c r="AS616" s="282">
        <f t="shared" si="93"/>
        <v>51</v>
      </c>
    </row>
    <row r="617" spans="1:45" s="306" customFormat="1" ht="11.25" customHeight="1">
      <c r="A617" s="307"/>
      <c r="B617" s="242" t="s">
        <v>105</v>
      </c>
      <c r="C617" s="252" t="s">
        <v>488</v>
      </c>
      <c r="D617" s="244" t="s">
        <v>83</v>
      </c>
      <c r="E617" s="245" t="s">
        <v>84</v>
      </c>
      <c r="F617" s="254"/>
      <c r="G617" s="255">
        <v>0</v>
      </c>
      <c r="H617" s="255">
        <v>0</v>
      </c>
      <c r="I617" s="247">
        <v>5</v>
      </c>
      <c r="J617" s="237">
        <v>3</v>
      </c>
      <c r="K617" s="248">
        <v>0</v>
      </c>
      <c r="L617" s="247">
        <v>20</v>
      </c>
      <c r="M617" s="247">
        <v>0</v>
      </c>
      <c r="N617" s="247">
        <v>0</v>
      </c>
      <c r="O617" s="247">
        <v>0</v>
      </c>
      <c r="P617" s="247">
        <v>0</v>
      </c>
      <c r="Q617" s="247">
        <v>0</v>
      </c>
      <c r="R617" s="282">
        <f t="shared" si="83"/>
        <v>28</v>
      </c>
      <c r="S617" s="247"/>
      <c r="T617" s="247"/>
      <c r="U617" s="247"/>
      <c r="V617" s="247"/>
      <c r="W617" s="247"/>
      <c r="X617" s="247"/>
      <c r="Y617" s="247"/>
      <c r="Z617" s="247">
        <v>2</v>
      </c>
      <c r="AA617" s="247"/>
      <c r="AB617" s="247"/>
      <c r="AC617" s="247"/>
      <c r="AD617" s="247"/>
      <c r="AE617" s="282">
        <f t="shared" si="84"/>
        <v>2</v>
      </c>
      <c r="AF617" s="255"/>
      <c r="AG617" s="255"/>
      <c r="AH617" s="255"/>
      <c r="AI617" s="255"/>
      <c r="AJ617" s="255"/>
      <c r="AK617" s="255"/>
      <c r="AL617" s="255"/>
      <c r="AM617" s="255"/>
      <c r="AN617" s="255"/>
      <c r="AO617" s="255"/>
      <c r="AP617" s="255"/>
      <c r="AQ617" s="255"/>
      <c r="AR617" s="282">
        <f t="shared" si="92"/>
        <v>0</v>
      </c>
      <c r="AS617" s="282">
        <f t="shared" si="93"/>
        <v>30</v>
      </c>
    </row>
    <row r="618" spans="1:45" s="306" customFormat="1" ht="11.25" customHeight="1">
      <c r="A618" s="307"/>
      <c r="B618" s="242" t="s">
        <v>106</v>
      </c>
      <c r="C618" s="252" t="s">
        <v>304</v>
      </c>
      <c r="D618" s="244" t="s">
        <v>83</v>
      </c>
      <c r="E618" s="245" t="s">
        <v>84</v>
      </c>
      <c r="F618" s="254"/>
      <c r="G618" s="255">
        <v>0.34300000000000003</v>
      </c>
      <c r="H618" s="255">
        <v>0</v>
      </c>
      <c r="I618" s="247">
        <v>0</v>
      </c>
      <c r="J618" s="237">
        <v>23.70</v>
      </c>
      <c r="K618" s="248">
        <v>19</v>
      </c>
      <c r="L618" s="247">
        <v>52.90</v>
      </c>
      <c r="M618" s="247">
        <v>46.50</v>
      </c>
      <c r="N618" s="247">
        <v>9.8000000000000007</v>
      </c>
      <c r="O618" s="247">
        <v>15.40</v>
      </c>
      <c r="P618" s="247">
        <v>15</v>
      </c>
      <c r="Q618" s="247">
        <v>10.30</v>
      </c>
      <c r="R618" s="282">
        <f t="shared" si="83"/>
        <v>192.94300000000001</v>
      </c>
      <c r="S618" s="247">
        <v>12.80</v>
      </c>
      <c r="T618" s="247">
        <v>35.700000000000003</v>
      </c>
      <c r="U618" s="247">
        <v>29.60</v>
      </c>
      <c r="V618" s="247">
        <v>29.60</v>
      </c>
      <c r="W618" s="247"/>
      <c r="X618" s="247"/>
      <c r="Y618" s="247"/>
      <c r="Z618" s="247"/>
      <c r="AA618" s="247"/>
      <c r="AB618" s="247"/>
      <c r="AC618" s="247"/>
      <c r="AD618" s="247"/>
      <c r="AE618" s="282">
        <f t="shared" si="97" ref="AE618">SUM(S618:AD618)</f>
        <v>107.69999999999999</v>
      </c>
      <c r="AF618" s="255"/>
      <c r="AG618" s="255"/>
      <c r="AH618" s="255"/>
      <c r="AI618" s="255"/>
      <c r="AJ618" s="255"/>
      <c r="AK618" s="255"/>
      <c r="AL618" s="255"/>
      <c r="AM618" s="255"/>
      <c r="AN618" s="255"/>
      <c r="AO618" s="255"/>
      <c r="AP618" s="255"/>
      <c r="AQ618" s="255"/>
      <c r="AR618" s="282">
        <f t="shared" si="92"/>
        <v>0</v>
      </c>
      <c r="AS618" s="282">
        <f t="shared" si="93"/>
        <v>300.64300000000003</v>
      </c>
    </row>
    <row r="619" spans="1:45" s="306" customFormat="1" ht="11.25" customHeight="1">
      <c r="A619" s="307"/>
      <c r="B619" s="242" t="s">
        <v>106</v>
      </c>
      <c r="C619" s="252" t="s">
        <v>474</v>
      </c>
      <c r="D619" s="244" t="s">
        <v>83</v>
      </c>
      <c r="E619" s="245" t="s">
        <v>84</v>
      </c>
      <c r="F619" s="254"/>
      <c r="G619" s="255"/>
      <c r="H619" s="255"/>
      <c r="I619" s="247"/>
      <c r="J619" s="237">
        <v>1.50</v>
      </c>
      <c r="K619" s="248">
        <v>0.70</v>
      </c>
      <c r="L619" s="247">
        <v>0.70</v>
      </c>
      <c r="M619" s="247">
        <v>0.70</v>
      </c>
      <c r="N619" s="247">
        <v>0.70</v>
      </c>
      <c r="O619" s="247">
        <v>0.70</v>
      </c>
      <c r="P619" s="247">
        <v>3.70</v>
      </c>
      <c r="Q619" s="247">
        <v>6.80</v>
      </c>
      <c r="R619" s="282">
        <f t="shared" si="83"/>
        <v>15.50</v>
      </c>
      <c r="S619" s="247">
        <v>6.80</v>
      </c>
      <c r="T619" s="247">
        <v>6.80</v>
      </c>
      <c r="U619" s="247">
        <v>7</v>
      </c>
      <c r="V619" s="247">
        <v>7.30</v>
      </c>
      <c r="W619" s="247">
        <v>7.60</v>
      </c>
      <c r="X619" s="247">
        <v>7.70</v>
      </c>
      <c r="Y619" s="247">
        <v>6.50</v>
      </c>
      <c r="Z619" s="247">
        <v>6.50</v>
      </c>
      <c r="AA619" s="247">
        <v>6.50</v>
      </c>
      <c r="AB619" s="247"/>
      <c r="AC619" s="247"/>
      <c r="AD619" s="247"/>
      <c r="AE619" s="282">
        <f t="shared" si="84"/>
        <v>62.70</v>
      </c>
      <c r="AF619" s="255"/>
      <c r="AG619" s="255"/>
      <c r="AH619" s="255"/>
      <c r="AI619" s="255"/>
      <c r="AJ619" s="255"/>
      <c r="AK619" s="255"/>
      <c r="AL619" s="255"/>
      <c r="AM619" s="255"/>
      <c r="AN619" s="255"/>
      <c r="AO619" s="255"/>
      <c r="AP619" s="255"/>
      <c r="AQ619" s="255"/>
      <c r="AR619" s="282">
        <f t="shared" si="92"/>
        <v>0</v>
      </c>
      <c r="AS619" s="282">
        <f t="shared" si="93"/>
        <v>78.20</v>
      </c>
    </row>
    <row r="620" spans="1:45" s="306" customFormat="1" ht="11.25" customHeight="1">
      <c r="A620" s="307"/>
      <c r="B620" s="242" t="s">
        <v>106</v>
      </c>
      <c r="C620" s="252" t="s">
        <v>475</v>
      </c>
      <c r="D620" s="244" t="s">
        <v>83</v>
      </c>
      <c r="E620" s="245" t="s">
        <v>84</v>
      </c>
      <c r="F620" s="254"/>
      <c r="G620" s="255"/>
      <c r="H620" s="255"/>
      <c r="I620" s="247"/>
      <c r="J620" s="237">
        <v>2.4889999999999999</v>
      </c>
      <c r="K620" s="248">
        <v>2.60</v>
      </c>
      <c r="L620" s="247">
        <v>1.0049999999999999</v>
      </c>
      <c r="M620" s="247">
        <v>1.725</v>
      </c>
      <c r="N620" s="247">
        <v>1.234</v>
      </c>
      <c r="O620" s="247">
        <v>0</v>
      </c>
      <c r="P620" s="247">
        <v>0</v>
      </c>
      <c r="Q620" s="247">
        <v>0</v>
      </c>
      <c r="R620" s="282">
        <f t="shared" si="83"/>
        <v>9.0530000000000008</v>
      </c>
      <c r="S620" s="247"/>
      <c r="T620" s="247"/>
      <c r="U620" s="247"/>
      <c r="V620" s="247"/>
      <c r="W620" s="247"/>
      <c r="X620" s="247"/>
      <c r="Y620" s="247"/>
      <c r="Z620" s="247"/>
      <c r="AA620" s="247"/>
      <c r="AB620" s="247"/>
      <c r="AC620" s="247"/>
      <c r="AD620" s="247"/>
      <c r="AE620" s="282">
        <f t="shared" si="84"/>
        <v>0</v>
      </c>
      <c r="AF620" s="255"/>
      <c r="AG620" s="255"/>
      <c r="AH620" s="255"/>
      <c r="AI620" s="255"/>
      <c r="AJ620" s="255"/>
      <c r="AK620" s="255"/>
      <c r="AL620" s="255"/>
      <c r="AM620" s="255"/>
      <c r="AN620" s="255"/>
      <c r="AO620" s="255"/>
      <c r="AP620" s="255"/>
      <c r="AQ620" s="255"/>
      <c r="AR620" s="282">
        <f t="shared" si="92"/>
        <v>0</v>
      </c>
      <c r="AS620" s="282">
        <f t="shared" si="93"/>
        <v>9.0530000000000008</v>
      </c>
    </row>
    <row r="621" spans="1:45" s="306" customFormat="1" ht="11.25" customHeight="1">
      <c r="A621" s="307"/>
      <c r="B621" s="242" t="s">
        <v>106</v>
      </c>
      <c r="C621" s="252" t="s">
        <v>476</v>
      </c>
      <c r="D621" s="244" t="s">
        <v>83</v>
      </c>
      <c r="E621" s="245" t="s">
        <v>84</v>
      </c>
      <c r="F621" s="254"/>
      <c r="G621" s="255"/>
      <c r="H621" s="255"/>
      <c r="I621" s="247"/>
      <c r="J621" s="237">
        <v>0</v>
      </c>
      <c r="K621" s="248">
        <v>0</v>
      </c>
      <c r="L621" s="247">
        <v>7.9459999999999997</v>
      </c>
      <c r="M621" s="247">
        <v>8.2629999999999999</v>
      </c>
      <c r="N621" s="247">
        <v>8.9320000000000004</v>
      </c>
      <c r="O621" s="247">
        <v>10.821</v>
      </c>
      <c r="P621" s="247">
        <v>0</v>
      </c>
      <c r="Q621" s="247">
        <v>0</v>
      </c>
      <c r="R621" s="282">
        <f t="shared" si="83"/>
        <v>35.961999999999996</v>
      </c>
      <c r="S621" s="247"/>
      <c r="T621" s="247"/>
      <c r="U621" s="247"/>
      <c r="V621" s="247"/>
      <c r="W621" s="247"/>
      <c r="X621" s="247"/>
      <c r="Y621" s="247"/>
      <c r="Z621" s="247"/>
      <c r="AA621" s="247"/>
      <c r="AB621" s="247"/>
      <c r="AC621" s="247"/>
      <c r="AD621" s="247"/>
      <c r="AE621" s="282">
        <f t="shared" si="84"/>
        <v>0</v>
      </c>
      <c r="AF621" s="255"/>
      <c r="AG621" s="255"/>
      <c r="AH621" s="255"/>
      <c r="AI621" s="255"/>
      <c r="AJ621" s="255"/>
      <c r="AK621" s="255"/>
      <c r="AL621" s="255"/>
      <c r="AM621" s="255"/>
      <c r="AN621" s="255"/>
      <c r="AO621" s="255"/>
      <c r="AP621" s="255"/>
      <c r="AQ621" s="255"/>
      <c r="AR621" s="282">
        <f t="shared" si="92"/>
        <v>0</v>
      </c>
      <c r="AS621" s="282">
        <f t="shared" si="93"/>
        <v>35.961999999999996</v>
      </c>
    </row>
    <row r="622" spans="1:45" s="306" customFormat="1" ht="11.25" customHeight="1">
      <c r="A622" s="307"/>
      <c r="B622" s="242" t="s">
        <v>106</v>
      </c>
      <c r="C622" s="252" t="s">
        <v>477</v>
      </c>
      <c r="D622" s="244" t="s">
        <v>83</v>
      </c>
      <c r="E622" s="245" t="s">
        <v>84</v>
      </c>
      <c r="F622" s="254"/>
      <c r="G622" s="255"/>
      <c r="H622" s="255"/>
      <c r="I622" s="247"/>
      <c r="J622" s="237">
        <v>2</v>
      </c>
      <c r="K622" s="248">
        <v>3</v>
      </c>
      <c r="L622" s="247">
        <v>2</v>
      </c>
      <c r="M622" s="247">
        <v>2</v>
      </c>
      <c r="N622" s="247">
        <v>2</v>
      </c>
      <c r="O622" s="247">
        <v>2</v>
      </c>
      <c r="P622" s="247">
        <v>2</v>
      </c>
      <c r="Q622" s="247">
        <v>2</v>
      </c>
      <c r="R622" s="282">
        <f t="shared" si="83"/>
        <v>17</v>
      </c>
      <c r="S622" s="247">
        <v>2</v>
      </c>
      <c r="T622" s="247">
        <v>2</v>
      </c>
      <c r="U622" s="247">
        <v>2</v>
      </c>
      <c r="V622" s="247">
        <v>2</v>
      </c>
      <c r="W622" s="247">
        <v>2</v>
      </c>
      <c r="X622" s="247">
        <v>2</v>
      </c>
      <c r="Y622" s="247">
        <v>2</v>
      </c>
      <c r="Z622" s="247"/>
      <c r="AA622" s="247"/>
      <c r="AB622" s="247"/>
      <c r="AC622" s="247"/>
      <c r="AD622" s="247"/>
      <c r="AE622" s="282">
        <f t="shared" si="84"/>
        <v>14</v>
      </c>
      <c r="AF622" s="255"/>
      <c r="AG622" s="255"/>
      <c r="AH622" s="255"/>
      <c r="AI622" s="255"/>
      <c r="AJ622" s="255"/>
      <c r="AK622" s="255"/>
      <c r="AL622" s="255"/>
      <c r="AM622" s="255"/>
      <c r="AN622" s="255"/>
      <c r="AO622" s="255"/>
      <c r="AP622" s="255"/>
      <c r="AQ622" s="255"/>
      <c r="AR622" s="282">
        <f t="shared" si="92"/>
        <v>0</v>
      </c>
      <c r="AS622" s="282">
        <f t="shared" si="93"/>
        <v>31</v>
      </c>
    </row>
    <row r="623" spans="1:45" s="306" customFormat="1" ht="11.25" customHeight="1">
      <c r="A623" s="307"/>
      <c r="B623" s="242" t="s">
        <v>106</v>
      </c>
      <c r="C623" s="252" t="s">
        <v>478</v>
      </c>
      <c r="D623" s="244" t="s">
        <v>83</v>
      </c>
      <c r="E623" s="245" t="s">
        <v>84</v>
      </c>
      <c r="F623" s="254"/>
      <c r="G623" s="255"/>
      <c r="H623" s="255"/>
      <c r="I623" s="247"/>
      <c r="J623" s="237">
        <v>1.972</v>
      </c>
      <c r="K623" s="248">
        <v>2.2999999999999998</v>
      </c>
      <c r="L623" s="247">
        <v>1.665</v>
      </c>
      <c r="M623" s="247">
        <v>1.649</v>
      </c>
      <c r="N623" s="247">
        <v>1.6319999999999999</v>
      </c>
      <c r="O623" s="247">
        <v>0.42</v>
      </c>
      <c r="P623" s="247">
        <v>0.70</v>
      </c>
      <c r="Q623" s="247">
        <v>0</v>
      </c>
      <c r="R623" s="282">
        <f t="shared" si="83"/>
        <v>10.337999999999999</v>
      </c>
      <c r="S623" s="247"/>
      <c r="T623" s="247"/>
      <c r="U623" s="247"/>
      <c r="V623" s="247"/>
      <c r="W623" s="247"/>
      <c r="X623" s="247"/>
      <c r="Y623" s="247"/>
      <c r="Z623" s="247"/>
      <c r="AA623" s="247"/>
      <c r="AB623" s="247"/>
      <c r="AC623" s="247"/>
      <c r="AD623" s="247"/>
      <c r="AE623" s="282">
        <f t="shared" si="84"/>
        <v>0</v>
      </c>
      <c r="AF623" s="255"/>
      <c r="AG623" s="255"/>
      <c r="AH623" s="255"/>
      <c r="AI623" s="255"/>
      <c r="AJ623" s="255"/>
      <c r="AK623" s="255"/>
      <c r="AL623" s="255"/>
      <c r="AM623" s="255"/>
      <c r="AN623" s="255"/>
      <c r="AO623" s="255"/>
      <c r="AP623" s="255"/>
      <c r="AQ623" s="255"/>
      <c r="AR623" s="282">
        <f t="shared" si="92"/>
        <v>0</v>
      </c>
      <c r="AS623" s="282">
        <f t="shared" si="93"/>
        <v>10.337999999999999</v>
      </c>
    </row>
    <row r="624" spans="1:45" s="306" customFormat="1" ht="11.25" customHeight="1">
      <c r="A624" s="307"/>
      <c r="B624" s="242" t="s">
        <v>106</v>
      </c>
      <c r="C624" s="252" t="s">
        <v>480</v>
      </c>
      <c r="D624" s="244" t="s">
        <v>83</v>
      </c>
      <c r="E624" s="245" t="s">
        <v>84</v>
      </c>
      <c r="F624" s="308"/>
      <c r="G624" s="255"/>
      <c r="H624" s="237"/>
      <c r="I624" s="247"/>
      <c r="J624" s="237">
        <v>1.236</v>
      </c>
      <c r="K624" s="248">
        <v>1</v>
      </c>
      <c r="L624" s="247">
        <v>0.50900000000000001</v>
      </c>
      <c r="M624" s="247">
        <v>0.50900000000000001</v>
      </c>
      <c r="N624" s="247">
        <v>0.60</v>
      </c>
      <c r="O624" s="247">
        <v>0.64700000000000002</v>
      </c>
      <c r="P624" s="247">
        <v>0.60</v>
      </c>
      <c r="Q624" s="247">
        <v>0.60</v>
      </c>
      <c r="R624" s="282">
        <f t="shared" si="83"/>
        <v>5.7009999999999987</v>
      </c>
      <c r="S624" s="247">
        <v>0.60</v>
      </c>
      <c r="T624" s="247">
        <v>0.60</v>
      </c>
      <c r="U624" s="247">
        <v>0.80</v>
      </c>
      <c r="V624" s="247">
        <v>0.80</v>
      </c>
      <c r="W624" s="247">
        <v>0.80</v>
      </c>
      <c r="X624" s="247">
        <v>0.90</v>
      </c>
      <c r="Y624" s="247">
        <v>0.90</v>
      </c>
      <c r="Z624" s="247">
        <v>1</v>
      </c>
      <c r="AA624" s="247">
        <v>1</v>
      </c>
      <c r="AB624" s="247">
        <v>1</v>
      </c>
      <c r="AC624" s="247">
        <v>1</v>
      </c>
      <c r="AD624" s="247">
        <v>1</v>
      </c>
      <c r="AE624" s="282">
        <f t="shared" si="84"/>
        <v>10.40</v>
      </c>
      <c r="AF624" s="255">
        <v>1</v>
      </c>
      <c r="AG624" s="255">
        <v>0.70</v>
      </c>
      <c r="AH624" s="255">
        <v>1</v>
      </c>
      <c r="AI624" s="255">
        <v>0.72</v>
      </c>
      <c r="AJ624" s="255">
        <v>0.70</v>
      </c>
      <c r="AK624" s="255">
        <v>0.70</v>
      </c>
      <c r="AL624" s="255">
        <v>0.70</v>
      </c>
      <c r="AM624" s="255">
        <v>0.70</v>
      </c>
      <c r="AN624" s="255">
        <v>0.70</v>
      </c>
      <c r="AO624" s="255">
        <v>0.725</v>
      </c>
      <c r="AP624" s="255">
        <v>0.46200000000000002</v>
      </c>
      <c r="AQ624" s="255">
        <v>0.46200000000000002</v>
      </c>
      <c r="AR624" s="282">
        <f t="shared" si="92"/>
        <v>8.5690000000000008</v>
      </c>
      <c r="AS624" s="282">
        <f t="shared" si="93"/>
        <v>24.67</v>
      </c>
    </row>
    <row r="625" spans="1:45" s="306" customFormat="1" ht="11.25" customHeight="1">
      <c r="A625" s="307"/>
      <c r="B625" s="242" t="s">
        <v>106</v>
      </c>
      <c r="C625" s="252" t="s">
        <v>481</v>
      </c>
      <c r="D625" s="244" t="s">
        <v>83</v>
      </c>
      <c r="E625" s="245" t="s">
        <v>84</v>
      </c>
      <c r="F625" s="308"/>
      <c r="G625" s="255"/>
      <c r="H625" s="237"/>
      <c r="I625" s="248"/>
      <c r="J625" s="237">
        <v>97.417000000000002</v>
      </c>
      <c r="K625" s="248">
        <v>107.90</v>
      </c>
      <c r="L625" s="247">
        <v>110.69499999999999</v>
      </c>
      <c r="M625" s="247">
        <v>94.813999999999993</v>
      </c>
      <c r="N625" s="247">
        <v>111.90900000000001</v>
      </c>
      <c r="O625" s="247">
        <v>111.89400000000001</v>
      </c>
      <c r="P625" s="247">
        <v>103</v>
      </c>
      <c r="Q625" s="247">
        <v>93.90</v>
      </c>
      <c r="R625" s="282">
        <f t="shared" si="98" ref="R625:R628">SUM(G625:Q625)</f>
        <v>831.529</v>
      </c>
      <c r="S625" s="247">
        <v>96</v>
      </c>
      <c r="T625" s="247">
        <v>102</v>
      </c>
      <c r="U625" s="247">
        <v>102</v>
      </c>
      <c r="V625" s="247">
        <v>122.60</v>
      </c>
      <c r="W625" s="247">
        <v>112.90</v>
      </c>
      <c r="X625" s="247">
        <v>100.60</v>
      </c>
      <c r="Y625" s="247"/>
      <c r="Z625" s="247"/>
      <c r="AA625" s="247"/>
      <c r="AB625" s="247"/>
      <c r="AC625" s="247"/>
      <c r="AD625" s="247"/>
      <c r="AE625" s="282">
        <f t="shared" si="84"/>
        <v>636.10</v>
      </c>
      <c r="AF625" s="255"/>
      <c r="AG625" s="255"/>
      <c r="AH625" s="255"/>
      <c r="AI625" s="255"/>
      <c r="AJ625" s="255"/>
      <c r="AK625" s="255"/>
      <c r="AL625" s="255"/>
      <c r="AM625" s="255"/>
      <c r="AN625" s="255"/>
      <c r="AO625" s="255"/>
      <c r="AP625" s="255"/>
      <c r="AQ625" s="255"/>
      <c r="AR625" s="282">
        <f t="shared" si="92"/>
        <v>0</v>
      </c>
      <c r="AS625" s="282">
        <f t="shared" si="93"/>
        <v>1467.6289999999999</v>
      </c>
    </row>
    <row r="626" spans="1:45" s="306" customFormat="1" ht="11.25" customHeight="1">
      <c r="A626" s="307"/>
      <c r="B626" s="242" t="s">
        <v>106</v>
      </c>
      <c r="C626" s="252" t="s">
        <v>554</v>
      </c>
      <c r="D626" s="244" t="s">
        <v>83</v>
      </c>
      <c r="E626" s="245" t="s">
        <v>84</v>
      </c>
      <c r="F626" s="254"/>
      <c r="G626" s="255"/>
      <c r="H626" s="255"/>
      <c r="I626" s="247"/>
      <c r="J626" s="208">
        <v>0</v>
      </c>
      <c r="K626" s="248">
        <v>0</v>
      </c>
      <c r="L626" s="247">
        <v>1.845</v>
      </c>
      <c r="M626" s="247">
        <v>1.60</v>
      </c>
      <c r="N626" s="247">
        <v>2.10</v>
      </c>
      <c r="O626" s="247">
        <v>1.746</v>
      </c>
      <c r="P626" s="247">
        <v>0.90</v>
      </c>
      <c r="Q626" s="247">
        <v>0.70</v>
      </c>
      <c r="R626" s="282">
        <f t="shared" si="98"/>
        <v>8.891</v>
      </c>
      <c r="S626" s="247">
        <v>0.70</v>
      </c>
      <c r="T626" s="247">
        <v>0.30</v>
      </c>
      <c r="U626" s="247">
        <v>0.70</v>
      </c>
      <c r="V626" s="247">
        <v>0.70</v>
      </c>
      <c r="W626" s="247">
        <v>0.70</v>
      </c>
      <c r="X626" s="247">
        <v>0.70</v>
      </c>
      <c r="Y626" s="247">
        <v>0.70</v>
      </c>
      <c r="Z626" s="247"/>
      <c r="AA626" s="247"/>
      <c r="AB626" s="247"/>
      <c r="AC626" s="247"/>
      <c r="AD626" s="247"/>
      <c r="AE626" s="282">
        <f t="shared" si="84"/>
        <v>4.50</v>
      </c>
      <c r="AF626" s="255"/>
      <c r="AG626" s="255"/>
      <c r="AH626" s="255"/>
      <c r="AI626" s="255"/>
      <c r="AJ626" s="255"/>
      <c r="AK626" s="255"/>
      <c r="AL626" s="255"/>
      <c r="AM626" s="255"/>
      <c r="AN626" s="255"/>
      <c r="AO626" s="255"/>
      <c r="AP626" s="255"/>
      <c r="AQ626" s="255"/>
      <c r="AR626" s="282">
        <f t="shared" si="92"/>
        <v>0</v>
      </c>
      <c r="AS626" s="282">
        <f t="shared" si="93"/>
        <v>13.391</v>
      </c>
    </row>
    <row r="627" spans="1:45" s="306" customFormat="1" ht="11.25" customHeight="1">
      <c r="A627" s="307"/>
      <c r="B627" s="242" t="s">
        <v>106</v>
      </c>
      <c r="C627" s="252" t="s">
        <v>590</v>
      </c>
      <c r="D627" s="244" t="s">
        <v>83</v>
      </c>
      <c r="E627" s="245" t="s">
        <v>84</v>
      </c>
      <c r="F627" s="254"/>
      <c r="G627" s="255"/>
      <c r="H627" s="255"/>
      <c r="I627" s="247"/>
      <c r="J627" s="208">
        <v>3.7280000000000002</v>
      </c>
      <c r="K627" s="248">
        <v>0</v>
      </c>
      <c r="L627" s="247">
        <v>0</v>
      </c>
      <c r="M627" s="247">
        <v>7.4560000000000004</v>
      </c>
      <c r="N627" s="247">
        <v>3.7280000000000002</v>
      </c>
      <c r="O627" s="247">
        <v>3.7280000000000002</v>
      </c>
      <c r="P627" s="247">
        <v>0</v>
      </c>
      <c r="Q627" s="247">
        <v>0</v>
      </c>
      <c r="R627" s="282">
        <f t="shared" si="98"/>
        <v>18.64</v>
      </c>
      <c r="S627" s="247"/>
      <c r="T627" s="247"/>
      <c r="U627" s="247"/>
      <c r="V627" s="247"/>
      <c r="W627" s="247"/>
      <c r="X627" s="247"/>
      <c r="Y627" s="247"/>
      <c r="Z627" s="247"/>
      <c r="AA627" s="247"/>
      <c r="AB627" s="247"/>
      <c r="AC627" s="247"/>
      <c r="AD627" s="247"/>
      <c r="AE627" s="282">
        <f t="shared" si="84"/>
        <v>0</v>
      </c>
      <c r="AF627" s="255"/>
      <c r="AG627" s="255"/>
      <c r="AH627" s="255"/>
      <c r="AI627" s="255"/>
      <c r="AJ627" s="255"/>
      <c r="AK627" s="255"/>
      <c r="AL627" s="255"/>
      <c r="AM627" s="255"/>
      <c r="AN627" s="255"/>
      <c r="AO627" s="255"/>
      <c r="AP627" s="255"/>
      <c r="AQ627" s="255"/>
      <c r="AR627" s="282">
        <f t="shared" si="92"/>
        <v>0</v>
      </c>
      <c r="AS627" s="282">
        <f t="shared" si="93"/>
        <v>18.64</v>
      </c>
    </row>
    <row r="628" spans="1:45" s="306" customFormat="1" ht="11.25" customHeight="1">
      <c r="A628" s="307"/>
      <c r="B628" s="242" t="s">
        <v>106</v>
      </c>
      <c r="C628" s="252" t="s">
        <v>482</v>
      </c>
      <c r="D628" s="244" t="s">
        <v>83</v>
      </c>
      <c r="E628" s="245" t="s">
        <v>84</v>
      </c>
      <c r="F628" s="254"/>
      <c r="G628" s="255"/>
      <c r="H628" s="255"/>
      <c r="I628" s="247"/>
      <c r="J628" s="208">
        <v>137.40</v>
      </c>
      <c r="K628" s="248">
        <v>137.40</v>
      </c>
      <c r="L628" s="247">
        <v>137.40</v>
      </c>
      <c r="M628" s="247">
        <v>137.46899999999999</v>
      </c>
      <c r="N628" s="247">
        <v>137.50</v>
      </c>
      <c r="O628" s="247">
        <v>137.50</v>
      </c>
      <c r="P628" s="247">
        <v>137.50</v>
      </c>
      <c r="Q628" s="247">
        <v>137.50</v>
      </c>
      <c r="R628" s="282">
        <f t="shared" si="98"/>
        <v>1099.6690000000001</v>
      </c>
      <c r="S628" s="247">
        <v>137.40</v>
      </c>
      <c r="T628" s="247">
        <v>257.39999999999998</v>
      </c>
      <c r="U628" s="247">
        <v>257.39999999999998</v>
      </c>
      <c r="V628" s="247">
        <v>257.39999999999998</v>
      </c>
      <c r="W628" s="247"/>
      <c r="X628" s="247"/>
      <c r="Y628" s="247"/>
      <c r="Z628" s="247"/>
      <c r="AA628" s="247"/>
      <c r="AB628" s="247"/>
      <c r="AC628" s="247"/>
      <c r="AD628" s="247"/>
      <c r="AE628" s="282">
        <f t="shared" si="84"/>
        <v>909.59999999999991</v>
      </c>
      <c r="AF628" s="255"/>
      <c r="AG628" s="255"/>
      <c r="AH628" s="255"/>
      <c r="AI628" s="255"/>
      <c r="AJ628" s="255"/>
      <c r="AK628" s="255"/>
      <c r="AL628" s="255"/>
      <c r="AM628" s="255"/>
      <c r="AN628" s="255"/>
      <c r="AO628" s="255"/>
      <c r="AP628" s="255"/>
      <c r="AQ628" s="255"/>
      <c r="AR628" s="282">
        <f t="shared" si="92"/>
        <v>0</v>
      </c>
      <c r="AS628" s="282">
        <f t="shared" si="93"/>
        <v>2009.269</v>
      </c>
    </row>
    <row r="629" spans="1:45" s="306" customFormat="1" ht="11.25" customHeight="1">
      <c r="A629" s="307"/>
      <c r="B629" s="242" t="s">
        <v>106</v>
      </c>
      <c r="C629" s="252" t="s">
        <v>483</v>
      </c>
      <c r="D629" s="244" t="s">
        <v>83</v>
      </c>
      <c r="E629" s="245" t="s">
        <v>84</v>
      </c>
      <c r="F629" s="254"/>
      <c r="G629" s="255"/>
      <c r="H629" s="255"/>
      <c r="I629" s="247"/>
      <c r="J629" s="237">
        <v>0.88800000000000001</v>
      </c>
      <c r="K629" s="248">
        <v>1.1000000000000001</v>
      </c>
      <c r="L629" s="247">
        <v>5.97</v>
      </c>
      <c r="M629" s="247">
        <v>6.4630000000000001</v>
      </c>
      <c r="N629" s="247">
        <v>3.7280000000000002</v>
      </c>
      <c r="O629" s="247">
        <v>7.0679999999999996</v>
      </c>
      <c r="P629" s="247">
        <v>7</v>
      </c>
      <c r="Q629" s="247">
        <v>6.90</v>
      </c>
      <c r="R629" s="282">
        <f t="shared" si="99" ref="R629:R635">SUM(G629:Q629)</f>
        <v>39.116999999999997</v>
      </c>
      <c r="S629" s="247">
        <v>6.70</v>
      </c>
      <c r="T629" s="247">
        <v>6.10</v>
      </c>
      <c r="U629" s="247">
        <v>5.70</v>
      </c>
      <c r="V629" s="247">
        <v>5.40</v>
      </c>
      <c r="W629" s="247">
        <v>6.40</v>
      </c>
      <c r="X629" s="247"/>
      <c r="Y629" s="247"/>
      <c r="Z629" s="247"/>
      <c r="AA629" s="247"/>
      <c r="AB629" s="247"/>
      <c r="AC629" s="247"/>
      <c r="AD629" s="247"/>
      <c r="AE629" s="282">
        <f t="shared" si="84"/>
        <v>30.299999999999997</v>
      </c>
      <c r="AF629" s="255"/>
      <c r="AG629" s="255"/>
      <c r="AH629" s="255"/>
      <c r="AI629" s="255"/>
      <c r="AJ629" s="255"/>
      <c r="AK629" s="255"/>
      <c r="AL629" s="255"/>
      <c r="AM629" s="255"/>
      <c r="AN629" s="255"/>
      <c r="AO629" s="255"/>
      <c r="AP629" s="255"/>
      <c r="AQ629" s="255"/>
      <c r="AR629" s="282">
        <f t="shared" si="92"/>
        <v>0</v>
      </c>
      <c r="AS629" s="282">
        <f t="shared" si="93"/>
        <v>69.417000000000002</v>
      </c>
    </row>
    <row r="630" spans="1:45" s="306" customFormat="1" ht="11.25" customHeight="1">
      <c r="A630" s="307"/>
      <c r="B630" s="242" t="s">
        <v>106</v>
      </c>
      <c r="C630" s="252" t="s">
        <v>484</v>
      </c>
      <c r="D630" s="244" t="s">
        <v>83</v>
      </c>
      <c r="E630" s="245" t="s">
        <v>84</v>
      </c>
      <c r="F630" s="254"/>
      <c r="G630" s="255"/>
      <c r="H630" s="255"/>
      <c r="I630" s="247"/>
      <c r="J630" s="237">
        <v>0.68799999999999994</v>
      </c>
      <c r="K630" s="248">
        <v>5.20</v>
      </c>
      <c r="L630" s="247">
        <v>0.405</v>
      </c>
      <c r="M630" s="247">
        <v>0.455</v>
      </c>
      <c r="N630" s="247">
        <v>0.405</v>
      </c>
      <c r="O630" s="247">
        <v>0.42699999999999999</v>
      </c>
      <c r="P630" s="247">
        <v>0.50</v>
      </c>
      <c r="Q630" s="247">
        <v>0.40</v>
      </c>
      <c r="R630" s="282">
        <f t="shared" si="99"/>
        <v>8.48</v>
      </c>
      <c r="S630" s="247">
        <v>0.40</v>
      </c>
      <c r="T630" s="247">
        <v>0.40</v>
      </c>
      <c r="U630" s="247">
        <v>4</v>
      </c>
      <c r="V630" s="247">
        <v>1.20</v>
      </c>
      <c r="W630" s="247">
        <v>0.60</v>
      </c>
      <c r="X630" s="247">
        <v>0.60</v>
      </c>
      <c r="Y630" s="247">
        <v>0.60</v>
      </c>
      <c r="Z630" s="247"/>
      <c r="AA630" s="247"/>
      <c r="AB630" s="247"/>
      <c r="AC630" s="247"/>
      <c r="AD630" s="247"/>
      <c r="AE630" s="282">
        <f t="shared" si="100" ref="AE630:AE631">SUM(S630:AD630)</f>
        <v>7.7999999999999989</v>
      </c>
      <c r="AF630" s="255"/>
      <c r="AG630" s="255"/>
      <c r="AH630" s="255"/>
      <c r="AI630" s="255"/>
      <c r="AJ630" s="255"/>
      <c r="AK630" s="255"/>
      <c r="AL630" s="255"/>
      <c r="AM630" s="255"/>
      <c r="AN630" s="255"/>
      <c r="AO630" s="255"/>
      <c r="AP630" s="255"/>
      <c r="AQ630" s="255"/>
      <c r="AR630" s="282">
        <f t="shared" si="92"/>
        <v>0</v>
      </c>
      <c r="AS630" s="282">
        <f t="shared" si="93"/>
        <v>16.28</v>
      </c>
    </row>
    <row r="631" spans="1:45" s="306" customFormat="1" ht="11.25" customHeight="1">
      <c r="A631" s="307"/>
      <c r="B631" s="242" t="s">
        <v>107</v>
      </c>
      <c r="C631" s="252" t="s">
        <v>527</v>
      </c>
      <c r="D631" s="244" t="s">
        <v>83</v>
      </c>
      <c r="E631" s="245" t="s">
        <v>84</v>
      </c>
      <c r="F631" s="254"/>
      <c r="G631" s="255"/>
      <c r="H631" s="255">
        <v>0</v>
      </c>
      <c r="I631" s="247">
        <v>30.60</v>
      </c>
      <c r="J631" s="237">
        <v>74.20</v>
      </c>
      <c r="K631" s="248">
        <v>75.20</v>
      </c>
      <c r="L631" s="247">
        <v>90.40</v>
      </c>
      <c r="M631" s="247">
        <v>84.20</v>
      </c>
      <c r="N631" s="247">
        <v>73.70</v>
      </c>
      <c r="O631" s="247">
        <v>72.150000000000006</v>
      </c>
      <c r="P631" s="247">
        <v>75.64</v>
      </c>
      <c r="Q631" s="247">
        <v>72.150000000000006</v>
      </c>
      <c r="R631" s="282">
        <f t="shared" si="99"/>
        <v>648.2399999999999</v>
      </c>
      <c r="S631" s="247">
        <v>75.64</v>
      </c>
      <c r="T631" s="247">
        <v>75.20</v>
      </c>
      <c r="U631" s="247">
        <v>68.13</v>
      </c>
      <c r="V631" s="247">
        <v>74.16</v>
      </c>
      <c r="W631" s="247">
        <v>74.12</v>
      </c>
      <c r="X631" s="247">
        <v>73.680000000000007</v>
      </c>
      <c r="Y631" s="247">
        <v>76.510000000000005</v>
      </c>
      <c r="Z631" s="247">
        <v>76.62</v>
      </c>
      <c r="AA631" s="247">
        <v>74.17</v>
      </c>
      <c r="AB631" s="247">
        <v>74.12</v>
      </c>
      <c r="AC631" s="247">
        <v>75.150000000000006</v>
      </c>
      <c r="AD631" s="247">
        <v>72.150000000000006</v>
      </c>
      <c r="AE631" s="282">
        <f t="shared" si="100"/>
        <v>889.65</v>
      </c>
      <c r="AF631" s="255"/>
      <c r="AG631" s="255"/>
      <c r="AH631" s="255"/>
      <c r="AI631" s="255"/>
      <c r="AJ631" s="255"/>
      <c r="AK631" s="255"/>
      <c r="AL631" s="255"/>
      <c r="AM631" s="255"/>
      <c r="AN631" s="255"/>
      <c r="AO631" s="255"/>
      <c r="AP631" s="255"/>
      <c r="AQ631" s="255"/>
      <c r="AR631" s="282">
        <f t="shared" si="92"/>
        <v>0</v>
      </c>
      <c r="AS631" s="282">
        <f t="shared" si="93"/>
        <v>1537.89</v>
      </c>
    </row>
    <row r="632" spans="1:45" s="306" customFormat="1" ht="11.25" customHeight="1">
      <c r="A632" s="307"/>
      <c r="B632" s="242" t="s">
        <v>107</v>
      </c>
      <c r="C632" s="252" t="s">
        <v>507</v>
      </c>
      <c r="D632" s="244" t="s">
        <v>83</v>
      </c>
      <c r="E632" s="245" t="s">
        <v>84</v>
      </c>
      <c r="F632" s="254"/>
      <c r="G632" s="255"/>
      <c r="H632" s="255">
        <v>3.80</v>
      </c>
      <c r="I632" s="247">
        <v>6.40</v>
      </c>
      <c r="J632" s="237">
        <v>45.70</v>
      </c>
      <c r="K632" s="248">
        <v>86.50</v>
      </c>
      <c r="L632" s="247">
        <v>34.90</v>
      </c>
      <c r="M632" s="247">
        <v>39.10</v>
      </c>
      <c r="N632" s="247">
        <v>107.40</v>
      </c>
      <c r="O632" s="247">
        <v>26.16</v>
      </c>
      <c r="P632" s="247">
        <v>31.75</v>
      </c>
      <c r="Q632" s="247">
        <v>202.78</v>
      </c>
      <c r="R632" s="282">
        <f t="shared" si="99"/>
        <v>584.49</v>
      </c>
      <c r="S632" s="247">
        <v>30.63</v>
      </c>
      <c r="T632" s="247">
        <v>34.619999999999997</v>
      </c>
      <c r="U632" s="247">
        <v>128.75</v>
      </c>
      <c r="V632" s="247">
        <v>40.17</v>
      </c>
      <c r="W632" s="247">
        <v>43.04</v>
      </c>
      <c r="X632" s="247">
        <v>161.05000000000001</v>
      </c>
      <c r="Y632" s="247">
        <v>42.72</v>
      </c>
      <c r="Z632" s="247">
        <v>26.61</v>
      </c>
      <c r="AA632" s="247">
        <v>94.80</v>
      </c>
      <c r="AB632" s="247">
        <v>40.19</v>
      </c>
      <c r="AC632" s="247">
        <v>41.83</v>
      </c>
      <c r="AD632" s="247">
        <v>229.26</v>
      </c>
      <c r="AE632" s="282">
        <f t="shared" si="84"/>
        <v>913.67</v>
      </c>
      <c r="AF632" s="255">
        <v>5.13</v>
      </c>
      <c r="AG632" s="255"/>
      <c r="AH632" s="255"/>
      <c r="AI632" s="255"/>
      <c r="AJ632" s="255"/>
      <c r="AK632" s="255"/>
      <c r="AL632" s="255"/>
      <c r="AM632" s="255"/>
      <c r="AN632" s="255"/>
      <c r="AO632" s="255"/>
      <c r="AP632" s="255"/>
      <c r="AQ632" s="255"/>
      <c r="AR632" s="282">
        <f t="shared" si="92"/>
        <v>5.13</v>
      </c>
      <c r="AS632" s="282">
        <f t="shared" si="93"/>
        <v>1503.29</v>
      </c>
    </row>
    <row r="633" spans="1:45" s="306" customFormat="1" ht="11.25" customHeight="1">
      <c r="A633" s="307"/>
      <c r="B633" s="242" t="s">
        <v>123</v>
      </c>
      <c r="C633" s="252" t="s">
        <v>650</v>
      </c>
      <c r="D633" s="244" t="s">
        <v>83</v>
      </c>
      <c r="E633" s="245" t="s">
        <v>84</v>
      </c>
      <c r="F633" s="254"/>
      <c r="G633" s="255"/>
      <c r="H633" s="255"/>
      <c r="I633" s="247"/>
      <c r="J633" s="237"/>
      <c r="K633" s="248"/>
      <c r="L633" s="247"/>
      <c r="M633" s="247"/>
      <c r="N633" s="247"/>
      <c r="O633" s="247"/>
      <c r="P633" s="247">
        <v>1.20</v>
      </c>
      <c r="Q633" s="247">
        <v>11.70</v>
      </c>
      <c r="R633" s="282">
        <f t="shared" si="99"/>
        <v>12.90</v>
      </c>
      <c r="S633" s="247"/>
      <c r="T633" s="247"/>
      <c r="U633" s="247"/>
      <c r="V633" s="247"/>
      <c r="W633" s="247"/>
      <c r="X633" s="247"/>
      <c r="Y633" s="247"/>
      <c r="Z633" s="247"/>
      <c r="AA633" s="247"/>
      <c r="AB633" s="247"/>
      <c r="AC633" s="247"/>
      <c r="AD633" s="247"/>
      <c r="AE633" s="282">
        <f t="shared" si="84"/>
        <v>0</v>
      </c>
      <c r="AF633" s="255"/>
      <c r="AG633" s="255"/>
      <c r="AH633" s="255"/>
      <c r="AI633" s="255"/>
      <c r="AJ633" s="255"/>
      <c r="AK633" s="255"/>
      <c r="AL633" s="255"/>
      <c r="AM633" s="255"/>
      <c r="AN633" s="255"/>
      <c r="AO633" s="255"/>
      <c r="AP633" s="255"/>
      <c r="AQ633" s="255"/>
      <c r="AR633" s="282">
        <f t="shared" si="92"/>
        <v>0</v>
      </c>
      <c r="AS633" s="282">
        <f t="shared" si="93"/>
        <v>12.90</v>
      </c>
    </row>
    <row r="634" spans="1:45" s="306" customFormat="1" ht="11.25" customHeight="1">
      <c r="A634" s="307"/>
      <c r="B634" s="242" t="s">
        <v>125</v>
      </c>
      <c r="C634" s="252" t="s">
        <v>212</v>
      </c>
      <c r="D634" s="244" t="s">
        <v>83</v>
      </c>
      <c r="E634" s="245" t="s">
        <v>84</v>
      </c>
      <c r="F634" s="254"/>
      <c r="G634" s="255"/>
      <c r="H634" s="255"/>
      <c r="I634" s="247">
        <v>2</v>
      </c>
      <c r="J634" s="237">
        <v>2</v>
      </c>
      <c r="K634" s="248">
        <v>2</v>
      </c>
      <c r="L634" s="247">
        <v>2</v>
      </c>
      <c r="M634" s="247">
        <v>2</v>
      </c>
      <c r="N634" s="247"/>
      <c r="O634" s="247"/>
      <c r="P634" s="247"/>
      <c r="Q634" s="247"/>
      <c r="R634" s="282">
        <f t="shared" si="99"/>
        <v>10</v>
      </c>
      <c r="S634" s="247"/>
      <c r="T634" s="247"/>
      <c r="U634" s="247"/>
      <c r="V634" s="247"/>
      <c r="W634" s="247"/>
      <c r="X634" s="247"/>
      <c r="Y634" s="247"/>
      <c r="Z634" s="247"/>
      <c r="AA634" s="247"/>
      <c r="AB634" s="247"/>
      <c r="AC634" s="247"/>
      <c r="AD634" s="247"/>
      <c r="AE634" s="282">
        <f t="shared" si="84"/>
        <v>0</v>
      </c>
      <c r="AF634" s="255"/>
      <c r="AG634" s="255"/>
      <c r="AH634" s="255"/>
      <c r="AI634" s="255"/>
      <c r="AJ634" s="255"/>
      <c r="AK634" s="255"/>
      <c r="AL634" s="255"/>
      <c r="AM634" s="255"/>
      <c r="AN634" s="255"/>
      <c r="AO634" s="255"/>
      <c r="AP634" s="255"/>
      <c r="AQ634" s="255"/>
      <c r="AR634" s="282">
        <f t="shared" si="92"/>
        <v>0</v>
      </c>
      <c r="AS634" s="282">
        <f t="shared" si="93"/>
        <v>10</v>
      </c>
    </row>
    <row r="635" spans="1:45" s="30" customFormat="1" ht="11.25" customHeight="1">
      <c r="A635" s="283"/>
      <c r="B635" s="231" t="s">
        <v>131</v>
      </c>
      <c r="C635" s="219" t="s">
        <v>735</v>
      </c>
      <c r="D635" s="251" t="s">
        <v>83</v>
      </c>
      <c r="E635" s="232" t="s">
        <v>144</v>
      </c>
      <c r="F635" s="222"/>
      <c r="G635" s="224"/>
      <c r="H635" s="224"/>
      <c r="I635" s="235"/>
      <c r="J635" s="223"/>
      <c r="K635" s="234"/>
      <c r="L635" s="235"/>
      <c r="M635" s="235"/>
      <c r="N635" s="235"/>
      <c r="O635" s="235"/>
      <c r="P635" s="235"/>
      <c r="Q635" s="235"/>
      <c r="R635" s="259">
        <f t="shared" si="99"/>
        <v>0</v>
      </c>
      <c r="S635" s="235"/>
      <c r="T635" s="235"/>
      <c r="U635" s="235">
        <v>12728.26619</v>
      </c>
      <c r="V635" s="235"/>
      <c r="W635" s="235"/>
      <c r="X635" s="235"/>
      <c r="Y635" s="235"/>
      <c r="Z635" s="235"/>
      <c r="AA635" s="235"/>
      <c r="AB635" s="235"/>
      <c r="AC635" s="235"/>
      <c r="AD635" s="235"/>
      <c r="AE635" s="259">
        <f t="shared" si="84"/>
        <v>12728.26619</v>
      </c>
      <c r="AF635" s="224"/>
      <c r="AG635" s="224"/>
      <c r="AH635" s="224"/>
      <c r="AI635" s="224"/>
      <c r="AJ635" s="224"/>
      <c r="AK635" s="224"/>
      <c r="AL635" s="224"/>
      <c r="AM635" s="224"/>
      <c r="AN635" s="224"/>
      <c r="AO635" s="224"/>
      <c r="AP635" s="224"/>
      <c r="AQ635" s="224"/>
      <c r="AR635" s="259">
        <f t="shared" si="92"/>
        <v>0</v>
      </c>
      <c r="AS635" s="259">
        <f t="shared" si="93"/>
        <v>12728.26619</v>
      </c>
    </row>
    <row r="636" spans="1:45" s="5" customFormat="1" ht="11.25" customHeight="1">
      <c r="A636" s="238"/>
      <c r="B636" s="112"/>
      <c r="C636" s="113" t="s">
        <v>49</v>
      </c>
      <c r="D636" s="112" t="s">
        <v>83</v>
      </c>
      <c r="E636" s="115"/>
      <c r="F636" s="206"/>
      <c r="G636" s="110">
        <f>SUM(G561:G635)</f>
        <v>215.84099999999998</v>
      </c>
      <c r="H636" s="110">
        <f t="shared" si="101" ref="H636:AQ636">SUM(H561:H635)</f>
        <v>3081.681</v>
      </c>
      <c r="I636" s="110">
        <f t="shared" si="101"/>
        <v>7130.4096300000001</v>
      </c>
      <c r="J636" s="110">
        <f t="shared" si="101"/>
        <v>9750.3817700000018</v>
      </c>
      <c r="K636" s="110">
        <f t="shared" si="101"/>
        <v>12117.859630000001</v>
      </c>
      <c r="L636" s="110">
        <f t="shared" si="101"/>
        <v>6200.3123899999982</v>
      </c>
      <c r="M636" s="110">
        <f t="shared" si="101"/>
        <v>5663.7240600000005</v>
      </c>
      <c r="N636" s="110">
        <f t="shared" si="101"/>
        <v>241197.67800000007</v>
      </c>
      <c r="O636" s="110">
        <f t="shared" si="101"/>
        <v>6672.5530599999993</v>
      </c>
      <c r="P636" s="110">
        <f t="shared" si="101"/>
        <v>8187.7325499999988</v>
      </c>
      <c r="Q636" s="110">
        <f t="shared" si="101"/>
        <v>124910.10599999997</v>
      </c>
      <c r="R636" s="110">
        <f t="shared" si="101"/>
        <v>425128.27909000008</v>
      </c>
      <c r="S636" s="110">
        <f t="shared" si="101"/>
        <v>2553.2283900000002</v>
      </c>
      <c r="T636" s="110">
        <f t="shared" si="101"/>
        <v>5386.9970000000003</v>
      </c>
      <c r="U636" s="110">
        <f t="shared" si="101"/>
        <v>38446.679790000002</v>
      </c>
      <c r="V636" s="110">
        <f t="shared" si="101"/>
        <v>6269.7659999999996</v>
      </c>
      <c r="W636" s="110">
        <f t="shared" si="101"/>
        <v>14907.927000000001</v>
      </c>
      <c r="X636" s="110">
        <f t="shared" si="101"/>
        <v>7279.3842999999997</v>
      </c>
      <c r="Y636" s="110">
        <f>SUM(Y561:Y635)</f>
        <v>8274.6998999999978</v>
      </c>
      <c r="Z636" s="110">
        <f t="shared" si="101"/>
        <v>5972.1139999999996</v>
      </c>
      <c r="AA636" s="110">
        <f t="shared" si="101"/>
        <v>7377.4269999999997</v>
      </c>
      <c r="AB636" s="110">
        <f t="shared" si="101"/>
        <v>11642.753000000001</v>
      </c>
      <c r="AC636" s="110">
        <f t="shared" si="101"/>
        <v>11632.487659999999</v>
      </c>
      <c r="AD636" s="110">
        <f t="shared" si="101"/>
        <v>30452.238429999998</v>
      </c>
      <c r="AE636" s="110">
        <f t="shared" si="101"/>
        <v>150195.70247000002</v>
      </c>
      <c r="AF636" s="110">
        <f t="shared" si="101"/>
        <v>1805.80204</v>
      </c>
      <c r="AG636" s="110">
        <f t="shared" si="101"/>
        <v>5912.1415100000004</v>
      </c>
      <c r="AH636" s="110">
        <f t="shared" si="101"/>
        <v>13656.597969999999</v>
      </c>
      <c r="AI636" s="110">
        <f t="shared" si="101"/>
        <v>6055.1312700000008</v>
      </c>
      <c r="AJ636" s="110">
        <f t="shared" si="101"/>
        <v>7272.1556699999992</v>
      </c>
      <c r="AK636" s="110">
        <f t="shared" si="101"/>
        <v>5125.7530899999992</v>
      </c>
      <c r="AL636" s="110">
        <f>SUM(AL561:AL635)</f>
        <v>12845.67619</v>
      </c>
      <c r="AM636" s="110">
        <f t="shared" si="101"/>
        <v>6217.4554699999999</v>
      </c>
      <c r="AN636" s="110">
        <f t="shared" si="101"/>
        <v>2384.4871599999997</v>
      </c>
      <c r="AO636" s="110">
        <f t="shared" si="101"/>
        <v>6294.0691900000002</v>
      </c>
      <c r="AP636" s="110">
        <f t="shared" si="101"/>
        <v>10220.46341</v>
      </c>
      <c r="AQ636" s="110">
        <f t="shared" si="101"/>
        <v>28407.214800000002</v>
      </c>
      <c r="AR636" s="110">
        <f t="shared" si="92"/>
        <v>106196.94776999998</v>
      </c>
      <c r="AS636" s="110">
        <f t="shared" si="93"/>
        <v>681520.92933000007</v>
      </c>
    </row>
    <row r="637" spans="1:45" s="306" customFormat="1" ht="21">
      <c r="A637" s="307"/>
      <c r="B637" s="242" t="s">
        <v>88</v>
      </c>
      <c r="C637" s="260" t="s">
        <v>693</v>
      </c>
      <c r="D637" s="242" t="s">
        <v>84</v>
      </c>
      <c r="E637" s="245" t="s">
        <v>84</v>
      </c>
      <c r="F637" s="295" t="s">
        <v>694</v>
      </c>
      <c r="G637" s="255"/>
      <c r="H637" s="255"/>
      <c r="I637" s="255"/>
      <c r="J637" s="255"/>
      <c r="K637" s="255"/>
      <c r="L637" s="247"/>
      <c r="M637" s="247"/>
      <c r="N637" s="247">
        <v>166.10</v>
      </c>
      <c r="O637" s="247">
        <v>138.80000000000001</v>
      </c>
      <c r="P637" s="247">
        <v>810.60</v>
      </c>
      <c r="Q637" s="247">
        <v>24635.30</v>
      </c>
      <c r="R637" s="302">
        <f t="shared" si="102" ref="R637:R711">SUM(G637:Q637)</f>
        <v>25750.80</v>
      </c>
      <c r="S637" s="247"/>
      <c r="T637" s="247"/>
      <c r="U637" s="247">
        <v>3009.30</v>
      </c>
      <c r="V637" s="247"/>
      <c r="W637" s="247"/>
      <c r="X637" s="247"/>
      <c r="Y637" s="247"/>
      <c r="Z637" s="247"/>
      <c r="AA637" s="247"/>
      <c r="AB637" s="247"/>
      <c r="AC637" s="247"/>
      <c r="AD637" s="247">
        <v>345.85899999999998</v>
      </c>
      <c r="AE637" s="302">
        <f t="shared" si="103" ref="AE637:AE729">SUM(S637:AD637)</f>
        <v>3355.1590000000001</v>
      </c>
      <c r="AF637" s="255"/>
      <c r="AG637" s="247"/>
      <c r="AH637" s="247"/>
      <c r="AI637" s="247">
        <v>50.845410000000001</v>
      </c>
      <c r="AJ637" s="247">
        <v>16.94847</v>
      </c>
      <c r="AK637" s="247">
        <v>48.408470000000001</v>
      </c>
      <c r="AL637" s="247">
        <v>16.94847</v>
      </c>
      <c r="AM637" s="247"/>
      <c r="AN637" s="247">
        <v>6127.83536</v>
      </c>
      <c r="AO637" s="247"/>
      <c r="AP637" s="247">
        <v>67.793880000000001</v>
      </c>
      <c r="AQ637" s="247"/>
      <c r="AR637" s="302">
        <f t="shared" si="92"/>
        <v>6328.78006</v>
      </c>
      <c r="AS637" s="302">
        <f t="shared" si="93"/>
        <v>35434.73906</v>
      </c>
    </row>
    <row r="638" spans="1:45" s="306" customFormat="1" ht="11.25" customHeight="1">
      <c r="A638" s="307"/>
      <c r="B638" s="242" t="s">
        <v>90</v>
      </c>
      <c r="C638" s="260" t="s">
        <v>638</v>
      </c>
      <c r="D638" s="244" t="s">
        <v>84</v>
      </c>
      <c r="E638" s="245" t="s">
        <v>84</v>
      </c>
      <c r="F638" s="254" t="s">
        <v>259</v>
      </c>
      <c r="G638" s="255"/>
      <c r="H638" s="237">
        <v>203.70</v>
      </c>
      <c r="I638" s="255">
        <v>203.70</v>
      </c>
      <c r="J638" s="237">
        <v>203.70</v>
      </c>
      <c r="K638" s="237">
        <v>203.80</v>
      </c>
      <c r="L638" s="255"/>
      <c r="M638" s="255"/>
      <c r="N638" s="255"/>
      <c r="O638" s="255"/>
      <c r="P638" s="255"/>
      <c r="Q638" s="255"/>
      <c r="R638" s="282">
        <f t="shared" si="102"/>
        <v>814.89999999999986</v>
      </c>
      <c r="S638" s="255"/>
      <c r="T638" s="255"/>
      <c r="U638" s="255"/>
      <c r="V638" s="255"/>
      <c r="W638" s="255"/>
      <c r="X638" s="255"/>
      <c r="Y638" s="255"/>
      <c r="Z638" s="255"/>
      <c r="AA638" s="255"/>
      <c r="AB638" s="255"/>
      <c r="AC638" s="255"/>
      <c r="AD638" s="255"/>
      <c r="AE638" s="282">
        <f t="shared" si="103"/>
        <v>0</v>
      </c>
      <c r="AF638" s="255"/>
      <c r="AG638" s="255"/>
      <c r="AH638" s="255"/>
      <c r="AI638" s="255"/>
      <c r="AJ638" s="255"/>
      <c r="AK638" s="255"/>
      <c r="AL638" s="255"/>
      <c r="AM638" s="255"/>
      <c r="AN638" s="255"/>
      <c r="AO638" s="255"/>
      <c r="AP638" s="255"/>
      <c r="AQ638" s="255"/>
      <c r="AR638" s="282">
        <f t="shared" si="92"/>
        <v>0</v>
      </c>
      <c r="AS638" s="282">
        <f t="shared" si="93"/>
        <v>814.89999999999986</v>
      </c>
    </row>
    <row r="639" spans="1:45" s="306" customFormat="1" ht="11.25" customHeight="1">
      <c r="A639" s="307"/>
      <c r="B639" s="242" t="s">
        <v>90</v>
      </c>
      <c r="C639" s="260" t="s">
        <v>450</v>
      </c>
      <c r="D639" s="244" t="s">
        <v>84</v>
      </c>
      <c r="E639" s="245" t="s">
        <v>84</v>
      </c>
      <c r="F639" s="254" t="s">
        <v>254</v>
      </c>
      <c r="G639" s="255"/>
      <c r="H639" s="255">
        <v>17</v>
      </c>
      <c r="I639" s="255">
        <v>17</v>
      </c>
      <c r="J639" s="237">
        <v>17</v>
      </c>
      <c r="K639" s="237"/>
      <c r="L639" s="255"/>
      <c r="M639" s="255"/>
      <c r="N639" s="255"/>
      <c r="O639" s="255"/>
      <c r="P639" s="255"/>
      <c r="Q639" s="255"/>
      <c r="R639" s="282">
        <f t="shared" si="102"/>
        <v>51</v>
      </c>
      <c r="S639" s="255"/>
      <c r="T639" s="255"/>
      <c r="U639" s="255"/>
      <c r="V639" s="255"/>
      <c r="W639" s="255"/>
      <c r="X639" s="255"/>
      <c r="Y639" s="255"/>
      <c r="Z639" s="255"/>
      <c r="AA639" s="255"/>
      <c r="AB639" s="255"/>
      <c r="AC639" s="255"/>
      <c r="AD639" s="255"/>
      <c r="AE639" s="282">
        <f t="shared" si="103"/>
        <v>0</v>
      </c>
      <c r="AF639" s="255"/>
      <c r="AG639" s="255"/>
      <c r="AH639" s="255"/>
      <c r="AI639" s="255"/>
      <c r="AJ639" s="255"/>
      <c r="AK639" s="255"/>
      <c r="AL639" s="255"/>
      <c r="AM639" s="255"/>
      <c r="AN639" s="255"/>
      <c r="AO639" s="255"/>
      <c r="AP639" s="255"/>
      <c r="AQ639" s="255"/>
      <c r="AR639" s="282">
        <f t="shared" si="92"/>
        <v>0</v>
      </c>
      <c r="AS639" s="282">
        <f t="shared" si="93"/>
        <v>51</v>
      </c>
    </row>
    <row r="640" spans="1:45" s="306" customFormat="1" ht="11.25" customHeight="1">
      <c r="A640" s="307"/>
      <c r="B640" s="242" t="s">
        <v>90</v>
      </c>
      <c r="C640" s="260" t="s">
        <v>451</v>
      </c>
      <c r="D640" s="244" t="s">
        <v>84</v>
      </c>
      <c r="E640" s="245" t="s">
        <v>84</v>
      </c>
      <c r="F640" s="254" t="s">
        <v>254</v>
      </c>
      <c r="G640" s="255"/>
      <c r="H640" s="255">
        <v>22.10</v>
      </c>
      <c r="I640" s="255">
        <v>13.40</v>
      </c>
      <c r="J640" s="237">
        <v>11.10</v>
      </c>
      <c r="K640" s="237"/>
      <c r="L640" s="255"/>
      <c r="M640" s="255"/>
      <c r="N640" s="255"/>
      <c r="O640" s="255"/>
      <c r="P640" s="255"/>
      <c r="Q640" s="255"/>
      <c r="R640" s="282">
        <f t="shared" si="102"/>
        <v>46.60</v>
      </c>
      <c r="S640" s="255"/>
      <c r="T640" s="255"/>
      <c r="U640" s="255"/>
      <c r="V640" s="255"/>
      <c r="W640" s="255"/>
      <c r="X640" s="255"/>
      <c r="Y640" s="255"/>
      <c r="Z640" s="255"/>
      <c r="AA640" s="255"/>
      <c r="AB640" s="255"/>
      <c r="AC640" s="255"/>
      <c r="AD640" s="255"/>
      <c r="AE640" s="282">
        <f t="shared" si="103"/>
        <v>0</v>
      </c>
      <c r="AF640" s="255"/>
      <c r="AG640" s="255"/>
      <c r="AH640" s="255"/>
      <c r="AI640" s="255"/>
      <c r="AJ640" s="255"/>
      <c r="AK640" s="255"/>
      <c r="AL640" s="255"/>
      <c r="AM640" s="255"/>
      <c r="AN640" s="255"/>
      <c r="AO640" s="255"/>
      <c r="AP640" s="255"/>
      <c r="AQ640" s="255"/>
      <c r="AR640" s="282">
        <f t="shared" si="92"/>
        <v>0</v>
      </c>
      <c r="AS640" s="282">
        <f t="shared" si="93"/>
        <v>46.60</v>
      </c>
    </row>
    <row r="641" spans="1:45" s="306" customFormat="1" ht="11.25" customHeight="1">
      <c r="A641" s="307"/>
      <c r="B641" s="242" t="s">
        <v>90</v>
      </c>
      <c r="C641" s="260" t="s">
        <v>262</v>
      </c>
      <c r="D641" s="244" t="s">
        <v>84</v>
      </c>
      <c r="E641" s="245" t="s">
        <v>84</v>
      </c>
      <c r="F641" s="254" t="s">
        <v>506</v>
      </c>
      <c r="G641" s="255"/>
      <c r="H641" s="237"/>
      <c r="I641" s="255">
        <v>258</v>
      </c>
      <c r="J641" s="237"/>
      <c r="K641" s="237"/>
      <c r="L641" s="255"/>
      <c r="M641" s="255"/>
      <c r="N641" s="255"/>
      <c r="O641" s="255"/>
      <c r="P641" s="255"/>
      <c r="Q641" s="255"/>
      <c r="R641" s="282">
        <f t="shared" si="102"/>
        <v>258</v>
      </c>
      <c r="S641" s="255"/>
      <c r="T641" s="255"/>
      <c r="U641" s="255"/>
      <c r="V641" s="255"/>
      <c r="W641" s="255"/>
      <c r="X641" s="255"/>
      <c r="Y641" s="255"/>
      <c r="Z641" s="255"/>
      <c r="AA641" s="255"/>
      <c r="AB641" s="255"/>
      <c r="AC641" s="255"/>
      <c r="AD641" s="255"/>
      <c r="AE641" s="282">
        <f t="shared" si="103"/>
        <v>0</v>
      </c>
      <c r="AF641" s="255"/>
      <c r="AG641" s="255"/>
      <c r="AH641" s="255"/>
      <c r="AI641" s="255"/>
      <c r="AJ641" s="255"/>
      <c r="AK641" s="255"/>
      <c r="AL641" s="255"/>
      <c r="AM641" s="255"/>
      <c r="AN641" s="255"/>
      <c r="AO641" s="255"/>
      <c r="AP641" s="255"/>
      <c r="AQ641" s="255"/>
      <c r="AR641" s="282">
        <f t="shared" si="92"/>
        <v>0</v>
      </c>
      <c r="AS641" s="282">
        <f t="shared" si="93"/>
        <v>258</v>
      </c>
    </row>
    <row r="642" spans="1:45" s="306" customFormat="1" ht="11.25" customHeight="1">
      <c r="A642" s="307"/>
      <c r="B642" s="242" t="s">
        <v>90</v>
      </c>
      <c r="C642" s="260" t="s">
        <v>526</v>
      </c>
      <c r="D642" s="242" t="s">
        <v>84</v>
      </c>
      <c r="E642" s="245" t="s">
        <v>84</v>
      </c>
      <c r="F642" s="295" t="s">
        <v>506</v>
      </c>
      <c r="G642" s="255"/>
      <c r="H642" s="255"/>
      <c r="I642" s="255">
        <v>44</v>
      </c>
      <c r="J642" s="255">
        <v>5</v>
      </c>
      <c r="K642" s="255"/>
      <c r="L642" s="255"/>
      <c r="M642" s="255"/>
      <c r="N642" s="255"/>
      <c r="O642" s="255"/>
      <c r="P642" s="255"/>
      <c r="Q642" s="255"/>
      <c r="R642" s="282">
        <f t="shared" si="102"/>
        <v>49</v>
      </c>
      <c r="S642" s="255"/>
      <c r="T642" s="255"/>
      <c r="U642" s="255"/>
      <c r="V642" s="255"/>
      <c r="W642" s="255"/>
      <c r="X642" s="255"/>
      <c r="Y642" s="255"/>
      <c r="Z642" s="255"/>
      <c r="AA642" s="255"/>
      <c r="AB642" s="255"/>
      <c r="AC642" s="255"/>
      <c r="AD642" s="255"/>
      <c r="AE642" s="282">
        <f t="shared" si="103"/>
        <v>0</v>
      </c>
      <c r="AF642" s="255"/>
      <c r="AG642" s="255"/>
      <c r="AH642" s="255"/>
      <c r="AI642" s="255"/>
      <c r="AJ642" s="255"/>
      <c r="AK642" s="255"/>
      <c r="AL642" s="255"/>
      <c r="AM642" s="255"/>
      <c r="AN642" s="255"/>
      <c r="AO642" s="255"/>
      <c r="AP642" s="255"/>
      <c r="AQ642" s="255"/>
      <c r="AR642" s="282">
        <f t="shared" si="92"/>
        <v>0</v>
      </c>
      <c r="AS642" s="282">
        <f t="shared" si="93"/>
        <v>49</v>
      </c>
    </row>
    <row r="643" spans="1:45" s="306" customFormat="1" ht="21">
      <c r="A643" s="307"/>
      <c r="B643" s="242" t="s">
        <v>90</v>
      </c>
      <c r="C643" s="260" t="s">
        <v>695</v>
      </c>
      <c r="D643" s="242" t="s">
        <v>84</v>
      </c>
      <c r="E643" s="245" t="s">
        <v>84</v>
      </c>
      <c r="F643" s="295" t="s">
        <v>506</v>
      </c>
      <c r="G643" s="255"/>
      <c r="H643" s="255"/>
      <c r="I643" s="255"/>
      <c r="J643" s="255"/>
      <c r="K643" s="255"/>
      <c r="L643" s="255">
        <v>29303</v>
      </c>
      <c r="M643" s="255"/>
      <c r="N643" s="255"/>
      <c r="O643" s="255"/>
      <c r="P643" s="255"/>
      <c r="Q643" s="255"/>
      <c r="R643" s="282">
        <f t="shared" si="102"/>
        <v>29303</v>
      </c>
      <c r="S643" s="255"/>
      <c r="T643" s="255"/>
      <c r="U643" s="255"/>
      <c r="V643" s="255"/>
      <c r="W643" s="255"/>
      <c r="X643" s="255"/>
      <c r="Y643" s="255"/>
      <c r="Z643" s="255"/>
      <c r="AA643" s="255"/>
      <c r="AB643" s="255"/>
      <c r="AC643" s="255"/>
      <c r="AD643" s="255"/>
      <c r="AE643" s="282">
        <f t="shared" si="103"/>
        <v>0</v>
      </c>
      <c r="AF643" s="255"/>
      <c r="AG643" s="255"/>
      <c r="AH643" s="255"/>
      <c r="AI643" s="255"/>
      <c r="AJ643" s="255"/>
      <c r="AK643" s="255"/>
      <c r="AL643" s="255"/>
      <c r="AM643" s="255"/>
      <c r="AN643" s="255"/>
      <c r="AO643" s="255"/>
      <c r="AP643" s="255"/>
      <c r="AQ643" s="255"/>
      <c r="AR643" s="282">
        <f t="shared" si="92"/>
        <v>0</v>
      </c>
      <c r="AS643" s="282">
        <f t="shared" si="93"/>
        <v>29303</v>
      </c>
    </row>
    <row r="644" spans="1:45" s="306" customFormat="1" ht="11.25" customHeight="1">
      <c r="A644" s="307"/>
      <c r="B644" s="242" t="s">
        <v>90</v>
      </c>
      <c r="C644" s="260" t="s">
        <v>608</v>
      </c>
      <c r="D644" s="244" t="s">
        <v>84</v>
      </c>
      <c r="E644" s="245" t="s">
        <v>84</v>
      </c>
      <c r="F644" s="254" t="s">
        <v>506</v>
      </c>
      <c r="G644" s="255"/>
      <c r="H644" s="255"/>
      <c r="I644" s="255"/>
      <c r="J644" s="237"/>
      <c r="K644" s="237"/>
      <c r="L644" s="255"/>
      <c r="M644" s="255"/>
      <c r="N644" s="255"/>
      <c r="O644" s="255">
        <v>45</v>
      </c>
      <c r="P644" s="255">
        <v>12</v>
      </c>
      <c r="Q644" s="255"/>
      <c r="R644" s="282">
        <f t="shared" si="102"/>
        <v>57</v>
      </c>
      <c r="S644" s="255"/>
      <c r="T644" s="255"/>
      <c r="U644" s="255"/>
      <c r="V644" s="255"/>
      <c r="W644" s="255"/>
      <c r="X644" s="255"/>
      <c r="Y644" s="255"/>
      <c r="Z644" s="255"/>
      <c r="AA644" s="255"/>
      <c r="AB644" s="255"/>
      <c r="AC644" s="255"/>
      <c r="AD644" s="255"/>
      <c r="AE644" s="282">
        <f t="shared" si="103"/>
        <v>0</v>
      </c>
      <c r="AF644" s="255"/>
      <c r="AG644" s="255"/>
      <c r="AH644" s="255"/>
      <c r="AI644" s="255"/>
      <c r="AJ644" s="255"/>
      <c r="AK644" s="255"/>
      <c r="AL644" s="255"/>
      <c r="AM644" s="255"/>
      <c r="AN644" s="255"/>
      <c r="AO644" s="255"/>
      <c r="AP644" s="255"/>
      <c r="AQ644" s="255"/>
      <c r="AR644" s="282">
        <f t="shared" si="104" ref="AR644:AR663">SUM(AF644:AQ644)</f>
        <v>0</v>
      </c>
      <c r="AS644" s="282">
        <f t="shared" si="105" ref="AS644:AS663">R644+AE644+AR644</f>
        <v>57</v>
      </c>
    </row>
    <row r="645" spans="1:45" s="306" customFormat="1" ht="11.25" customHeight="1">
      <c r="A645" s="307"/>
      <c r="B645" s="190" t="s">
        <v>90</v>
      </c>
      <c r="C645" s="94" t="s">
        <v>1019</v>
      </c>
      <c r="D645" s="244" t="s">
        <v>84</v>
      </c>
      <c r="E645" s="245"/>
      <c r="F645" s="173" t="s">
        <v>257</v>
      </c>
      <c r="G645" s="255"/>
      <c r="H645" s="255"/>
      <c r="I645" s="255"/>
      <c r="J645" s="237"/>
      <c r="K645" s="237"/>
      <c r="L645" s="255"/>
      <c r="M645" s="255"/>
      <c r="N645" s="255"/>
      <c r="O645" s="255"/>
      <c r="P645" s="255"/>
      <c r="Q645" s="255"/>
      <c r="R645" s="282">
        <f t="shared" si="102"/>
        <v>0</v>
      </c>
      <c r="S645" s="255"/>
      <c r="T645" s="255">
        <v>-4114</v>
      </c>
      <c r="U645" s="255"/>
      <c r="V645" s="255"/>
      <c r="W645" s="255"/>
      <c r="X645" s="255"/>
      <c r="Y645" s="255"/>
      <c r="Z645" s="255"/>
      <c r="AA645" s="255"/>
      <c r="AB645" s="255"/>
      <c r="AC645" s="255"/>
      <c r="AD645" s="255"/>
      <c r="AE645" s="282">
        <f t="shared" si="103"/>
        <v>-4114</v>
      </c>
      <c r="AF645" s="255"/>
      <c r="AG645" s="255"/>
      <c r="AH645" s="255"/>
      <c r="AI645" s="255"/>
      <c r="AJ645" s="255"/>
      <c r="AK645" s="255"/>
      <c r="AL645" s="255"/>
      <c r="AM645" s="255"/>
      <c r="AN645" s="255"/>
      <c r="AO645" s="255"/>
      <c r="AP645" s="255"/>
      <c r="AQ645" s="255"/>
      <c r="AR645" s="282">
        <f t="shared" si="104"/>
        <v>0</v>
      </c>
      <c r="AS645" s="282">
        <f t="shared" si="105"/>
        <v>-4114</v>
      </c>
    </row>
    <row r="646" spans="1:45" s="306" customFormat="1" ht="11.25" customHeight="1">
      <c r="A646" s="307"/>
      <c r="B646" s="190" t="s">
        <v>1002</v>
      </c>
      <c r="C646" s="94" t="s">
        <v>1019</v>
      </c>
      <c r="D646" s="244" t="s">
        <v>84</v>
      </c>
      <c r="E646" s="245"/>
      <c r="F646" s="173" t="s">
        <v>257</v>
      </c>
      <c r="G646" s="255"/>
      <c r="H646" s="255"/>
      <c r="I646" s="255"/>
      <c r="J646" s="237"/>
      <c r="K646" s="237"/>
      <c r="L646" s="255"/>
      <c r="M646" s="255"/>
      <c r="N646" s="255"/>
      <c r="O646" s="255"/>
      <c r="P646" s="255"/>
      <c r="Q646" s="255"/>
      <c r="R646" s="282">
        <f t="shared" si="102"/>
        <v>0</v>
      </c>
      <c r="S646" s="255"/>
      <c r="T646" s="255">
        <v>-4947.50</v>
      </c>
      <c r="U646" s="255"/>
      <c r="V646" s="255"/>
      <c r="W646" s="255"/>
      <c r="X646" s="255"/>
      <c r="Y646" s="255"/>
      <c r="Z646" s="255"/>
      <c r="AA646" s="255"/>
      <c r="AB646" s="255"/>
      <c r="AC646" s="255"/>
      <c r="AD646" s="255">
        <v>4947.50</v>
      </c>
      <c r="AE646" s="282">
        <f t="shared" si="103"/>
        <v>0</v>
      </c>
      <c r="AF646" s="255"/>
      <c r="AG646" s="255"/>
      <c r="AH646" s="255"/>
      <c r="AI646" s="255"/>
      <c r="AJ646" s="255"/>
      <c r="AK646" s="255"/>
      <c r="AL646" s="255"/>
      <c r="AM646" s="255"/>
      <c r="AN646" s="255"/>
      <c r="AO646" s="255"/>
      <c r="AP646" s="255"/>
      <c r="AQ646" s="255"/>
      <c r="AR646" s="282">
        <f t="shared" si="104"/>
        <v>0</v>
      </c>
      <c r="AS646" s="282">
        <f t="shared" si="105"/>
        <v>0</v>
      </c>
    </row>
    <row r="647" spans="1:45" s="306" customFormat="1" ht="11.25" customHeight="1">
      <c r="A647" s="307"/>
      <c r="B647" s="190" t="s">
        <v>90</v>
      </c>
      <c r="C647" s="94" t="s">
        <v>1020</v>
      </c>
      <c r="D647" s="244" t="s">
        <v>84</v>
      </c>
      <c r="E647" s="245"/>
      <c r="F647" s="173" t="s">
        <v>257</v>
      </c>
      <c r="G647" s="255"/>
      <c r="H647" s="255"/>
      <c r="I647" s="255"/>
      <c r="J647" s="237"/>
      <c r="K647" s="237"/>
      <c r="L647" s="255"/>
      <c r="M647" s="255"/>
      <c r="N647" s="255"/>
      <c r="O647" s="255"/>
      <c r="P647" s="255"/>
      <c r="Q647" s="255"/>
      <c r="R647" s="282">
        <f t="shared" si="102"/>
        <v>0</v>
      </c>
      <c r="S647" s="255"/>
      <c r="T647" s="255">
        <v>1.1000000000000001</v>
      </c>
      <c r="U647" s="255"/>
      <c r="V647" s="255"/>
      <c r="W647" s="255"/>
      <c r="X647" s="255"/>
      <c r="Y647" s="255"/>
      <c r="Z647" s="255"/>
      <c r="AA647" s="255"/>
      <c r="AB647" s="255"/>
      <c r="AC647" s="255"/>
      <c r="AD647" s="255"/>
      <c r="AE647" s="282">
        <f t="shared" si="103"/>
        <v>1.1000000000000001</v>
      </c>
      <c r="AF647" s="255"/>
      <c r="AG647" s="255"/>
      <c r="AH647" s="255"/>
      <c r="AI647" s="255"/>
      <c r="AJ647" s="255"/>
      <c r="AK647" s="255"/>
      <c r="AL647" s="255"/>
      <c r="AM647" s="255"/>
      <c r="AN647" s="255"/>
      <c r="AO647" s="255"/>
      <c r="AP647" s="255"/>
      <c r="AQ647" s="255"/>
      <c r="AR647" s="282">
        <f t="shared" si="104"/>
        <v>0</v>
      </c>
      <c r="AS647" s="282">
        <f t="shared" si="105"/>
        <v>1.1000000000000001</v>
      </c>
    </row>
    <row r="648" spans="1:45" s="306" customFormat="1" ht="11.25" customHeight="1">
      <c r="A648" s="307"/>
      <c r="B648" s="190" t="s">
        <v>90</v>
      </c>
      <c r="C648" s="260" t="s">
        <v>736</v>
      </c>
      <c r="D648" s="244" t="s">
        <v>84</v>
      </c>
      <c r="E648" s="245" t="s">
        <v>84</v>
      </c>
      <c r="F648" s="173" t="s">
        <v>257</v>
      </c>
      <c r="G648" s="255"/>
      <c r="H648" s="255"/>
      <c r="I648" s="255"/>
      <c r="J648" s="237"/>
      <c r="K648" s="237"/>
      <c r="L648" s="255"/>
      <c r="M648" s="255"/>
      <c r="N648" s="255"/>
      <c r="O648" s="255"/>
      <c r="P648" s="255"/>
      <c r="Q648" s="255"/>
      <c r="R648" s="282">
        <f t="shared" si="102"/>
        <v>0</v>
      </c>
      <c r="S648" s="255"/>
      <c r="T648" s="255"/>
      <c r="U648" s="255">
        <v>23.026299999999999</v>
      </c>
      <c r="V648" s="255"/>
      <c r="W648" s="255"/>
      <c r="X648" s="255"/>
      <c r="Y648" s="255"/>
      <c r="Z648" s="255"/>
      <c r="AA648" s="255"/>
      <c r="AB648" s="255"/>
      <c r="AC648" s="255"/>
      <c r="AD648" s="255"/>
      <c r="AE648" s="282">
        <f t="shared" si="103"/>
        <v>23.026299999999999</v>
      </c>
      <c r="AF648" s="255"/>
      <c r="AG648" s="255"/>
      <c r="AH648" s="255"/>
      <c r="AI648" s="255"/>
      <c r="AJ648" s="255"/>
      <c r="AK648" s="255"/>
      <c r="AL648" s="255"/>
      <c r="AM648" s="255"/>
      <c r="AN648" s="255"/>
      <c r="AO648" s="255"/>
      <c r="AP648" s="255"/>
      <c r="AQ648" s="255"/>
      <c r="AR648" s="282">
        <f t="shared" si="104"/>
        <v>0</v>
      </c>
      <c r="AS648" s="282">
        <f t="shared" si="105"/>
        <v>23.026299999999999</v>
      </c>
    </row>
    <row r="649" spans="1:45" s="306" customFormat="1" ht="11.25" customHeight="1">
      <c r="A649" s="307"/>
      <c r="B649" s="190" t="s">
        <v>90</v>
      </c>
      <c r="C649" s="260" t="s">
        <v>741</v>
      </c>
      <c r="D649" s="244" t="s">
        <v>84</v>
      </c>
      <c r="E649" s="245" t="s">
        <v>84</v>
      </c>
      <c r="F649" s="173" t="s">
        <v>257</v>
      </c>
      <c r="G649" s="255"/>
      <c r="H649" s="255"/>
      <c r="I649" s="255"/>
      <c r="J649" s="237"/>
      <c r="K649" s="237"/>
      <c r="L649" s="255"/>
      <c r="M649" s="255"/>
      <c r="N649" s="255"/>
      <c r="O649" s="255"/>
      <c r="P649" s="255"/>
      <c r="Q649" s="255"/>
      <c r="R649" s="282">
        <f t="shared" si="102"/>
        <v>0</v>
      </c>
      <c r="S649" s="255"/>
      <c r="T649" s="255"/>
      <c r="U649" s="255"/>
      <c r="V649" s="255"/>
      <c r="W649" s="255"/>
      <c r="X649" s="255"/>
      <c r="Y649" s="255"/>
      <c r="Z649" s="255"/>
      <c r="AA649" s="255"/>
      <c r="AB649" s="255"/>
      <c r="AC649" s="255"/>
      <c r="AD649" s="255"/>
      <c r="AE649" s="282">
        <f t="shared" si="103"/>
        <v>0</v>
      </c>
      <c r="AF649" s="255"/>
      <c r="AG649" s="255"/>
      <c r="AH649" s="255"/>
      <c r="AI649" s="255"/>
      <c r="AJ649" s="255"/>
      <c r="AK649" s="255"/>
      <c r="AL649" s="255"/>
      <c r="AM649" s="255"/>
      <c r="AN649" s="255"/>
      <c r="AO649" s="255"/>
      <c r="AP649" s="255"/>
      <c r="AQ649" s="255"/>
      <c r="AR649" s="282">
        <f t="shared" si="104"/>
        <v>0</v>
      </c>
      <c r="AS649" s="282">
        <f t="shared" si="105"/>
        <v>0</v>
      </c>
    </row>
    <row r="650" spans="1:45" s="306" customFormat="1" ht="11.25" customHeight="1">
      <c r="A650" s="307"/>
      <c r="B650" s="190" t="s">
        <v>90</v>
      </c>
      <c r="C650" s="260" t="s">
        <v>743</v>
      </c>
      <c r="D650" s="244" t="s">
        <v>84</v>
      </c>
      <c r="E650" s="245" t="s">
        <v>84</v>
      </c>
      <c r="F650" s="173" t="s">
        <v>257</v>
      </c>
      <c r="G650" s="255"/>
      <c r="H650" s="255"/>
      <c r="I650" s="255"/>
      <c r="J650" s="237"/>
      <c r="K650" s="237"/>
      <c r="L650" s="255"/>
      <c r="M650" s="255"/>
      <c r="N650" s="255"/>
      <c r="O650" s="255"/>
      <c r="P650" s="255"/>
      <c r="Q650" s="255"/>
      <c r="R650" s="282">
        <f t="shared" si="102"/>
        <v>0</v>
      </c>
      <c r="S650" s="255"/>
      <c r="T650" s="255"/>
      <c r="U650" s="255"/>
      <c r="V650" s="255"/>
      <c r="W650" s="255"/>
      <c r="X650" s="255"/>
      <c r="Y650" s="255"/>
      <c r="Z650" s="255"/>
      <c r="AA650" s="255"/>
      <c r="AB650" s="255"/>
      <c r="AC650" s="255"/>
      <c r="AD650" s="255"/>
      <c r="AE650" s="282">
        <f t="shared" si="103"/>
        <v>0</v>
      </c>
      <c r="AF650" s="255"/>
      <c r="AG650" s="255"/>
      <c r="AH650" s="255"/>
      <c r="AI650" s="255"/>
      <c r="AJ650" s="255"/>
      <c r="AK650" s="255"/>
      <c r="AL650" s="255"/>
      <c r="AM650" s="255"/>
      <c r="AN650" s="255"/>
      <c r="AO650" s="255"/>
      <c r="AP650" s="255"/>
      <c r="AQ650" s="255"/>
      <c r="AR650" s="282">
        <f t="shared" si="104"/>
        <v>0</v>
      </c>
      <c r="AS650" s="282">
        <f t="shared" si="105"/>
        <v>0</v>
      </c>
    </row>
    <row r="651" spans="1:45" s="306" customFormat="1" ht="11.25" customHeight="1">
      <c r="A651" s="307"/>
      <c r="B651" s="190" t="s">
        <v>90</v>
      </c>
      <c r="C651" s="94" t="s">
        <v>1021</v>
      </c>
      <c r="D651" s="244" t="s">
        <v>84</v>
      </c>
      <c r="E651" s="245"/>
      <c r="F651" s="173" t="s">
        <v>257</v>
      </c>
      <c r="G651" s="255"/>
      <c r="H651" s="255"/>
      <c r="I651" s="255"/>
      <c r="J651" s="237"/>
      <c r="K651" s="237"/>
      <c r="L651" s="255"/>
      <c r="M651" s="255"/>
      <c r="N651" s="255"/>
      <c r="O651" s="255"/>
      <c r="P651" s="255"/>
      <c r="Q651" s="255"/>
      <c r="R651" s="282">
        <f t="shared" si="102"/>
        <v>0</v>
      </c>
      <c r="S651" s="255"/>
      <c r="T651" s="255"/>
      <c r="U651" s="255">
        <v>4.9444499999999998</v>
      </c>
      <c r="V651" s="255"/>
      <c r="W651" s="255"/>
      <c r="X651" s="255"/>
      <c r="Y651" s="255"/>
      <c r="Z651" s="255"/>
      <c r="AA651" s="255"/>
      <c r="AB651" s="255"/>
      <c r="AC651" s="255"/>
      <c r="AD651" s="255"/>
      <c r="AE651" s="282">
        <f t="shared" si="103"/>
        <v>4.9444499999999998</v>
      </c>
      <c r="AF651" s="255"/>
      <c r="AG651" s="255"/>
      <c r="AH651" s="255"/>
      <c r="AI651" s="255"/>
      <c r="AJ651" s="255"/>
      <c r="AK651" s="255"/>
      <c r="AL651" s="255"/>
      <c r="AM651" s="255"/>
      <c r="AN651" s="255"/>
      <c r="AO651" s="255"/>
      <c r="AP651" s="255"/>
      <c r="AQ651" s="255"/>
      <c r="AR651" s="282">
        <f t="shared" si="104"/>
        <v>0</v>
      </c>
      <c r="AS651" s="282">
        <f t="shared" si="105"/>
        <v>4.9444499999999998</v>
      </c>
    </row>
    <row r="652" spans="1:45" s="306" customFormat="1" ht="11.25" customHeight="1">
      <c r="A652" s="307"/>
      <c r="B652" s="190" t="s">
        <v>1002</v>
      </c>
      <c r="C652" s="94" t="s">
        <v>1022</v>
      </c>
      <c r="D652" s="244" t="s">
        <v>84</v>
      </c>
      <c r="E652" s="245"/>
      <c r="F652" s="173" t="s">
        <v>257</v>
      </c>
      <c r="G652" s="255"/>
      <c r="H652" s="255"/>
      <c r="I652" s="255"/>
      <c r="J652" s="237"/>
      <c r="K652" s="237"/>
      <c r="L652" s="255"/>
      <c r="M652" s="255"/>
      <c r="N652" s="255"/>
      <c r="O652" s="255"/>
      <c r="P652" s="255"/>
      <c r="Q652" s="255"/>
      <c r="R652" s="282">
        <f t="shared" si="102"/>
        <v>0</v>
      </c>
      <c r="S652" s="255"/>
      <c r="T652" s="255"/>
      <c r="U652" s="255">
        <v>7.3854100000000003</v>
      </c>
      <c r="V652" s="255"/>
      <c r="W652" s="255"/>
      <c r="X652" s="255"/>
      <c r="Y652" s="255"/>
      <c r="Z652" s="255"/>
      <c r="AA652" s="255"/>
      <c r="AB652" s="255"/>
      <c r="AC652" s="255"/>
      <c r="AD652" s="255"/>
      <c r="AE652" s="282">
        <f t="shared" si="103"/>
        <v>7.3854100000000003</v>
      </c>
      <c r="AF652" s="255"/>
      <c r="AG652" s="255"/>
      <c r="AH652" s="255"/>
      <c r="AI652" s="255"/>
      <c r="AJ652" s="255"/>
      <c r="AK652" s="255"/>
      <c r="AL652" s="255"/>
      <c r="AM652" s="255"/>
      <c r="AN652" s="255"/>
      <c r="AO652" s="255"/>
      <c r="AP652" s="255"/>
      <c r="AQ652" s="255"/>
      <c r="AR652" s="282">
        <f t="shared" si="104"/>
        <v>0</v>
      </c>
      <c r="AS652" s="282">
        <f t="shared" si="105"/>
        <v>7.3854100000000003</v>
      </c>
    </row>
    <row r="653" spans="1:45" s="306" customFormat="1" ht="11.25" customHeight="1">
      <c r="A653" s="307"/>
      <c r="B653" s="190" t="s">
        <v>90</v>
      </c>
      <c r="C653" s="94" t="s">
        <v>744</v>
      </c>
      <c r="D653" s="244" t="s">
        <v>84</v>
      </c>
      <c r="E653" s="245" t="s">
        <v>84</v>
      </c>
      <c r="F653" s="173" t="s">
        <v>257</v>
      </c>
      <c r="G653" s="255"/>
      <c r="H653" s="255"/>
      <c r="I653" s="255"/>
      <c r="J653" s="237"/>
      <c r="K653" s="237"/>
      <c r="L653" s="255"/>
      <c r="M653" s="255"/>
      <c r="N653" s="255"/>
      <c r="O653" s="255"/>
      <c r="P653" s="255"/>
      <c r="Q653" s="255"/>
      <c r="R653" s="282">
        <f t="shared" si="102"/>
        <v>0</v>
      </c>
      <c r="S653" s="255"/>
      <c r="T653" s="255"/>
      <c r="U653" s="255"/>
      <c r="V653" s="255"/>
      <c r="W653" s="255"/>
      <c r="X653" s="255"/>
      <c r="Y653" s="255"/>
      <c r="Z653" s="255"/>
      <c r="AA653" s="255"/>
      <c r="AB653" s="255"/>
      <c r="AC653" s="255"/>
      <c r="AD653" s="255"/>
      <c r="AE653" s="282">
        <f t="shared" si="103"/>
        <v>0</v>
      </c>
      <c r="AF653" s="255"/>
      <c r="AG653" s="255"/>
      <c r="AH653" s="255"/>
      <c r="AI653" s="255"/>
      <c r="AJ653" s="255"/>
      <c r="AK653" s="255"/>
      <c r="AL653" s="255"/>
      <c r="AM653" s="255"/>
      <c r="AN653" s="255"/>
      <c r="AO653" s="255"/>
      <c r="AP653" s="255"/>
      <c r="AQ653" s="255"/>
      <c r="AR653" s="282">
        <f t="shared" si="104"/>
        <v>0</v>
      </c>
      <c r="AS653" s="282">
        <f t="shared" si="105"/>
        <v>0</v>
      </c>
    </row>
    <row r="654" spans="1:45" s="306" customFormat="1" ht="11.25" customHeight="1">
      <c r="A654" s="307"/>
      <c r="B654" s="190" t="s">
        <v>90</v>
      </c>
      <c r="C654" s="94" t="s">
        <v>1024</v>
      </c>
      <c r="D654" s="244" t="s">
        <v>84</v>
      </c>
      <c r="E654" s="245"/>
      <c r="F654" s="173" t="s">
        <v>257</v>
      </c>
      <c r="G654" s="255"/>
      <c r="H654" s="255"/>
      <c r="I654" s="255"/>
      <c r="J654" s="237"/>
      <c r="K654" s="237"/>
      <c r="L654" s="255"/>
      <c r="M654" s="255"/>
      <c r="N654" s="255"/>
      <c r="O654" s="255"/>
      <c r="P654" s="255"/>
      <c r="Q654" s="255"/>
      <c r="R654" s="282">
        <f t="shared" si="102"/>
        <v>0</v>
      </c>
      <c r="S654" s="255"/>
      <c r="T654" s="255"/>
      <c r="U654" s="255"/>
      <c r="V654" s="255">
        <v>8.2541799999999999</v>
      </c>
      <c r="W654" s="255"/>
      <c r="X654" s="255"/>
      <c r="Y654" s="255"/>
      <c r="Z654" s="255"/>
      <c r="AA654" s="255"/>
      <c r="AB654" s="255"/>
      <c r="AC654" s="255"/>
      <c r="AD654" s="255"/>
      <c r="AE654" s="282">
        <f t="shared" si="103"/>
        <v>8.2541799999999999</v>
      </c>
      <c r="AF654" s="255"/>
      <c r="AG654" s="255"/>
      <c r="AH654" s="255"/>
      <c r="AI654" s="255"/>
      <c r="AJ654" s="255"/>
      <c r="AK654" s="255"/>
      <c r="AL654" s="255"/>
      <c r="AM654" s="255"/>
      <c r="AN654" s="255"/>
      <c r="AO654" s="255"/>
      <c r="AP654" s="255"/>
      <c r="AQ654" s="255"/>
      <c r="AR654" s="282">
        <f t="shared" si="104"/>
        <v>0</v>
      </c>
      <c r="AS654" s="282">
        <f t="shared" si="105"/>
        <v>8.2541799999999999</v>
      </c>
    </row>
    <row r="655" spans="1:45" s="306" customFormat="1" ht="11.25" customHeight="1">
      <c r="A655" s="307"/>
      <c r="B655" s="242" t="s">
        <v>91</v>
      </c>
      <c r="C655" s="260" t="s">
        <v>362</v>
      </c>
      <c r="D655" s="244" t="s">
        <v>84</v>
      </c>
      <c r="E655" s="245" t="s">
        <v>84</v>
      </c>
      <c r="F655" s="254"/>
      <c r="G655" s="255"/>
      <c r="H655" s="255">
        <v>0</v>
      </c>
      <c r="I655" s="255">
        <v>0</v>
      </c>
      <c r="J655" s="237">
        <v>0</v>
      </c>
      <c r="K655" s="237">
        <v>8.1540800000000004</v>
      </c>
      <c r="L655" s="255">
        <v>0</v>
      </c>
      <c r="M655" s="255">
        <v>10.527000000000001</v>
      </c>
      <c r="N655" s="255">
        <v>0</v>
      </c>
      <c r="O655" s="255">
        <v>0</v>
      </c>
      <c r="P655" s="255">
        <v>0</v>
      </c>
      <c r="Q655" s="255">
        <v>0</v>
      </c>
      <c r="R655" s="282">
        <f t="shared" si="102"/>
        <v>18.681080000000001</v>
      </c>
      <c r="S655" s="255"/>
      <c r="T655" s="255">
        <v>4.1236699999999997</v>
      </c>
      <c r="U655" s="255">
        <v>23.40</v>
      </c>
      <c r="V655" s="255"/>
      <c r="W655" s="255">
        <v>0.92842999999999998</v>
      </c>
      <c r="X655" s="255"/>
      <c r="Y655" s="255">
        <v>4.70</v>
      </c>
      <c r="Z655" s="255">
        <v>0.90</v>
      </c>
      <c r="AA655" s="255"/>
      <c r="AB655" s="255">
        <v>1.81586</v>
      </c>
      <c r="AC655" s="255">
        <v>0.20</v>
      </c>
      <c r="AD655" s="255">
        <v>0.63</v>
      </c>
      <c r="AE655" s="282">
        <f t="shared" si="103"/>
        <v>36.697960000000002</v>
      </c>
      <c r="AF655" s="255"/>
      <c r="AG655" s="255"/>
      <c r="AH655" s="255"/>
      <c r="AI655" s="255"/>
      <c r="AJ655" s="255">
        <v>5.9934500000000002</v>
      </c>
      <c r="AK655" s="255"/>
      <c r="AL655" s="255"/>
      <c r="AM655" s="255"/>
      <c r="AN655" s="255"/>
      <c r="AO655" s="255">
        <v>0</v>
      </c>
      <c r="AP655" s="255">
        <v>0</v>
      </c>
      <c r="AQ655" s="255">
        <v>0</v>
      </c>
      <c r="AR655" s="282">
        <f t="shared" si="104"/>
        <v>5.9934500000000002</v>
      </c>
      <c r="AS655" s="282">
        <f t="shared" si="105"/>
        <v>61.372490000000006</v>
      </c>
    </row>
    <row r="656" spans="1:45" s="306" customFormat="1" ht="11.25" customHeight="1">
      <c r="A656" s="307"/>
      <c r="B656" s="242" t="s">
        <v>91</v>
      </c>
      <c r="C656" s="260" t="s">
        <v>363</v>
      </c>
      <c r="D656" s="244" t="s">
        <v>84</v>
      </c>
      <c r="E656" s="245" t="s">
        <v>84</v>
      </c>
      <c r="F656" s="254"/>
      <c r="G656" s="255"/>
      <c r="H656" s="255">
        <v>0</v>
      </c>
      <c r="I656" s="255">
        <v>265.23358000000002</v>
      </c>
      <c r="J656" s="237">
        <v>0</v>
      </c>
      <c r="K656" s="237">
        <v>14.045150000000035</v>
      </c>
      <c r="L656" s="255">
        <v>54.496849999999938</v>
      </c>
      <c r="M656" s="255">
        <v>139.05599000000001</v>
      </c>
      <c r="N656" s="255">
        <v>0.13549000000000433</v>
      </c>
      <c r="O656" s="255">
        <v>4.1170599999999808</v>
      </c>
      <c r="P656" s="255">
        <v>1466.77477</v>
      </c>
      <c r="Q656" s="255">
        <v>28.274749999999813</v>
      </c>
      <c r="R656" s="282">
        <f t="shared" si="102"/>
        <v>1972.1336399999998</v>
      </c>
      <c r="S656" s="255"/>
      <c r="T656" s="255"/>
      <c r="U656" s="255">
        <v>122.80</v>
      </c>
      <c r="V656" s="255">
        <v>49.51</v>
      </c>
      <c r="W656" s="255">
        <v>83.528000000000006</v>
      </c>
      <c r="X656" s="255">
        <v>754.40</v>
      </c>
      <c r="Y656" s="255">
        <v>202.50</v>
      </c>
      <c r="Z656" s="255">
        <v>1695.29096</v>
      </c>
      <c r="AA656" s="255">
        <v>174.85012</v>
      </c>
      <c r="AB656" s="255">
        <v>59.221359999999997</v>
      </c>
      <c r="AC656" s="255">
        <v>156.40</v>
      </c>
      <c r="AD656" s="255">
        <v>27.38</v>
      </c>
      <c r="AE656" s="282">
        <f t="shared" si="103"/>
        <v>3325.8804400000004</v>
      </c>
      <c r="AF656" s="255"/>
      <c r="AG656" s="255">
        <v>0.93883000000000005</v>
      </c>
      <c r="AH656" s="255">
        <v>54.93</v>
      </c>
      <c r="AI656" s="255"/>
      <c r="AJ656" s="255">
        <v>660.85995000000003</v>
      </c>
      <c r="AK656" s="255">
        <v>71.20</v>
      </c>
      <c r="AL656" s="247">
        <v>647.45554999999979</v>
      </c>
      <c r="AM656" s="247">
        <v>593.27868000000012</v>
      </c>
      <c r="AN656" s="247">
        <v>147.79519999999997</v>
      </c>
      <c r="AO656" s="255">
        <v>720.62310000000002</v>
      </c>
      <c r="AP656" s="255">
        <v>143.65379999999999</v>
      </c>
      <c r="AQ656" s="255">
        <v>0</v>
      </c>
      <c r="AR656" s="282">
        <f t="shared" si="104"/>
        <v>3040.7351099999996</v>
      </c>
      <c r="AS656" s="282">
        <f t="shared" si="105"/>
        <v>8338.7491899999986</v>
      </c>
    </row>
    <row r="657" spans="1:45" s="306" customFormat="1" ht="11.25" customHeight="1">
      <c r="A657" s="307"/>
      <c r="B657" s="242" t="s">
        <v>91</v>
      </c>
      <c r="C657" s="260" t="s">
        <v>1070</v>
      </c>
      <c r="D657" s="244" t="s">
        <v>84</v>
      </c>
      <c r="E657" s="245" t="s">
        <v>84</v>
      </c>
      <c r="F657" s="254"/>
      <c r="G657" s="255"/>
      <c r="H657" s="255"/>
      <c r="I657" s="255"/>
      <c r="J657" s="237"/>
      <c r="K657" s="237"/>
      <c r="L657" s="255"/>
      <c r="M657" s="255"/>
      <c r="N657" s="255"/>
      <c r="O657" s="255"/>
      <c r="P657" s="255"/>
      <c r="Q657" s="255"/>
      <c r="R657" s="282">
        <f t="shared" si="106" ref="R657">SUM(G657:Q657)</f>
        <v>0</v>
      </c>
      <c r="S657" s="255"/>
      <c r="T657" s="255"/>
      <c r="U657" s="255"/>
      <c r="V657" s="255"/>
      <c r="W657" s="255"/>
      <c r="X657" s="255"/>
      <c r="Y657" s="255"/>
      <c r="Z657" s="255"/>
      <c r="AA657" s="255"/>
      <c r="AB657" s="255"/>
      <c r="AC657" s="255"/>
      <c r="AD657" s="255"/>
      <c r="AE657" s="282">
        <f t="shared" si="103"/>
        <v>0</v>
      </c>
      <c r="AF657" s="255"/>
      <c r="AG657" s="255"/>
      <c r="AH657" s="255"/>
      <c r="AI657" s="255"/>
      <c r="AJ657" s="255">
        <v>14.483700000000001</v>
      </c>
      <c r="AK657" s="255"/>
      <c r="AL657" s="255"/>
      <c r="AM657" s="255"/>
      <c r="AN657" s="255"/>
      <c r="AO657" s="255">
        <v>0</v>
      </c>
      <c r="AP657" s="255">
        <v>0</v>
      </c>
      <c r="AQ657" s="255">
        <v>0</v>
      </c>
      <c r="AR657" s="282">
        <f t="shared" si="107" ref="AR657">SUM(AF657:AQ657)</f>
        <v>14.483700000000001</v>
      </c>
      <c r="AS657" s="282">
        <f t="shared" si="108" ref="AS657">R657+AE657+AR657</f>
        <v>14.483700000000001</v>
      </c>
    </row>
    <row r="658" spans="1:45" s="306" customFormat="1" ht="11.25" customHeight="1">
      <c r="A658" s="307"/>
      <c r="B658" s="242" t="s">
        <v>91</v>
      </c>
      <c r="C658" s="260" t="s">
        <v>366</v>
      </c>
      <c r="D658" s="244" t="s">
        <v>84</v>
      </c>
      <c r="E658" s="245" t="s">
        <v>84</v>
      </c>
      <c r="F658" s="254"/>
      <c r="G658" s="255"/>
      <c r="H658" s="255">
        <v>0</v>
      </c>
      <c r="I658" s="255">
        <v>1.20322</v>
      </c>
      <c r="J658" s="237">
        <v>99.449090000000012</v>
      </c>
      <c r="K658" s="237">
        <v>567.35936999999979</v>
      </c>
      <c r="L658" s="255">
        <v>262.68348000000003</v>
      </c>
      <c r="M658" s="255">
        <v>351.75158999999996</v>
      </c>
      <c r="N658" s="255">
        <v>1459.8879200000003</v>
      </c>
      <c r="O658" s="255">
        <v>352.06963000000042</v>
      </c>
      <c r="P658" s="255">
        <v>1133.0773300000005</v>
      </c>
      <c r="Q658" s="255">
        <v>992.62388999999894</v>
      </c>
      <c r="R658" s="282">
        <f t="shared" si="102"/>
        <v>5220.1055200000001</v>
      </c>
      <c r="S658" s="255">
        <v>0.53004999999999991</v>
      </c>
      <c r="T658" s="255">
        <v>55.000540000000001</v>
      </c>
      <c r="U658" s="255">
        <v>453.10</v>
      </c>
      <c r="V658" s="255">
        <v>635.20000000000005</v>
      </c>
      <c r="W658" s="255">
        <v>1348.47145</v>
      </c>
      <c r="X658" s="255">
        <v>2004.40</v>
      </c>
      <c r="Y658" s="255">
        <v>579.60</v>
      </c>
      <c r="Z658" s="255">
        <v>321.09350999999998</v>
      </c>
      <c r="AA658" s="255">
        <v>584.87870999999996</v>
      </c>
      <c r="AB658" s="255">
        <v>94.948359999999994</v>
      </c>
      <c r="AC658" s="255">
        <v>-1317.90</v>
      </c>
      <c r="AD658" s="255">
        <v>174.84</v>
      </c>
      <c r="AE658" s="282">
        <f t="shared" si="103"/>
        <v>4934.162620000001</v>
      </c>
      <c r="AF658" s="255"/>
      <c r="AG658" s="255">
        <v>0.72567999999999999</v>
      </c>
      <c r="AH658" s="255">
        <v>232.82419999999999</v>
      </c>
      <c r="AI658" s="255">
        <v>71.055409999999995</v>
      </c>
      <c r="AJ658" s="255">
        <v>275.65611999999999</v>
      </c>
      <c r="AK658" s="255">
        <v>25.26</v>
      </c>
      <c r="AL658" s="247">
        <v>457.94092000000006</v>
      </c>
      <c r="AM658" s="247">
        <v>303.86133000000007</v>
      </c>
      <c r="AN658" s="255"/>
      <c r="AO658" s="255">
        <v>110.18300000000001</v>
      </c>
      <c r="AP658" s="255">
        <v>4.0675499999999998</v>
      </c>
      <c r="AQ658" s="255">
        <v>0</v>
      </c>
      <c r="AR658" s="282">
        <f t="shared" si="104"/>
        <v>1481.57421</v>
      </c>
      <c r="AS658" s="282">
        <f t="shared" si="105"/>
        <v>11635.842350000001</v>
      </c>
    </row>
    <row r="659" spans="1:45" s="306" customFormat="1" ht="11.25" customHeight="1">
      <c r="A659" s="307"/>
      <c r="B659" s="242" t="s">
        <v>91</v>
      </c>
      <c r="C659" s="260" t="s">
        <v>367</v>
      </c>
      <c r="D659" s="244" t="s">
        <v>84</v>
      </c>
      <c r="E659" s="245" t="s">
        <v>84</v>
      </c>
      <c r="F659" s="254"/>
      <c r="G659" s="255"/>
      <c r="H659" s="255">
        <v>0</v>
      </c>
      <c r="I659" s="255">
        <v>315.72756999999996</v>
      </c>
      <c r="J659" s="237">
        <v>18.904740000000004</v>
      </c>
      <c r="K659" s="237">
        <v>278.19087000000013</v>
      </c>
      <c r="L659" s="255">
        <v>639.58963999999946</v>
      </c>
      <c r="M659" s="255">
        <v>258.33641000000011</v>
      </c>
      <c r="N659" s="255">
        <v>380.95118000000048</v>
      </c>
      <c r="O659" s="255">
        <v>158.15612999999962</v>
      </c>
      <c r="P659" s="255">
        <v>588.29051000000027</v>
      </c>
      <c r="Q659" s="255">
        <v>1662.7522500000009</v>
      </c>
      <c r="R659" s="282">
        <f t="shared" si="102"/>
        <v>4300.8993000000009</v>
      </c>
      <c r="S659" s="255">
        <v>2.6964200000000003</v>
      </c>
      <c r="T659" s="255">
        <v>530.04270999999994</v>
      </c>
      <c r="U659" s="255">
        <v>2251.3000000000002</v>
      </c>
      <c r="V659" s="255">
        <v>729.35</v>
      </c>
      <c r="W659" s="255">
        <v>1727.6405400000001</v>
      </c>
      <c r="X659" s="255">
        <v>1728.20</v>
      </c>
      <c r="Y659" s="255">
        <v>596.10</v>
      </c>
      <c r="Z659" s="255">
        <v>971.65277000000003</v>
      </c>
      <c r="AA659" s="255">
        <v>211.46196</v>
      </c>
      <c r="AB659" s="255">
        <v>877.90890000000002</v>
      </c>
      <c r="AC659" s="255">
        <v>1252.30</v>
      </c>
      <c r="AD659" s="255">
        <v>1172.33</v>
      </c>
      <c r="AE659" s="282">
        <f t="shared" si="103"/>
        <v>12050.9833</v>
      </c>
      <c r="AF659" s="255">
        <v>2.5348000000000002</v>
      </c>
      <c r="AG659" s="255">
        <v>296.12220000000002</v>
      </c>
      <c r="AH659" s="255">
        <v>810.17066999999975</v>
      </c>
      <c r="AI659" s="255">
        <v>1088.44462</v>
      </c>
      <c r="AJ659" s="255">
        <v>820.42411000000004</v>
      </c>
      <c r="AK659" s="255">
        <v>217.40</v>
      </c>
      <c r="AL659" s="247">
        <v>117.4488099999996</v>
      </c>
      <c r="AM659" s="247">
        <v>459.09351999999956</v>
      </c>
      <c r="AN659" s="247">
        <v>971.09570999999903</v>
      </c>
      <c r="AO659" s="255">
        <v>30.343630000000001</v>
      </c>
      <c r="AP659" s="255">
        <v>1280.35933</v>
      </c>
      <c r="AQ659" s="255">
        <v>3477.5236100000002</v>
      </c>
      <c r="AR659" s="282">
        <f t="shared" si="104"/>
        <v>9570.9610099999991</v>
      </c>
      <c r="AS659" s="282">
        <f t="shared" si="105"/>
        <v>25922.84361</v>
      </c>
    </row>
    <row r="660" spans="1:45" s="306" customFormat="1" ht="11.25" customHeight="1">
      <c r="A660" s="307"/>
      <c r="B660" s="242" t="s">
        <v>91</v>
      </c>
      <c r="C660" s="260" t="s">
        <v>374</v>
      </c>
      <c r="D660" s="244" t="s">
        <v>84</v>
      </c>
      <c r="E660" s="245" t="s">
        <v>84</v>
      </c>
      <c r="F660" s="254"/>
      <c r="G660" s="255"/>
      <c r="H660" s="255">
        <v>4.9720000000000004</v>
      </c>
      <c r="I660" s="255">
        <v>16.457569999999997</v>
      </c>
      <c r="J660" s="237">
        <v>-4.7731199999999987</v>
      </c>
      <c r="K660" s="237">
        <v>41.075189999999999</v>
      </c>
      <c r="L660" s="255">
        <v>28.966620000000006</v>
      </c>
      <c r="M660" s="255">
        <v>2.3176299999999941</v>
      </c>
      <c r="N660" s="255">
        <v>994.18844000000001</v>
      </c>
      <c r="O660" s="255">
        <v>3084.5802800000006</v>
      </c>
      <c r="P660" s="255">
        <v>222.06440000000021</v>
      </c>
      <c r="Q660" s="255">
        <v>1929.7259000000004</v>
      </c>
      <c r="R660" s="282">
        <f t="shared" si="102"/>
        <v>6319.5749100000012</v>
      </c>
      <c r="S660" s="255">
        <v>67.912660000000002</v>
      </c>
      <c r="T660" s="255">
        <v>1848.9273900000001</v>
      </c>
      <c r="U660" s="255">
        <v>877.60</v>
      </c>
      <c r="V660" s="255">
        <v>999.52</v>
      </c>
      <c r="W660" s="255">
        <v>979.19897000000003</v>
      </c>
      <c r="X660" s="255">
        <v>709.80</v>
      </c>
      <c r="Y660" s="255">
        <v>582.70000000000005</v>
      </c>
      <c r="Z660" s="255">
        <v>831.14363000000003</v>
      </c>
      <c r="AA660" s="255">
        <v>92.650490000000005</v>
      </c>
      <c r="AB660" s="255">
        <v>712.25229999999999</v>
      </c>
      <c r="AC660" s="255">
        <v>1267.30</v>
      </c>
      <c r="AD660" s="255">
        <v>544.34</v>
      </c>
      <c r="AE660" s="282">
        <f t="shared" si="103"/>
        <v>9513.3454399999991</v>
      </c>
      <c r="AF660" s="255">
        <v>132.21797000000001</v>
      </c>
      <c r="AG660" s="255">
        <v>1229.3998300000001</v>
      </c>
      <c r="AH660" s="255">
        <v>1105.1238899999998</v>
      </c>
      <c r="AI660" s="255">
        <v>670.97811999999999</v>
      </c>
      <c r="AJ660" s="255">
        <v>741.19196999999997</v>
      </c>
      <c r="AK660" s="255">
        <v>795.33</v>
      </c>
      <c r="AL660" s="247">
        <v>569.89600999999789</v>
      </c>
      <c r="AM660" s="247">
        <v>202.6472399999993</v>
      </c>
      <c r="AN660" s="247">
        <v>483.37457000000126</v>
      </c>
      <c r="AO660" s="255">
        <v>205.38433000000001</v>
      </c>
      <c r="AP660" s="255">
        <v>501.44986999999998</v>
      </c>
      <c r="AQ660" s="255">
        <v>340.06286</v>
      </c>
      <c r="AR660" s="282">
        <f t="shared" si="104"/>
        <v>6977.0566599999975</v>
      </c>
      <c r="AS660" s="282">
        <f t="shared" si="105"/>
        <v>22809.977009999999</v>
      </c>
    </row>
    <row r="661" spans="1:45" s="306" customFormat="1" ht="11.25" customHeight="1">
      <c r="A661" s="307"/>
      <c r="B661" s="242" t="s">
        <v>91</v>
      </c>
      <c r="C661" s="260" t="s">
        <v>376</v>
      </c>
      <c r="D661" s="244" t="s">
        <v>84</v>
      </c>
      <c r="E661" s="245" t="s">
        <v>84</v>
      </c>
      <c r="F661" s="254"/>
      <c r="G661" s="255"/>
      <c r="H661" s="255">
        <v>0</v>
      </c>
      <c r="I661" s="255">
        <v>0</v>
      </c>
      <c r="J661" s="237">
        <v>0</v>
      </c>
      <c r="K661" s="237">
        <v>47.731199999999994</v>
      </c>
      <c r="L661" s="255">
        <v>0</v>
      </c>
      <c r="M661" s="255">
        <v>49.496260000000014</v>
      </c>
      <c r="N661" s="255">
        <v>0</v>
      </c>
      <c r="O661" s="255">
        <v>99.44</v>
      </c>
      <c r="P661" s="255">
        <v>99.44</v>
      </c>
      <c r="Q661" s="255">
        <v>0</v>
      </c>
      <c r="R661" s="282">
        <f t="shared" si="102"/>
        <v>296.10746</v>
      </c>
      <c r="S661" s="255"/>
      <c r="T661" s="255"/>
      <c r="U661" s="255">
        <v>12</v>
      </c>
      <c r="V661" s="255">
        <v>122.64</v>
      </c>
      <c r="W661" s="255"/>
      <c r="X661" s="255">
        <v>2.10</v>
      </c>
      <c r="Y661" s="255"/>
      <c r="Z661" s="255"/>
      <c r="AA661" s="255">
        <v>93.180359999999993</v>
      </c>
      <c r="AB661" s="255">
        <v>0.69266000000000005</v>
      </c>
      <c r="AC661" s="255">
        <v>0.50</v>
      </c>
      <c r="AD661" s="255"/>
      <c r="AE661" s="282">
        <f t="shared" si="103"/>
        <v>231.11301999999995</v>
      </c>
      <c r="AF661" s="255"/>
      <c r="AG661" s="255">
        <v>143.30610000000001</v>
      </c>
      <c r="AH661" s="255">
        <v>23.884350000000005</v>
      </c>
      <c r="AI661" s="255">
        <v>23.884350000000001</v>
      </c>
      <c r="AJ661" s="255">
        <v>47.768700000000003</v>
      </c>
      <c r="AK661" s="255"/>
      <c r="AL661" s="247">
        <v>23.884349999999976</v>
      </c>
      <c r="AM661" s="247">
        <v>23.884350000000033</v>
      </c>
      <c r="AN661" s="255"/>
      <c r="AO661" s="255">
        <v>0</v>
      </c>
      <c r="AP661" s="255">
        <v>0</v>
      </c>
      <c r="AQ661" s="255">
        <v>23.884350000000001</v>
      </c>
      <c r="AR661" s="282">
        <f t="shared" si="104"/>
        <v>310.49655000000001</v>
      </c>
      <c r="AS661" s="282">
        <f t="shared" si="105"/>
        <v>837.71703000000002</v>
      </c>
    </row>
    <row r="662" spans="1:45" s="306" customFormat="1" ht="11.25" customHeight="1">
      <c r="A662" s="307"/>
      <c r="B662" s="242" t="s">
        <v>91</v>
      </c>
      <c r="C662" s="260" t="s">
        <v>377</v>
      </c>
      <c r="D662" s="244" t="s">
        <v>84</v>
      </c>
      <c r="E662" s="245" t="s">
        <v>84</v>
      </c>
      <c r="F662" s="254"/>
      <c r="G662" s="255"/>
      <c r="H662" s="255">
        <v>0</v>
      </c>
      <c r="I662" s="255">
        <v>0.50</v>
      </c>
      <c r="J662" s="237">
        <v>0</v>
      </c>
      <c r="K662" s="237">
        <v>0</v>
      </c>
      <c r="L662" s="255">
        <v>0</v>
      </c>
      <c r="M662" s="255">
        <v>0.21628000000000003</v>
      </c>
      <c r="N662" s="255">
        <v>0.26102999999999987</v>
      </c>
      <c r="O662" s="255">
        <v>0.20684000000000013</v>
      </c>
      <c r="P662" s="255">
        <v>0.19638999999999984</v>
      </c>
      <c r="Q662" s="255">
        <v>0.18148000000000009</v>
      </c>
      <c r="R662" s="282">
        <f t="shared" si="102"/>
        <v>1.56202</v>
      </c>
      <c r="S662" s="255"/>
      <c r="T662" s="255">
        <v>0.13746</v>
      </c>
      <c r="U662" s="255">
        <v>0.30</v>
      </c>
      <c r="V662" s="255">
        <v>0.28000000000000003</v>
      </c>
      <c r="W662" s="255">
        <v>0.44372</v>
      </c>
      <c r="X662" s="255">
        <v>0.70</v>
      </c>
      <c r="Y662" s="255">
        <v>0.20</v>
      </c>
      <c r="Z662" s="255">
        <v>0.32073000000000002</v>
      </c>
      <c r="AA662" s="255">
        <v>0.44372</v>
      </c>
      <c r="AB662" s="255">
        <v>0.42925000000000002</v>
      </c>
      <c r="AC662" s="255">
        <v>0.70</v>
      </c>
      <c r="AD662" s="255">
        <v>0.53</v>
      </c>
      <c r="AE662" s="282">
        <f t="shared" si="103"/>
        <v>4.4848800000000004</v>
      </c>
      <c r="AF662" s="255"/>
      <c r="AG662" s="255">
        <v>0.27939999999999998</v>
      </c>
      <c r="AH662" s="255">
        <v>0.21759000000000003</v>
      </c>
      <c r="AI662" s="255">
        <v>0.22747999999999999</v>
      </c>
      <c r="AJ662" s="255">
        <v>0.27199000000000001</v>
      </c>
      <c r="AK662" s="255">
        <v>0.30</v>
      </c>
      <c r="AL662" s="247">
        <v>0.28682000000000019</v>
      </c>
      <c r="AM662" s="247">
        <v>0.25962000000000013</v>
      </c>
      <c r="AN662" s="247">
        <v>0.18792000000000006</v>
      </c>
      <c r="AO662" s="255">
        <v>0.21759000000000001</v>
      </c>
      <c r="AP662" s="255">
        <v>0.21264</v>
      </c>
      <c r="AQ662" s="255">
        <v>0.72155999999999998</v>
      </c>
      <c r="AR662" s="282">
        <f t="shared" si="104"/>
        <v>3.1826100000000004</v>
      </c>
      <c r="AS662" s="282">
        <f t="shared" si="105"/>
        <v>9.2295100000000012</v>
      </c>
    </row>
    <row r="663" spans="1:45" s="306" customFormat="1" ht="11.25" customHeight="1">
      <c r="A663" s="307"/>
      <c r="B663" s="242" t="s">
        <v>91</v>
      </c>
      <c r="C663" s="260" t="s">
        <v>378</v>
      </c>
      <c r="D663" s="244" t="s">
        <v>84</v>
      </c>
      <c r="E663" s="245" t="s">
        <v>84</v>
      </c>
      <c r="F663" s="254"/>
      <c r="G663" s="255"/>
      <c r="H663" s="255">
        <v>0</v>
      </c>
      <c r="I663" s="255">
        <v>0</v>
      </c>
      <c r="J663" s="237">
        <v>0</v>
      </c>
      <c r="K663" s="237">
        <v>1648.9638</v>
      </c>
      <c r="L663" s="255">
        <v>0</v>
      </c>
      <c r="M663" s="255">
        <v>1295.0071199999998</v>
      </c>
      <c r="N663" s="255">
        <v>1994.7166799999995</v>
      </c>
      <c r="O663" s="255">
        <v>3407.7093600000007</v>
      </c>
      <c r="P663" s="255">
        <v>2566.2978000000003</v>
      </c>
      <c r="Q663" s="255">
        <v>0</v>
      </c>
      <c r="R663" s="282">
        <f t="shared" si="102"/>
        <v>10912.69476</v>
      </c>
      <c r="S663" s="255"/>
      <c r="T663" s="255">
        <v>5818.1295899999996</v>
      </c>
      <c r="U663" s="255">
        <v>2059</v>
      </c>
      <c r="V663" s="255">
        <v>1948.46</v>
      </c>
      <c r="W663" s="255">
        <v>2162.3999699999999</v>
      </c>
      <c r="X663" s="255">
        <v>4168.20</v>
      </c>
      <c r="Y663" s="255">
        <v>41.60</v>
      </c>
      <c r="Z663" s="255">
        <v>182.19762</v>
      </c>
      <c r="AA663" s="255">
        <v>2248.9767200000001</v>
      </c>
      <c r="AB663" s="255">
        <v>4435.9822899999999</v>
      </c>
      <c r="AC663" s="255">
        <v>2314.1999999999998</v>
      </c>
      <c r="AD663" s="255">
        <v>2284.56</v>
      </c>
      <c r="AE663" s="282">
        <f t="shared" si="103"/>
        <v>27663.706190000001</v>
      </c>
      <c r="AF663" s="255">
        <v>119.67885</v>
      </c>
      <c r="AG663" s="255">
        <v>3900.5665799999997</v>
      </c>
      <c r="AH663" s="255">
        <v>2431.0507500000008</v>
      </c>
      <c r="AI663" s="255">
        <v>2310.1380199999999</v>
      </c>
      <c r="AJ663" s="255">
        <v>4839.9862899999998</v>
      </c>
      <c r="AK663" s="255">
        <v>133.15</v>
      </c>
      <c r="AL663" s="247">
        <v>2461.5684200000001</v>
      </c>
      <c r="AM663" s="247">
        <v>1930.6086499999967</v>
      </c>
      <c r="AN663" s="247">
        <v>2520.2211400000006</v>
      </c>
      <c r="AO663" s="255">
        <v>67.703500000000005</v>
      </c>
      <c r="AP663" s="255">
        <v>1312.7896699999999</v>
      </c>
      <c r="AQ663" s="255">
        <v>1369.45775</v>
      </c>
      <c r="AR663" s="282">
        <f t="shared" si="104"/>
        <v>23396.919619999997</v>
      </c>
      <c r="AS663" s="282">
        <f t="shared" si="105"/>
        <v>61973.320569999996</v>
      </c>
    </row>
    <row r="664" spans="1:45" s="306" customFormat="1" ht="11.25" customHeight="1">
      <c r="A664" s="307"/>
      <c r="B664" s="242" t="s">
        <v>91</v>
      </c>
      <c r="C664" s="260" t="s">
        <v>380</v>
      </c>
      <c r="D664" s="244" t="s">
        <v>84</v>
      </c>
      <c r="E664" s="245" t="s">
        <v>84</v>
      </c>
      <c r="F664" s="254"/>
      <c r="G664" s="255"/>
      <c r="H664" s="255">
        <v>0</v>
      </c>
      <c r="I664" s="255">
        <v>0</v>
      </c>
      <c r="J664" s="237">
        <v>0</v>
      </c>
      <c r="K664" s="237">
        <v>26.883779999999998</v>
      </c>
      <c r="L664" s="255">
        <v>27.516610000000004</v>
      </c>
      <c r="M664" s="255">
        <v>14.255719999999997</v>
      </c>
      <c r="N664" s="255">
        <v>151.00734999999997</v>
      </c>
      <c r="O664" s="255">
        <v>124.40490000000005</v>
      </c>
      <c r="P664" s="255">
        <v>115.56461999999993</v>
      </c>
      <c r="Q664" s="255">
        <v>96.424239999999941</v>
      </c>
      <c r="R664" s="282">
        <f t="shared" si="102"/>
        <v>556.05721999999992</v>
      </c>
      <c r="S664" s="255"/>
      <c r="T664" s="255">
        <v>57.843690000000002</v>
      </c>
      <c r="U664" s="255">
        <v>71.50</v>
      </c>
      <c r="V664" s="255">
        <v>118.31</v>
      </c>
      <c r="W664" s="255">
        <v>490.70530000000002</v>
      </c>
      <c r="X664" s="255">
        <v>57.30</v>
      </c>
      <c r="Y664" s="255">
        <v>62.90</v>
      </c>
      <c r="Z664" s="255">
        <v>314.17329000000001</v>
      </c>
      <c r="AA664" s="255">
        <v>188.83198999999999</v>
      </c>
      <c r="AB664" s="255">
        <v>107.18191</v>
      </c>
      <c r="AC664" s="255">
        <v>280.80</v>
      </c>
      <c r="AD664" s="255">
        <v>374.04</v>
      </c>
      <c r="AE664" s="282">
        <f t="shared" si="103"/>
        <v>2123.5861799999998</v>
      </c>
      <c r="AF664" s="255">
        <v>106.84166999999999</v>
      </c>
      <c r="AG664" s="255">
        <v>18207.918579999998</v>
      </c>
      <c r="AH664" s="255">
        <v>13113.479959999997</v>
      </c>
      <c r="AI664" s="255">
        <v>306.99137999999999</v>
      </c>
      <c r="AJ664" s="255">
        <v>174.37531000000001</v>
      </c>
      <c r="AK664" s="255">
        <v>84.49</v>
      </c>
      <c r="AL664" s="247">
        <v>148.26321999999996</v>
      </c>
      <c r="AM664" s="247">
        <v>82.07340999999991</v>
      </c>
      <c r="AN664" s="247">
        <v>244.18222000000031</v>
      </c>
      <c r="AO664" s="255">
        <v>154.90855999999999</v>
      </c>
      <c r="AP664" s="255">
        <v>164.20400000000001</v>
      </c>
      <c r="AQ664" s="255">
        <v>349.54852</v>
      </c>
      <c r="AR664" s="282">
        <f t="shared" si="92"/>
        <v>33137.276829999995</v>
      </c>
      <c r="AS664" s="282">
        <f t="shared" si="93"/>
        <v>35816.920229999996</v>
      </c>
    </row>
    <row r="665" spans="1:45" s="306" customFormat="1" ht="11.25" customHeight="1">
      <c r="A665" s="307"/>
      <c r="B665" s="193" t="s">
        <v>91</v>
      </c>
      <c r="C665" s="94" t="s">
        <v>381</v>
      </c>
      <c r="D665" s="194" t="s">
        <v>84</v>
      </c>
      <c r="E665" s="195" t="s">
        <v>84</v>
      </c>
      <c r="F665" s="254"/>
      <c r="G665" s="255"/>
      <c r="H665" s="255"/>
      <c r="I665" s="255"/>
      <c r="J665" s="237"/>
      <c r="K665" s="237"/>
      <c r="L665" s="255"/>
      <c r="M665" s="255"/>
      <c r="N665" s="255"/>
      <c r="O665" s="255"/>
      <c r="P665" s="255"/>
      <c r="Q665" s="255"/>
      <c r="R665" s="282">
        <f t="shared" si="102"/>
        <v>0</v>
      </c>
      <c r="S665" s="255"/>
      <c r="T665" s="255"/>
      <c r="U665" s="255"/>
      <c r="V665" s="255"/>
      <c r="W665" s="255"/>
      <c r="X665" s="255"/>
      <c r="Y665" s="255"/>
      <c r="Z665" s="255"/>
      <c r="AA665" s="255"/>
      <c r="AB665" s="255"/>
      <c r="AC665" s="255"/>
      <c r="AD665" s="255"/>
      <c r="AE665" s="282">
        <f t="shared" si="103"/>
        <v>0</v>
      </c>
      <c r="AF665" s="255"/>
      <c r="AG665" s="255"/>
      <c r="AH665" s="255"/>
      <c r="AI665" s="255"/>
      <c r="AJ665" s="255"/>
      <c r="AK665" s="255"/>
      <c r="AL665" s="247"/>
      <c r="AM665" s="247"/>
      <c r="AN665" s="247"/>
      <c r="AO665" s="255">
        <v>1.80</v>
      </c>
      <c r="AP665" s="255">
        <v>0</v>
      </c>
      <c r="AQ665" s="255">
        <v>0</v>
      </c>
      <c r="AR665" s="282">
        <f t="shared" si="109" ref="AR665">SUM(AF665:AQ665)</f>
        <v>1.80</v>
      </c>
      <c r="AS665" s="282">
        <f t="shared" si="110" ref="AS665">R665+AE665+AR665</f>
        <v>1.80</v>
      </c>
    </row>
    <row r="666" spans="1:45" s="306" customFormat="1" ht="11.25" customHeight="1">
      <c r="A666" s="307"/>
      <c r="B666" s="242" t="s">
        <v>91</v>
      </c>
      <c r="C666" s="260" t="s">
        <v>567</v>
      </c>
      <c r="D666" s="244" t="s">
        <v>84</v>
      </c>
      <c r="E666" s="245" t="s">
        <v>84</v>
      </c>
      <c r="F666" s="254"/>
      <c r="G666" s="255"/>
      <c r="H666" s="255">
        <v>241.80399</v>
      </c>
      <c r="I666" s="255">
        <v>312.52363000000003</v>
      </c>
      <c r="J666" s="237">
        <v>513.55561000000012</v>
      </c>
      <c r="K666" s="237">
        <v>978.64561999999978</v>
      </c>
      <c r="L666" s="255">
        <v>389.38514000000009</v>
      </c>
      <c r="M666" s="255">
        <v>622.05173000000059</v>
      </c>
      <c r="N666" s="255">
        <v>632.27936000000091</v>
      </c>
      <c r="O666" s="255">
        <v>505.61787999999979</v>
      </c>
      <c r="P666" s="255">
        <v>696.18053999999938</v>
      </c>
      <c r="Q666" s="255">
        <v>5222.6876399999937</v>
      </c>
      <c r="R666" s="282">
        <f t="shared" si="102"/>
        <v>10114.731139999994</v>
      </c>
      <c r="S666" s="255">
        <v>329.99384999999995</v>
      </c>
      <c r="T666" s="255">
        <v>5977.3222900000001</v>
      </c>
      <c r="U666" s="255">
        <v>3118.10</v>
      </c>
      <c r="V666" s="255">
        <v>6418.88</v>
      </c>
      <c r="W666" s="255">
        <v>2840.9052999999999</v>
      </c>
      <c r="X666" s="255">
        <v>1028.9000000000001</v>
      </c>
      <c r="Y666" s="255">
        <v>375.50</v>
      </c>
      <c r="Z666" s="255">
        <v>1144.99666</v>
      </c>
      <c r="AA666" s="255">
        <v>2654.1446000000001</v>
      </c>
      <c r="AB666" s="255">
        <v>1834.4322199999999</v>
      </c>
      <c r="AC666" s="255">
        <v>6569.40</v>
      </c>
      <c r="AD666" s="255">
        <v>6438.69</v>
      </c>
      <c r="AE666" s="282">
        <f t="shared" si="103"/>
        <v>38731.264920000001</v>
      </c>
      <c r="AF666" s="255">
        <v>1419.28251</v>
      </c>
      <c r="AG666" s="255">
        <v>2.1184400000000023</v>
      </c>
      <c r="AH666" s="255">
        <v>39.421359999999986</v>
      </c>
      <c r="AI666" s="255">
        <v>4149.46191</v>
      </c>
      <c r="AJ666" s="255">
        <v>2235.0945099999999</v>
      </c>
      <c r="AK666" s="255">
        <v>833.64</v>
      </c>
      <c r="AL666" s="247">
        <v>646.49787999999523</v>
      </c>
      <c r="AM666" s="247">
        <v>402.5305700000003</v>
      </c>
      <c r="AN666" s="247">
        <v>1157.3908299999946</v>
      </c>
      <c r="AO666" s="255">
        <v>619.35793000000001</v>
      </c>
      <c r="AP666" s="255">
        <v>242.84067999999999</v>
      </c>
      <c r="AQ666" s="255">
        <v>1206.6434999999999</v>
      </c>
      <c r="AR666" s="282">
        <f t="shared" si="92"/>
        <v>12954.28011999999</v>
      </c>
      <c r="AS666" s="282">
        <f t="shared" si="93"/>
        <v>61800.276179999986</v>
      </c>
    </row>
    <row r="667" spans="1:45" s="306" customFormat="1" ht="11.25" customHeight="1">
      <c r="A667" s="307"/>
      <c r="B667" s="242" t="s">
        <v>91</v>
      </c>
      <c r="C667" s="260" t="s">
        <v>807</v>
      </c>
      <c r="D667" s="244" t="s">
        <v>84</v>
      </c>
      <c r="E667" s="245" t="s">
        <v>84</v>
      </c>
      <c r="F667" s="254"/>
      <c r="G667" s="255"/>
      <c r="H667" s="255"/>
      <c r="I667" s="255"/>
      <c r="J667" s="237"/>
      <c r="K667" s="237"/>
      <c r="L667" s="255"/>
      <c r="M667" s="255"/>
      <c r="N667" s="255"/>
      <c r="O667" s="255"/>
      <c r="P667" s="255"/>
      <c r="Q667" s="255"/>
      <c r="R667" s="282">
        <f t="shared" si="102"/>
        <v>0</v>
      </c>
      <c r="S667" s="255"/>
      <c r="T667" s="255"/>
      <c r="U667" s="255"/>
      <c r="V667" s="255"/>
      <c r="W667" s="255"/>
      <c r="X667" s="255">
        <v>1.60</v>
      </c>
      <c r="Y667" s="255"/>
      <c r="Z667" s="255"/>
      <c r="AA667" s="255"/>
      <c r="AB667" s="255">
        <v>3.6172499999999999</v>
      </c>
      <c r="AC667" s="255"/>
      <c r="AD667" s="255"/>
      <c r="AE667" s="282">
        <f t="shared" si="103"/>
        <v>5.2172499999999999</v>
      </c>
      <c r="AF667" s="255">
        <v>2.9243999999999999</v>
      </c>
      <c r="AG667" s="255">
        <v>1477.4882400000004</v>
      </c>
      <c r="AH667" s="255">
        <v>6767.8907100000006</v>
      </c>
      <c r="AI667" s="255"/>
      <c r="AJ667" s="255">
        <v>0.38501999999999997</v>
      </c>
      <c r="AK667" s="255">
        <v>0.39</v>
      </c>
      <c r="AL667" s="255"/>
      <c r="AM667" s="255"/>
      <c r="AN667" s="247">
        <v>0.3955999999999999</v>
      </c>
      <c r="AO667" s="255">
        <v>0</v>
      </c>
      <c r="AP667" s="255">
        <v>0</v>
      </c>
      <c r="AQ667" s="255">
        <v>0.39560000000000001</v>
      </c>
      <c r="AR667" s="282">
        <f t="shared" si="92"/>
        <v>8249.8695700000007</v>
      </c>
      <c r="AS667" s="282">
        <f t="shared" si="93"/>
        <v>8255.0868200000004</v>
      </c>
    </row>
    <row r="668" spans="1:45" s="306" customFormat="1" ht="11.25" customHeight="1">
      <c r="A668" s="307"/>
      <c r="B668" s="242" t="s">
        <v>91</v>
      </c>
      <c r="C668" s="260" t="s">
        <v>383</v>
      </c>
      <c r="D668" s="244" t="s">
        <v>84</v>
      </c>
      <c r="E668" s="245" t="s">
        <v>84</v>
      </c>
      <c r="F668" s="254"/>
      <c r="G668" s="255"/>
      <c r="H668" s="255">
        <v>0</v>
      </c>
      <c r="I668" s="255">
        <v>7.8180399999999999</v>
      </c>
      <c r="J668" s="237">
        <v>1.1826299999999996</v>
      </c>
      <c r="K668" s="237">
        <v>0.68790000000000262</v>
      </c>
      <c r="L668" s="255">
        <v>1.3992799999999974</v>
      </c>
      <c r="M668" s="255">
        <v>0</v>
      </c>
      <c r="N668" s="255">
        <v>2.2037000000000013</v>
      </c>
      <c r="O668" s="255">
        <v>5.5888799999999996</v>
      </c>
      <c r="P668" s="255">
        <v>9.2868199999999987</v>
      </c>
      <c r="Q668" s="255">
        <v>2.6642200000000003</v>
      </c>
      <c r="R668" s="282">
        <f t="shared" si="102"/>
        <v>30.831469999999999</v>
      </c>
      <c r="S668" s="255">
        <v>4.5543699999999996</v>
      </c>
      <c r="T668" s="255">
        <v>21.75478</v>
      </c>
      <c r="U668" s="255">
        <v>31.80</v>
      </c>
      <c r="V668" s="255">
        <v>37.979999999999997</v>
      </c>
      <c r="W668" s="255">
        <v>55.820819999999998</v>
      </c>
      <c r="X668" s="255">
        <v>53</v>
      </c>
      <c r="Y668" s="255">
        <v>72</v>
      </c>
      <c r="Z668" s="255">
        <v>29.776</v>
      </c>
      <c r="AA668" s="255">
        <v>39.461379999999998</v>
      </c>
      <c r="AB668" s="255">
        <v>10.679690000000001</v>
      </c>
      <c r="AC668" s="255">
        <v>85.90</v>
      </c>
      <c r="AD668" s="255">
        <v>77.09</v>
      </c>
      <c r="AE668" s="282">
        <f t="shared" si="111" ref="AE668:AE679">SUM(S668:AD668)</f>
        <v>519.81704000000002</v>
      </c>
      <c r="AF668" s="255">
        <v>9.9869000000000003</v>
      </c>
      <c r="AG668" s="255"/>
      <c r="AH668" s="255"/>
      <c r="AI668" s="255">
        <v>64.397009999999995</v>
      </c>
      <c r="AJ668" s="255">
        <v>81.686179999999993</v>
      </c>
      <c r="AK668" s="255">
        <v>37.229999999999997</v>
      </c>
      <c r="AL668" s="247">
        <v>93.389330000000015</v>
      </c>
      <c r="AM668" s="247">
        <v>19.365320000000008</v>
      </c>
      <c r="AN668" s="247">
        <v>86.141810000000049</v>
      </c>
      <c r="AO668" s="255">
        <v>58.481110000000001</v>
      </c>
      <c r="AP668" s="255">
        <v>78.380189999999999</v>
      </c>
      <c r="AQ668" s="255">
        <v>311.50573000000003</v>
      </c>
      <c r="AR668" s="282">
        <f t="shared" si="92"/>
        <v>840.56358</v>
      </c>
      <c r="AS668" s="282">
        <f t="shared" si="93"/>
        <v>1391.21209</v>
      </c>
    </row>
    <row r="669" spans="1:45" s="306" customFormat="1" ht="11.25" customHeight="1">
      <c r="A669" s="307"/>
      <c r="B669" s="242" t="s">
        <v>91</v>
      </c>
      <c r="C669" s="260" t="s">
        <v>732</v>
      </c>
      <c r="D669" s="244" t="s">
        <v>84</v>
      </c>
      <c r="E669" s="245" t="s">
        <v>84</v>
      </c>
      <c r="F669" s="254"/>
      <c r="G669" s="255"/>
      <c r="H669" s="255">
        <v>0</v>
      </c>
      <c r="I669" s="255">
        <v>0</v>
      </c>
      <c r="J669" s="237">
        <v>0</v>
      </c>
      <c r="K669" s="237">
        <v>0</v>
      </c>
      <c r="L669" s="255">
        <v>0</v>
      </c>
      <c r="M669" s="255">
        <v>0</v>
      </c>
      <c r="N669" s="255">
        <v>0</v>
      </c>
      <c r="O669" s="255">
        <v>0</v>
      </c>
      <c r="P669" s="255">
        <v>0</v>
      </c>
      <c r="Q669" s="255">
        <v>0</v>
      </c>
      <c r="R669" s="282">
        <f t="shared" si="102"/>
        <v>0</v>
      </c>
      <c r="S669" s="255"/>
      <c r="T669" s="255"/>
      <c r="U669" s="255">
        <v>18.032</v>
      </c>
      <c r="V669" s="255"/>
      <c r="W669" s="255"/>
      <c r="X669" s="255"/>
      <c r="Y669" s="255"/>
      <c r="Z669" s="255"/>
      <c r="AA669" s="255"/>
      <c r="AB669" s="255"/>
      <c r="AC669" s="255"/>
      <c r="AD669" s="255"/>
      <c r="AE669" s="282">
        <f t="shared" si="111"/>
        <v>18.032</v>
      </c>
      <c r="AF669" s="255"/>
      <c r="AG669" s="255">
        <v>106.6221</v>
      </c>
      <c r="AH669" s="255">
        <v>99.438810000000004</v>
      </c>
      <c r="AI669" s="255"/>
      <c r="AJ669" s="255"/>
      <c r="AK669" s="255"/>
      <c r="AL669" s="255"/>
      <c r="AM669" s="255"/>
      <c r="AN669" s="255"/>
      <c r="AO669" s="255">
        <v>0</v>
      </c>
      <c r="AP669" s="255">
        <v>0</v>
      </c>
      <c r="AQ669" s="255">
        <v>0</v>
      </c>
      <c r="AR669" s="282">
        <f t="shared" si="92"/>
        <v>206.06091000000001</v>
      </c>
      <c r="AS669" s="282">
        <f t="shared" si="93"/>
        <v>224.09291000000002</v>
      </c>
    </row>
    <row r="670" spans="1:45" s="306" customFormat="1" ht="11.25" customHeight="1">
      <c r="A670" s="307"/>
      <c r="B670" s="242" t="s">
        <v>91</v>
      </c>
      <c r="C670" s="260" t="s">
        <v>384</v>
      </c>
      <c r="D670" s="244" t="s">
        <v>84</v>
      </c>
      <c r="E670" s="245" t="s">
        <v>84</v>
      </c>
      <c r="F670" s="254"/>
      <c r="G670" s="255"/>
      <c r="H670" s="255">
        <v>0</v>
      </c>
      <c r="I670" s="255">
        <v>0</v>
      </c>
      <c r="J670" s="237">
        <v>0</v>
      </c>
      <c r="K670" s="237">
        <v>1.98855</v>
      </c>
      <c r="L670" s="255">
        <v>5.9664000000000001</v>
      </c>
      <c r="M670" s="255">
        <v>0</v>
      </c>
      <c r="N670" s="255">
        <v>0</v>
      </c>
      <c r="O670" s="255">
        <v>0</v>
      </c>
      <c r="P670" s="255">
        <v>0</v>
      </c>
      <c r="Q670" s="255">
        <v>16.245049999999999</v>
      </c>
      <c r="R670" s="282">
        <f t="shared" si="102"/>
        <v>24.20</v>
      </c>
      <c r="S670" s="255"/>
      <c r="T670" s="255"/>
      <c r="U670" s="255"/>
      <c r="V670" s="255"/>
      <c r="W670" s="255">
        <v>6.0277900000000004</v>
      </c>
      <c r="X670" s="255">
        <v>12.10</v>
      </c>
      <c r="Y670" s="255">
        <v>507.60</v>
      </c>
      <c r="Z670" s="255">
        <v>20.399319999999999</v>
      </c>
      <c r="AA670" s="255"/>
      <c r="AB670" s="255">
        <v>3.8559899999999998</v>
      </c>
      <c r="AC670" s="255">
        <v>20</v>
      </c>
      <c r="AD670" s="255"/>
      <c r="AE670" s="282">
        <f t="shared" si="112" ref="AE670">SUM(S670:AD670)</f>
        <v>569.98310000000004</v>
      </c>
      <c r="AF670" s="255"/>
      <c r="AG670" s="255">
        <v>222.59390000000002</v>
      </c>
      <c r="AH670" s="255">
        <v>18.84470000000001</v>
      </c>
      <c r="AI670" s="255"/>
      <c r="AJ670" s="255"/>
      <c r="AK670" s="255">
        <v>8.40</v>
      </c>
      <c r="AL670" s="255"/>
      <c r="AM670" s="255"/>
      <c r="AN670" s="247">
        <v>497.50359999999995</v>
      </c>
      <c r="AO670" s="255">
        <v>9.9394500000000008</v>
      </c>
      <c r="AP670" s="255">
        <v>0</v>
      </c>
      <c r="AQ670" s="255">
        <v>88.984549999999999</v>
      </c>
      <c r="AR670" s="282">
        <f t="shared" si="92"/>
        <v>846.26620000000003</v>
      </c>
      <c r="AS670" s="282">
        <f t="shared" si="93"/>
        <v>1440.4493000000002</v>
      </c>
    </row>
    <row r="671" spans="1:45" s="306" customFormat="1" ht="11.25" customHeight="1">
      <c r="A671" s="307"/>
      <c r="B671" s="242" t="s">
        <v>91</v>
      </c>
      <c r="C671" s="260" t="s">
        <v>393</v>
      </c>
      <c r="D671" s="244" t="s">
        <v>84</v>
      </c>
      <c r="E671" s="245" t="s">
        <v>84</v>
      </c>
      <c r="F671" s="254"/>
      <c r="G671" s="255"/>
      <c r="H671" s="255">
        <v>0</v>
      </c>
      <c r="I671" s="255">
        <v>0</v>
      </c>
      <c r="J671" s="237">
        <v>0</v>
      </c>
      <c r="K671" s="237">
        <v>144.42468</v>
      </c>
      <c r="L671" s="255">
        <v>0</v>
      </c>
      <c r="M671" s="255">
        <v>0</v>
      </c>
      <c r="N671" s="255">
        <v>28755.328000000001</v>
      </c>
      <c r="O671" s="255">
        <v>2000</v>
      </c>
      <c r="P671" s="255">
        <v>1999.9999999999964</v>
      </c>
      <c r="Q671" s="255">
        <v>2033.5772700000016</v>
      </c>
      <c r="R671" s="282">
        <f t="shared" si="102"/>
        <v>34933.329949999999</v>
      </c>
      <c r="S671" s="255">
        <v>139.91382999999999</v>
      </c>
      <c r="T671" s="255"/>
      <c r="U671" s="255">
        <v>287.60000000000002</v>
      </c>
      <c r="V671" s="255">
        <v>5212.4399999999996</v>
      </c>
      <c r="W671" s="255">
        <v>2972.5313500000002</v>
      </c>
      <c r="X671" s="255">
        <v>223.80</v>
      </c>
      <c r="Y671" s="255">
        <v>2106.8000000000002</v>
      </c>
      <c r="Z671" s="255">
        <v>2289.3235800000002</v>
      </c>
      <c r="AA671" s="255">
        <v>455.40922999999998</v>
      </c>
      <c r="AB671" s="255">
        <v>6.05</v>
      </c>
      <c r="AC671" s="255">
        <v>126.20</v>
      </c>
      <c r="AD671" s="255">
        <v>1218.1099999999999</v>
      </c>
      <c r="AE671" s="282">
        <f t="shared" si="111"/>
        <v>15038.177989999998</v>
      </c>
      <c r="AF671" s="255">
        <v>132.55525</v>
      </c>
      <c r="AG671" s="255"/>
      <c r="AH671" s="255"/>
      <c r="AI671" s="255">
        <v>402.67442999999997</v>
      </c>
      <c r="AJ671" s="255">
        <v>561.70641000000001</v>
      </c>
      <c r="AK671" s="255">
        <v>4245.8100000000004</v>
      </c>
      <c r="AL671" s="247">
        <v>195.63956999999937</v>
      </c>
      <c r="AM671" s="247">
        <v>126.15591999999992</v>
      </c>
      <c r="AN671" s="247">
        <v>2093.0663399999999</v>
      </c>
      <c r="AO671" s="255">
        <v>106.03968</v>
      </c>
      <c r="AP671" s="255">
        <v>885.00630000000001</v>
      </c>
      <c r="AQ671" s="255">
        <v>49.020119999999999</v>
      </c>
      <c r="AR671" s="282">
        <f t="shared" si="92"/>
        <v>8797.6740200000004</v>
      </c>
      <c r="AS671" s="282">
        <f t="shared" si="93"/>
        <v>58769.181959999994</v>
      </c>
    </row>
    <row r="672" spans="1:45" s="306" customFormat="1" ht="11.25" customHeight="1">
      <c r="A672" s="307"/>
      <c r="B672" s="242" t="s">
        <v>94</v>
      </c>
      <c r="C672" s="260" t="s">
        <v>459</v>
      </c>
      <c r="D672" s="244" t="s">
        <v>84</v>
      </c>
      <c r="E672" s="245" t="s">
        <v>84</v>
      </c>
      <c r="F672" s="254" t="s">
        <v>602</v>
      </c>
      <c r="G672" s="255">
        <v>0</v>
      </c>
      <c r="H672" s="255">
        <v>0</v>
      </c>
      <c r="I672" s="255">
        <v>21.10</v>
      </c>
      <c r="J672" s="237">
        <v>7.9269999999999996</v>
      </c>
      <c r="K672" s="237">
        <v>1.80</v>
      </c>
      <c r="L672" s="255">
        <v>0.41599999999999998</v>
      </c>
      <c r="M672" s="255">
        <v>6.1355499999999994</v>
      </c>
      <c r="N672" s="255">
        <v>131</v>
      </c>
      <c r="O672" s="255">
        <v>5.40</v>
      </c>
      <c r="P672" s="255">
        <v>4.5999999999999996</v>
      </c>
      <c r="Q672" s="255">
        <v>10.30</v>
      </c>
      <c r="R672" s="282">
        <f t="shared" si="102"/>
        <v>188.67855000000003</v>
      </c>
      <c r="S672" s="255">
        <v>0.60</v>
      </c>
      <c r="T672" s="255"/>
      <c r="U672" s="255"/>
      <c r="V672" s="255">
        <v>1015.40</v>
      </c>
      <c r="W672" s="255"/>
      <c r="X672" s="255"/>
      <c r="Y672" s="255"/>
      <c r="Z672" s="255"/>
      <c r="AA672" s="255"/>
      <c r="AB672" s="255"/>
      <c r="AC672" s="255"/>
      <c r="AD672" s="255"/>
      <c r="AE672" s="282">
        <f t="shared" si="111"/>
        <v>1016</v>
      </c>
      <c r="AF672" s="255"/>
      <c r="AG672" s="255"/>
      <c r="AH672" s="255"/>
      <c r="AI672" s="255"/>
      <c r="AJ672" s="255"/>
      <c r="AK672" s="255"/>
      <c r="AL672" s="255"/>
      <c r="AM672" s="255"/>
      <c r="AN672" s="255"/>
      <c r="AO672" s="255"/>
      <c r="AP672" s="255"/>
      <c r="AQ672" s="255"/>
      <c r="AR672" s="282">
        <f t="shared" si="92"/>
        <v>0</v>
      </c>
      <c r="AS672" s="282">
        <f t="shared" si="93"/>
        <v>1204.6785500000001</v>
      </c>
    </row>
    <row r="673" spans="1:45" s="306" customFormat="1" ht="11.25" customHeight="1">
      <c r="A673" s="307"/>
      <c r="B673" s="242" t="s">
        <v>95</v>
      </c>
      <c r="C673" s="260" t="s">
        <v>543</v>
      </c>
      <c r="D673" s="244" t="s">
        <v>84</v>
      </c>
      <c r="E673" s="245" t="s">
        <v>84</v>
      </c>
      <c r="F673" s="254" t="s">
        <v>642</v>
      </c>
      <c r="G673" s="255">
        <v>188.702</v>
      </c>
      <c r="H673" s="255">
        <v>3021.4920000000002</v>
      </c>
      <c r="I673" s="255">
        <v>2294.819</v>
      </c>
      <c r="J673" s="237">
        <v>1980.5160000000001</v>
      </c>
      <c r="K673" s="237">
        <v>1662.991</v>
      </c>
      <c r="L673" s="255">
        <v>1108.3130000000001</v>
      </c>
      <c r="M673" s="255">
        <v>918.09199999999998</v>
      </c>
      <c r="N673" s="255">
        <v>989.85199999999998</v>
      </c>
      <c r="O673" s="255">
        <v>1027.1500000000001</v>
      </c>
      <c r="P673" s="255">
        <v>991.03800000000001</v>
      </c>
      <c r="Q673" s="255">
        <v>790.82899999999995</v>
      </c>
      <c r="R673" s="282">
        <f t="shared" si="102"/>
        <v>14973.794000000002</v>
      </c>
      <c r="S673" s="255">
        <v>486.25599999999997</v>
      </c>
      <c r="T673" s="255">
        <v>467.51900000000001</v>
      </c>
      <c r="U673" s="255">
        <v>360.05939999999998</v>
      </c>
      <c r="V673" s="255">
        <v>340.65600000000001</v>
      </c>
      <c r="W673" s="255">
        <v>306.81700000000001</v>
      </c>
      <c r="X673" s="255">
        <v>306.55099999999999</v>
      </c>
      <c r="Y673" s="255">
        <v>281.35989999999998</v>
      </c>
      <c r="Z673" s="255">
        <v>283.80</v>
      </c>
      <c r="AA673" s="255">
        <v>281.173</v>
      </c>
      <c r="AB673" s="255">
        <v>275.76900000000001</v>
      </c>
      <c r="AC673" s="255">
        <v>279.925</v>
      </c>
      <c r="AD673" s="255">
        <v>265.83600000000001</v>
      </c>
      <c r="AE673" s="282">
        <f t="shared" si="111"/>
        <v>3935.7213000000011</v>
      </c>
      <c r="AF673" s="255">
        <v>277.50</v>
      </c>
      <c r="AG673" s="255">
        <v>269.392</v>
      </c>
      <c r="AH673" s="255">
        <v>256.22300000000001</v>
      </c>
      <c r="AI673" s="255">
        <v>246.06200000000001</v>
      </c>
      <c r="AJ673" s="255">
        <v>240.42400000000001</v>
      </c>
      <c r="AK673" s="255">
        <v>219.84200000000001</v>
      </c>
      <c r="AL673" s="247">
        <v>218.178</v>
      </c>
      <c r="AM673" s="247">
        <v>221.673</v>
      </c>
      <c r="AN673" s="247">
        <v>220.803</v>
      </c>
      <c r="AO673" s="255">
        <v>222.482</v>
      </c>
      <c r="AP673" s="255">
        <v>221.75</v>
      </c>
      <c r="AQ673" s="255">
        <v>214.295</v>
      </c>
      <c r="AR673" s="282">
        <f t="shared" si="113" ref="AR673:AR739">SUM(AF673:AQ673)</f>
        <v>2828.6240000000003</v>
      </c>
      <c r="AS673" s="282">
        <f t="shared" si="114" ref="AS673:AS739">R673+AE673+AR673</f>
        <v>21738.139300000003</v>
      </c>
    </row>
    <row r="674" spans="1:45" s="306" customFormat="1" ht="11.25" customHeight="1">
      <c r="A674" s="307"/>
      <c r="B674" s="242" t="s">
        <v>95</v>
      </c>
      <c r="C674" s="260" t="s">
        <v>617</v>
      </c>
      <c r="D674" s="244" t="s">
        <v>84</v>
      </c>
      <c r="E674" s="245" t="s">
        <v>84</v>
      </c>
      <c r="F674" s="254" t="s">
        <v>668</v>
      </c>
      <c r="G674" s="255">
        <v>0</v>
      </c>
      <c r="H674" s="255">
        <v>0</v>
      </c>
      <c r="I674" s="255">
        <v>0</v>
      </c>
      <c r="J674" s="237">
        <v>8.5500000000000007</v>
      </c>
      <c r="K674" s="237">
        <v>354.64</v>
      </c>
      <c r="L674" s="255">
        <v>1085.0899999999999</v>
      </c>
      <c r="M674" s="255">
        <v>1590.50</v>
      </c>
      <c r="N674" s="255">
        <v>4217.1900000000005</v>
      </c>
      <c r="O674" s="255">
        <v>3225.4799999999991</v>
      </c>
      <c r="P674" s="255">
        <v>7666.8090000000002</v>
      </c>
      <c r="Q674" s="255">
        <v>6638.75</v>
      </c>
      <c r="R674" s="282">
        <f t="shared" si="102"/>
        <v>24787.008999999998</v>
      </c>
      <c r="S674" s="255">
        <v>2959.9290000000001</v>
      </c>
      <c r="T674" s="255">
        <v>854.40099999999984</v>
      </c>
      <c r="U674" s="255">
        <v>5249.45</v>
      </c>
      <c r="V674" s="255">
        <v>5904.76</v>
      </c>
      <c r="W674" s="255">
        <v>7076.2169999999996</v>
      </c>
      <c r="X674" s="255">
        <v>5461.32</v>
      </c>
      <c r="Y674" s="255">
        <v>6766.1200000000008</v>
      </c>
      <c r="Z674" s="255">
        <v>7407.0770000000011</v>
      </c>
      <c r="AA674" s="255">
        <v>3714.0990000000002</v>
      </c>
      <c r="AB674" s="255">
        <v>5840.7760000000026</v>
      </c>
      <c r="AC674" s="255">
        <v>7945.5030000000042</v>
      </c>
      <c r="AD674" s="255">
        <v>17323.622999999996</v>
      </c>
      <c r="AE674" s="282">
        <f t="shared" si="111"/>
        <v>76503.275000000009</v>
      </c>
      <c r="AF674" s="255">
        <v>147.58000000000001</v>
      </c>
      <c r="AG674" s="255">
        <v>356.52</v>
      </c>
      <c r="AH674" s="255">
        <v>338.64000000000004</v>
      </c>
      <c r="AI674" s="255">
        <v>184.26999999999998</v>
      </c>
      <c r="AJ674" s="255">
        <v>490.09</v>
      </c>
      <c r="AK674" s="255">
        <v>892.39</v>
      </c>
      <c r="AL674" s="247">
        <v>1506.05</v>
      </c>
      <c r="AM674" s="247">
        <v>287.43</v>
      </c>
      <c r="AN674" s="247">
        <v>980.61</v>
      </c>
      <c r="AO674" s="255">
        <v>816.24400000000014</v>
      </c>
      <c r="AP674" s="255">
        <v>527.31799999999987</v>
      </c>
      <c r="AQ674" s="255">
        <v>1366.8989999999999</v>
      </c>
      <c r="AR674" s="282">
        <f t="shared" si="113"/>
        <v>7894.0410000000011</v>
      </c>
      <c r="AS674" s="282">
        <f t="shared" si="114"/>
        <v>109184.32500000001</v>
      </c>
    </row>
    <row r="675" spans="1:45" s="306" customFormat="1" ht="11.25" customHeight="1">
      <c r="A675" s="307"/>
      <c r="B675" s="242" t="s">
        <v>95</v>
      </c>
      <c r="C675" s="260" t="s">
        <v>618</v>
      </c>
      <c r="D675" s="244" t="s">
        <v>84</v>
      </c>
      <c r="E675" s="245" t="s">
        <v>84</v>
      </c>
      <c r="F675" s="254" t="s">
        <v>668</v>
      </c>
      <c r="G675" s="255">
        <v>0</v>
      </c>
      <c r="H675" s="255">
        <v>0</v>
      </c>
      <c r="I675" s="255">
        <v>0</v>
      </c>
      <c r="J675" s="237">
        <v>0</v>
      </c>
      <c r="K675" s="237">
        <v>0</v>
      </c>
      <c r="L675" s="255">
        <v>0</v>
      </c>
      <c r="M675" s="255">
        <v>240</v>
      </c>
      <c r="N675" s="255">
        <v>452.47</v>
      </c>
      <c r="O675" s="255">
        <v>449.161</v>
      </c>
      <c r="P675" s="255">
        <v>668.37</v>
      </c>
      <c r="Q675" s="255">
        <v>985.94100000000003</v>
      </c>
      <c r="R675" s="282">
        <f t="shared" si="102"/>
        <v>2795.942</v>
      </c>
      <c r="S675" s="255">
        <v>252.74600000000001</v>
      </c>
      <c r="T675" s="255">
        <v>269.87900000000002</v>
      </c>
      <c r="U675" s="255">
        <v>359.50699999999995</v>
      </c>
      <c r="V675" s="255">
        <v>398.35600000000017</v>
      </c>
      <c r="W675" s="255">
        <v>1192.6549999999997</v>
      </c>
      <c r="X675" s="255">
        <v>1296.3309999999997</v>
      </c>
      <c r="Y675" s="255">
        <v>1704.3120000000001</v>
      </c>
      <c r="Z675" s="255">
        <v>1699.337</v>
      </c>
      <c r="AA675" s="255">
        <v>1320.4110000000001</v>
      </c>
      <c r="AB675" s="255">
        <v>1247.6379999999999</v>
      </c>
      <c r="AC675" s="255">
        <v>1124.0939999999996</v>
      </c>
      <c r="AD675" s="255">
        <v>1096.923</v>
      </c>
      <c r="AE675" s="282">
        <f t="shared" si="111"/>
        <v>11962.188999999998</v>
      </c>
      <c r="AF675" s="255">
        <v>48</v>
      </c>
      <c r="AG675" s="255">
        <v>48</v>
      </c>
      <c r="AH675" s="255"/>
      <c r="AI675" s="255"/>
      <c r="AJ675" s="255"/>
      <c r="AK675" s="255"/>
      <c r="AL675" s="255"/>
      <c r="AM675" s="255"/>
      <c r="AN675" s="255"/>
      <c r="AO675" s="255"/>
      <c r="AP675" s="255"/>
      <c r="AQ675" s="255"/>
      <c r="AR675" s="282">
        <f t="shared" si="113"/>
        <v>96</v>
      </c>
      <c r="AS675" s="282">
        <f t="shared" si="114"/>
        <v>14854.130999999998</v>
      </c>
    </row>
    <row r="676" spans="1:45" s="306" customFormat="1" ht="11.25" customHeight="1">
      <c r="A676" s="307"/>
      <c r="B676" s="242" t="s">
        <v>95</v>
      </c>
      <c r="C676" s="260" t="s">
        <v>615</v>
      </c>
      <c r="D676" s="244" t="s">
        <v>84</v>
      </c>
      <c r="E676" s="245" t="s">
        <v>84</v>
      </c>
      <c r="F676" s="254" t="s">
        <v>668</v>
      </c>
      <c r="G676" s="255">
        <v>0</v>
      </c>
      <c r="H676" s="255">
        <v>0</v>
      </c>
      <c r="I676" s="255">
        <v>0</v>
      </c>
      <c r="J676" s="237">
        <v>0</v>
      </c>
      <c r="K676" s="237">
        <v>0</v>
      </c>
      <c r="L676" s="255">
        <v>0</v>
      </c>
      <c r="M676" s="255">
        <v>306.87400000000002</v>
      </c>
      <c r="N676" s="255">
        <v>445.255</v>
      </c>
      <c r="O676" s="255">
        <v>477.47899999999998</v>
      </c>
      <c r="P676" s="255">
        <v>829.58199999999999</v>
      </c>
      <c r="Q676" s="255">
        <v>827.26199999999994</v>
      </c>
      <c r="R676" s="282">
        <f t="shared" si="102"/>
        <v>2886.4520000000002</v>
      </c>
      <c r="S676" s="255">
        <v>54.70</v>
      </c>
      <c r="T676" s="255">
        <v>41.881999999999998</v>
      </c>
      <c r="U676" s="255">
        <v>60.194000000000003</v>
      </c>
      <c r="V676" s="255">
        <v>78.721000000000018</v>
      </c>
      <c r="W676" s="255">
        <v>272.44499999999994</v>
      </c>
      <c r="X676" s="255">
        <v>534.59699999999998</v>
      </c>
      <c r="Y676" s="255">
        <v>486.887</v>
      </c>
      <c r="Z676" s="255">
        <v>654.12299999999982</v>
      </c>
      <c r="AA676" s="255">
        <v>404.82100000000003</v>
      </c>
      <c r="AB676" s="255">
        <v>660.85299999999938</v>
      </c>
      <c r="AC676" s="255">
        <v>455.33699999999925</v>
      </c>
      <c r="AD676" s="255">
        <v>293.83299999999991</v>
      </c>
      <c r="AE676" s="282">
        <f t="shared" si="111"/>
        <v>3998.3929999999982</v>
      </c>
      <c r="AF676" s="255">
        <v>143.50899999999999</v>
      </c>
      <c r="AG676" s="255">
        <v>15</v>
      </c>
      <c r="AH676" s="255">
        <v>15</v>
      </c>
      <c r="AI676" s="255">
        <v>15</v>
      </c>
      <c r="AJ676" s="255">
        <v>15</v>
      </c>
      <c r="AK676" s="255">
        <v>15</v>
      </c>
      <c r="AL676" s="247">
        <v>40.50</v>
      </c>
      <c r="AM676" s="247">
        <v>88.123999999999995</v>
      </c>
      <c r="AN676" s="247">
        <v>40.50</v>
      </c>
      <c r="AO676" s="255">
        <v>86.08</v>
      </c>
      <c r="AP676" s="255">
        <v>67.061000000000007</v>
      </c>
      <c r="AQ676" s="255">
        <v>69.180000000000007</v>
      </c>
      <c r="AR676" s="282">
        <f t="shared" si="113"/>
        <v>609.95399999999995</v>
      </c>
      <c r="AS676" s="282">
        <f t="shared" si="114"/>
        <v>7494.7989999999982</v>
      </c>
    </row>
    <row r="677" spans="1:45" s="306" customFormat="1" ht="11.25" customHeight="1">
      <c r="A677" s="307"/>
      <c r="B677" s="242" t="s">
        <v>95</v>
      </c>
      <c r="C677" s="260" t="s">
        <v>583</v>
      </c>
      <c r="D677" s="244" t="s">
        <v>84</v>
      </c>
      <c r="E677" s="245" t="s">
        <v>84</v>
      </c>
      <c r="F677" s="254" t="s">
        <v>669</v>
      </c>
      <c r="G677" s="255">
        <v>0</v>
      </c>
      <c r="H677" s="255">
        <v>0</v>
      </c>
      <c r="I677" s="255">
        <v>0</v>
      </c>
      <c r="J677" s="237">
        <v>0</v>
      </c>
      <c r="K677" s="237">
        <v>0</v>
      </c>
      <c r="L677" s="255">
        <v>0</v>
      </c>
      <c r="M677" s="255">
        <v>0</v>
      </c>
      <c r="N677" s="255">
        <v>11.946</v>
      </c>
      <c r="O677" s="255">
        <v>21.975999999999999</v>
      </c>
      <c r="P677" s="255">
        <v>20.635999999999999</v>
      </c>
      <c r="Q677" s="255">
        <v>24.745</v>
      </c>
      <c r="R677" s="282">
        <f t="shared" si="102"/>
        <v>79.302999999999997</v>
      </c>
      <c r="S677" s="255">
        <v>18.471</v>
      </c>
      <c r="T677" s="255">
        <v>41.658999999999999</v>
      </c>
      <c r="U677" s="255">
        <v>146.54900000000001</v>
      </c>
      <c r="V677" s="255">
        <v>177.195</v>
      </c>
      <c r="W677" s="255">
        <v>132.85400000000001</v>
      </c>
      <c r="X677" s="255">
        <v>50.012999999999998</v>
      </c>
      <c r="Y677" s="255">
        <v>95.763999999999996</v>
      </c>
      <c r="Z677" s="255">
        <v>118.48657</v>
      </c>
      <c r="AA677" s="255">
        <v>37.811999999999998</v>
      </c>
      <c r="AB677" s="255">
        <v>226.4845</v>
      </c>
      <c r="AC677" s="255">
        <v>509.87209999999999</v>
      </c>
      <c r="AD677" s="255">
        <v>293.62349999999998</v>
      </c>
      <c r="AE677" s="282">
        <f t="shared" si="111"/>
        <v>1848.78367</v>
      </c>
      <c r="AF677" s="255"/>
      <c r="AG677" s="255"/>
      <c r="AH677" s="255"/>
      <c r="AI677" s="255"/>
      <c r="AJ677" s="255"/>
      <c r="AK677" s="255"/>
      <c r="AL677" s="255"/>
      <c r="AM677" s="255"/>
      <c r="AN677" s="255"/>
      <c r="AO677" s="255"/>
      <c r="AP677" s="255"/>
      <c r="AQ677" s="255"/>
      <c r="AR677" s="282">
        <f t="shared" si="113"/>
        <v>0</v>
      </c>
      <c r="AS677" s="282">
        <f t="shared" si="114"/>
        <v>1928.0866700000001</v>
      </c>
    </row>
    <row r="678" spans="1:45" s="306" customFormat="1" ht="11.25" customHeight="1">
      <c r="A678" s="307"/>
      <c r="B678" s="242" t="s">
        <v>95</v>
      </c>
      <c r="C678" s="260" t="s">
        <v>616</v>
      </c>
      <c r="D678" s="244" t="s">
        <v>84</v>
      </c>
      <c r="E678" s="245" t="s">
        <v>84</v>
      </c>
      <c r="F678" s="254" t="s">
        <v>669</v>
      </c>
      <c r="G678" s="255">
        <v>0</v>
      </c>
      <c r="H678" s="255">
        <v>0</v>
      </c>
      <c r="I678" s="255">
        <v>0</v>
      </c>
      <c r="J678" s="237">
        <v>0</v>
      </c>
      <c r="K678" s="237">
        <v>0</v>
      </c>
      <c r="L678" s="255">
        <v>0</v>
      </c>
      <c r="M678" s="255">
        <v>0</v>
      </c>
      <c r="N678" s="255">
        <v>0</v>
      </c>
      <c r="O678" s="255">
        <v>50.99</v>
      </c>
      <c r="P678" s="255">
        <v>233.61</v>
      </c>
      <c r="Q678" s="255">
        <v>1076.52</v>
      </c>
      <c r="R678" s="282">
        <f t="shared" si="102"/>
        <v>1361.12</v>
      </c>
      <c r="S678" s="255">
        <v>682.88699999999994</v>
      </c>
      <c r="T678" s="255">
        <v>1655.74</v>
      </c>
      <c r="U678" s="255">
        <v>1514.36</v>
      </c>
      <c r="V678" s="255">
        <v>4216.951</v>
      </c>
      <c r="W678" s="255">
        <v>2700.355</v>
      </c>
      <c r="X678" s="255">
        <v>2756.0749999999998</v>
      </c>
      <c r="Y678" s="255">
        <v>4744.0439999999999</v>
      </c>
      <c r="Z678" s="255">
        <v>189.20</v>
      </c>
      <c r="AA678" s="255">
        <v>20.50</v>
      </c>
      <c r="AB678" s="255">
        <v>0</v>
      </c>
      <c r="AC678" s="255">
        <v>334.78999999999996</v>
      </c>
      <c r="AD678" s="255">
        <v>1003.53</v>
      </c>
      <c r="AE678" s="282">
        <f t="shared" si="111"/>
        <v>19818.431999999997</v>
      </c>
      <c r="AF678" s="255">
        <v>461.97</v>
      </c>
      <c r="AG678" s="255">
        <v>819.16</v>
      </c>
      <c r="AH678" s="255">
        <v>2472.9499999999998</v>
      </c>
      <c r="AI678" s="255">
        <v>4293.9799999999996</v>
      </c>
      <c r="AJ678" s="255">
        <v>4878</v>
      </c>
      <c r="AK678" s="255">
        <v>4830.5600000000004</v>
      </c>
      <c r="AL678" s="247">
        <v>5681.6719999999996</v>
      </c>
      <c r="AM678" s="247">
        <v>5908.9759999999997</v>
      </c>
      <c r="AN678" s="247">
        <v>4562.8580000000002</v>
      </c>
      <c r="AO678" s="255">
        <v>4934.8540000000003</v>
      </c>
      <c r="AP678" s="255">
        <v>6637.3760000000002</v>
      </c>
      <c r="AQ678" s="255">
        <v>7775.33</v>
      </c>
      <c r="AR678" s="282">
        <f t="shared" si="113"/>
        <v>53257.686000000002</v>
      </c>
      <c r="AS678" s="282">
        <f t="shared" si="114"/>
        <v>74437.237999999998</v>
      </c>
    </row>
    <row r="679" spans="1:45" s="306" customFormat="1" ht="11.25" customHeight="1">
      <c r="A679" s="307"/>
      <c r="B679" s="242" t="s">
        <v>95</v>
      </c>
      <c r="C679" s="260" t="s">
        <v>619</v>
      </c>
      <c r="D679" s="244" t="s">
        <v>84</v>
      </c>
      <c r="E679" s="245" t="s">
        <v>84</v>
      </c>
      <c r="F679" s="254" t="s">
        <v>669</v>
      </c>
      <c r="G679" s="255">
        <v>0</v>
      </c>
      <c r="H679" s="255">
        <v>0</v>
      </c>
      <c r="I679" s="255">
        <v>0</v>
      </c>
      <c r="J679" s="237">
        <v>0</v>
      </c>
      <c r="K679" s="237">
        <v>0</v>
      </c>
      <c r="L679" s="255">
        <v>0</v>
      </c>
      <c r="M679" s="255">
        <v>0</v>
      </c>
      <c r="N679" s="255">
        <v>0</v>
      </c>
      <c r="O679" s="255">
        <v>28.387999999999998</v>
      </c>
      <c r="P679" s="255">
        <v>12.188000000000001</v>
      </c>
      <c r="Q679" s="255">
        <v>24.23</v>
      </c>
      <c r="R679" s="282">
        <f t="shared" si="102"/>
        <v>64.805999999999997</v>
      </c>
      <c r="S679" s="255">
        <v>34.265</v>
      </c>
      <c r="T679" s="255">
        <v>20.855</v>
      </c>
      <c r="U679" s="255">
        <v>34.265</v>
      </c>
      <c r="V679" s="255">
        <v>34.265</v>
      </c>
      <c r="W679" s="255">
        <v>49.250999999999998</v>
      </c>
      <c r="X679" s="255">
        <v>52.777000000000001</v>
      </c>
      <c r="Y679" s="255">
        <v>30.70</v>
      </c>
      <c r="Z679" s="255">
        <v>30.70</v>
      </c>
      <c r="AA679" s="255">
        <v>18</v>
      </c>
      <c r="AB679" s="255">
        <v>33.469000000000001</v>
      </c>
      <c r="AC679" s="255">
        <v>18</v>
      </c>
      <c r="AD679" s="255"/>
      <c r="AE679" s="282">
        <f t="shared" si="111"/>
        <v>356.54699999999997</v>
      </c>
      <c r="AF679" s="255"/>
      <c r="AG679" s="255">
        <v>13</v>
      </c>
      <c r="AH679" s="255">
        <v>13</v>
      </c>
      <c r="AI679" s="255">
        <v>13</v>
      </c>
      <c r="AJ679" s="255">
        <v>63.60</v>
      </c>
      <c r="AK679" s="255">
        <v>93.54</v>
      </c>
      <c r="AL679" s="255">
        <v>189.59299999999999</v>
      </c>
      <c r="AM679" s="255">
        <v>513.38699999999994</v>
      </c>
      <c r="AN679" s="255">
        <v>564.93799999999999</v>
      </c>
      <c r="AO679" s="255">
        <v>686.39599999999996</v>
      </c>
      <c r="AP679" s="255">
        <v>684.58299999999997</v>
      </c>
      <c r="AQ679" s="255">
        <v>806.44799999999998</v>
      </c>
      <c r="AR679" s="282">
        <f t="shared" si="113"/>
        <v>3641.4849999999997</v>
      </c>
      <c r="AS679" s="282">
        <f t="shared" si="114"/>
        <v>4062.8379999999997</v>
      </c>
    </row>
    <row r="680" spans="1:45" s="306" customFormat="1" ht="11.25" customHeight="1">
      <c r="A680" s="307"/>
      <c r="B680" s="242" t="s">
        <v>95</v>
      </c>
      <c r="C680" s="260" t="s">
        <v>828</v>
      </c>
      <c r="D680" s="244" t="s">
        <v>84</v>
      </c>
      <c r="E680" s="245" t="s">
        <v>84</v>
      </c>
      <c r="F680" s="254" t="s">
        <v>669</v>
      </c>
      <c r="G680" s="255"/>
      <c r="H680" s="255"/>
      <c r="I680" s="255"/>
      <c r="J680" s="237"/>
      <c r="K680" s="237"/>
      <c r="L680" s="255"/>
      <c r="M680" s="255"/>
      <c r="N680" s="255"/>
      <c r="O680" s="255"/>
      <c r="P680" s="255"/>
      <c r="Q680" s="255"/>
      <c r="R680" s="282">
        <f t="shared" si="102"/>
        <v>0</v>
      </c>
      <c r="S680" s="255"/>
      <c r="T680" s="255"/>
      <c r="U680" s="255"/>
      <c r="V680" s="255"/>
      <c r="W680" s="255"/>
      <c r="X680" s="255"/>
      <c r="Y680" s="255">
        <v>73.98</v>
      </c>
      <c r="Z680" s="255"/>
      <c r="AA680" s="255"/>
      <c r="AB680" s="255"/>
      <c r="AC680" s="255"/>
      <c r="AD680" s="255"/>
      <c r="AE680" s="282">
        <f t="shared" si="103"/>
        <v>73.98</v>
      </c>
      <c r="AF680" s="255">
        <v>94.867000000000004</v>
      </c>
      <c r="AG680" s="255">
        <v>12.50</v>
      </c>
      <c r="AH680" s="255">
        <v>18.90</v>
      </c>
      <c r="AI680" s="255">
        <v>21</v>
      </c>
      <c r="AJ680" s="255">
        <v>254.999</v>
      </c>
      <c r="AK680" s="255">
        <v>144.179</v>
      </c>
      <c r="AL680" s="255">
        <v>229.28699999999998</v>
      </c>
      <c r="AM680" s="255">
        <v>37.99</v>
      </c>
      <c r="AN680" s="255">
        <v>131.02000000000001</v>
      </c>
      <c r="AO680" s="255">
        <v>113.78</v>
      </c>
      <c r="AP680" s="255">
        <v>149.74</v>
      </c>
      <c r="AQ680" s="255">
        <v>302.86200000000002</v>
      </c>
      <c r="AR680" s="282">
        <f t="shared" si="113"/>
        <v>1511.124</v>
      </c>
      <c r="AS680" s="282">
        <f t="shared" si="114"/>
        <v>1585.104</v>
      </c>
    </row>
    <row r="681" spans="1:45" s="306" customFormat="1" ht="11.25" customHeight="1">
      <c r="A681" s="307"/>
      <c r="B681" s="242" t="s">
        <v>95</v>
      </c>
      <c r="C681" s="260" t="s">
        <v>911</v>
      </c>
      <c r="D681" s="244" t="s">
        <v>84</v>
      </c>
      <c r="E681" s="245" t="s">
        <v>84</v>
      </c>
      <c r="F681" s="254" t="s">
        <v>669</v>
      </c>
      <c r="G681" s="255"/>
      <c r="H681" s="255"/>
      <c r="I681" s="255"/>
      <c r="J681" s="237"/>
      <c r="K681" s="237"/>
      <c r="L681" s="255"/>
      <c r="M681" s="255"/>
      <c r="N681" s="255"/>
      <c r="O681" s="255"/>
      <c r="P681" s="255"/>
      <c r="Q681" s="255"/>
      <c r="R681" s="282">
        <f t="shared" si="102"/>
        <v>0</v>
      </c>
      <c r="S681" s="255"/>
      <c r="T681" s="255"/>
      <c r="U681" s="255"/>
      <c r="V681" s="255"/>
      <c r="W681" s="255"/>
      <c r="X681" s="255"/>
      <c r="Y681" s="255"/>
      <c r="Z681" s="255">
        <v>16</v>
      </c>
      <c r="AA681" s="255">
        <v>16</v>
      </c>
      <c r="AB681" s="255">
        <v>16</v>
      </c>
      <c r="AC681" s="255">
        <v>16</v>
      </c>
      <c r="AD681" s="255"/>
      <c r="AE681" s="282">
        <f t="shared" si="115" ref="AE681:AE683">SUM(S681:AD681)</f>
        <v>64</v>
      </c>
      <c r="AF681" s="255"/>
      <c r="AG681" s="255"/>
      <c r="AH681" s="255"/>
      <c r="AI681" s="255"/>
      <c r="AJ681" s="255"/>
      <c r="AK681" s="255"/>
      <c r="AL681" s="255"/>
      <c r="AM681" s="255"/>
      <c r="AN681" s="255"/>
      <c r="AO681" s="255"/>
      <c r="AP681" s="255"/>
      <c r="AQ681" s="255"/>
      <c r="AR681" s="282">
        <f t="shared" si="113"/>
        <v>0</v>
      </c>
      <c r="AS681" s="282">
        <f t="shared" si="114"/>
        <v>64</v>
      </c>
    </row>
    <row r="682" spans="1:45" s="306" customFormat="1" ht="11.25" customHeight="1">
      <c r="A682" s="307"/>
      <c r="B682" s="242" t="s">
        <v>95</v>
      </c>
      <c r="C682" s="260" t="s">
        <v>1128</v>
      </c>
      <c r="D682" s="244" t="s">
        <v>84</v>
      </c>
      <c r="E682" s="245" t="s">
        <v>84</v>
      </c>
      <c r="F682" s="254" t="s">
        <v>1129</v>
      </c>
      <c r="G682" s="255"/>
      <c r="H682" s="255"/>
      <c r="I682" s="255"/>
      <c r="J682" s="237"/>
      <c r="K682" s="237"/>
      <c r="L682" s="255"/>
      <c r="M682" s="255"/>
      <c r="N682" s="255"/>
      <c r="O682" s="255"/>
      <c r="P682" s="255"/>
      <c r="Q682" s="255"/>
      <c r="R682" s="282">
        <f t="shared" si="102"/>
        <v>0</v>
      </c>
      <c r="S682" s="255"/>
      <c r="T682" s="255"/>
      <c r="U682" s="255"/>
      <c r="V682" s="255"/>
      <c r="W682" s="255"/>
      <c r="X682" s="255"/>
      <c r="Y682" s="255"/>
      <c r="Z682" s="255"/>
      <c r="AA682" s="255"/>
      <c r="AB682" s="255"/>
      <c r="AC682" s="255"/>
      <c r="AD682" s="255"/>
      <c r="AE682" s="282">
        <f t="shared" si="115"/>
        <v>0</v>
      </c>
      <c r="AF682" s="255"/>
      <c r="AG682" s="255"/>
      <c r="AH682" s="255"/>
      <c r="AI682" s="255"/>
      <c r="AJ682" s="255"/>
      <c r="AK682" s="255"/>
      <c r="AL682" s="255">
        <v>6.6920000000000002</v>
      </c>
      <c r="AM682" s="255"/>
      <c r="AN682" s="255">
        <v>6.6920000000000002</v>
      </c>
      <c r="AO682" s="255">
        <v>4.3239999999999998</v>
      </c>
      <c r="AP682" s="255">
        <v>2.0680000000000001</v>
      </c>
      <c r="AQ682" s="255">
        <v>2.6320000000000001</v>
      </c>
      <c r="AR682" s="282">
        <f t="shared" si="113"/>
        <v>22.408000000000001</v>
      </c>
      <c r="AS682" s="282">
        <f t="shared" si="114"/>
        <v>22.408000000000001</v>
      </c>
    </row>
    <row r="683" spans="1:45" s="306" customFormat="1" ht="11.25" customHeight="1">
      <c r="A683" s="307"/>
      <c r="B683" s="242" t="s">
        <v>95</v>
      </c>
      <c r="C683" s="260" t="s">
        <v>1130</v>
      </c>
      <c r="D683" s="244" t="s">
        <v>84</v>
      </c>
      <c r="E683" s="245" t="s">
        <v>84</v>
      </c>
      <c r="F683" s="254" t="s">
        <v>1129</v>
      </c>
      <c r="G683" s="255"/>
      <c r="H683" s="255"/>
      <c r="I683" s="255"/>
      <c r="J683" s="237"/>
      <c r="K683" s="237"/>
      <c r="L683" s="255"/>
      <c r="M683" s="255"/>
      <c r="N683" s="255"/>
      <c r="O683" s="255"/>
      <c r="P683" s="255"/>
      <c r="Q683" s="255"/>
      <c r="R683" s="282">
        <f t="shared" si="102"/>
        <v>0</v>
      </c>
      <c r="S683" s="255"/>
      <c r="T683" s="255"/>
      <c r="U683" s="255"/>
      <c r="V683" s="255"/>
      <c r="W683" s="255"/>
      <c r="X683" s="255"/>
      <c r="Y683" s="255"/>
      <c r="Z683" s="255"/>
      <c r="AA683" s="255"/>
      <c r="AB683" s="255"/>
      <c r="AC683" s="255"/>
      <c r="AD683" s="255"/>
      <c r="AE683" s="282">
        <f t="shared" si="115"/>
        <v>0</v>
      </c>
      <c r="AF683" s="255"/>
      <c r="AG683" s="255"/>
      <c r="AH683" s="255"/>
      <c r="AI683" s="255"/>
      <c r="AJ683" s="255"/>
      <c r="AK683" s="255"/>
      <c r="AL683" s="255"/>
      <c r="AM683" s="255"/>
      <c r="AN683" s="255">
        <v>3.4780000000000002</v>
      </c>
      <c r="AO683" s="255">
        <v>3.4780000000000002</v>
      </c>
      <c r="AP683" s="255">
        <v>3.4780000000000002</v>
      </c>
      <c r="AQ683" s="255">
        <v>7.52</v>
      </c>
      <c r="AR683" s="282">
        <f t="shared" si="113"/>
        <v>17.954000000000001</v>
      </c>
      <c r="AS683" s="282">
        <f t="shared" si="114"/>
        <v>17.954000000000001</v>
      </c>
    </row>
    <row r="684" spans="1:45" s="306" customFormat="1" ht="11.25" customHeight="1">
      <c r="A684" s="307"/>
      <c r="B684" s="242" t="s">
        <v>95</v>
      </c>
      <c r="C684" s="260" t="s">
        <v>466</v>
      </c>
      <c r="D684" s="244" t="s">
        <v>84</v>
      </c>
      <c r="E684" s="245" t="s">
        <v>84</v>
      </c>
      <c r="F684" s="254" t="s">
        <v>465</v>
      </c>
      <c r="G684" s="255">
        <v>0</v>
      </c>
      <c r="H684" s="255">
        <v>0</v>
      </c>
      <c r="I684" s="255">
        <v>19.724</v>
      </c>
      <c r="J684" s="237">
        <v>0</v>
      </c>
      <c r="K684" s="237">
        <v>0</v>
      </c>
      <c r="L684" s="255">
        <v>0</v>
      </c>
      <c r="M684" s="255">
        <v>0</v>
      </c>
      <c r="N684" s="255">
        <v>0</v>
      </c>
      <c r="O684" s="255">
        <v>0</v>
      </c>
      <c r="P684" s="255">
        <v>0</v>
      </c>
      <c r="Q684" s="255">
        <v>0</v>
      </c>
      <c r="R684" s="282">
        <f t="shared" si="102"/>
        <v>19.724</v>
      </c>
      <c r="S684" s="255"/>
      <c r="T684" s="255"/>
      <c r="U684" s="255"/>
      <c r="V684" s="255"/>
      <c r="W684" s="255"/>
      <c r="X684" s="255"/>
      <c r="Y684" s="255"/>
      <c r="Z684" s="255"/>
      <c r="AA684" s="255"/>
      <c r="AB684" s="255"/>
      <c r="AC684" s="255"/>
      <c r="AD684" s="255"/>
      <c r="AE684" s="282">
        <f t="shared" si="103"/>
        <v>0</v>
      </c>
      <c r="AF684" s="255"/>
      <c r="AG684" s="255"/>
      <c r="AH684" s="255"/>
      <c r="AI684" s="255"/>
      <c r="AJ684" s="255"/>
      <c r="AK684" s="255"/>
      <c r="AL684" s="255"/>
      <c r="AM684" s="255"/>
      <c r="AN684" s="255"/>
      <c r="AO684" s="255"/>
      <c r="AP684" s="255"/>
      <c r="AQ684" s="255"/>
      <c r="AR684" s="282">
        <f t="shared" si="113"/>
        <v>0</v>
      </c>
      <c r="AS684" s="282">
        <f t="shared" si="114"/>
        <v>19.724</v>
      </c>
    </row>
    <row r="685" spans="1:45" s="306" customFormat="1" ht="11.25" customHeight="1">
      <c r="A685" s="307"/>
      <c r="B685" s="242" t="s">
        <v>95</v>
      </c>
      <c r="C685" s="309" t="s">
        <v>749</v>
      </c>
      <c r="D685" s="244" t="s">
        <v>84</v>
      </c>
      <c r="E685" s="245" t="s">
        <v>84</v>
      </c>
      <c r="F685" s="295"/>
      <c r="G685" s="255">
        <v>0</v>
      </c>
      <c r="H685" s="255">
        <v>0</v>
      </c>
      <c r="I685" s="255">
        <v>0</v>
      </c>
      <c r="J685" s="255">
        <v>0</v>
      </c>
      <c r="K685" s="255">
        <v>0</v>
      </c>
      <c r="L685" s="255">
        <v>0</v>
      </c>
      <c r="M685" s="255">
        <v>0</v>
      </c>
      <c r="N685" s="255">
        <v>0</v>
      </c>
      <c r="O685" s="255">
        <v>0</v>
      </c>
      <c r="P685" s="255">
        <v>0</v>
      </c>
      <c r="Q685" s="255">
        <v>0</v>
      </c>
      <c r="R685" s="282">
        <f t="shared" si="102"/>
        <v>0</v>
      </c>
      <c r="S685" s="255">
        <v>19.50</v>
      </c>
      <c r="T685" s="255">
        <v>19.50</v>
      </c>
      <c r="U685" s="255">
        <v>19.50</v>
      </c>
      <c r="V685" s="255">
        <v>19.50</v>
      </c>
      <c r="W685" s="255">
        <v>19.50</v>
      </c>
      <c r="X685" s="255">
        <v>19.50</v>
      </c>
      <c r="Y685" s="255">
        <v>19.50</v>
      </c>
      <c r="Z685" s="255">
        <v>19.50</v>
      </c>
      <c r="AA685" s="255">
        <v>19.50</v>
      </c>
      <c r="AB685" s="255">
        <v>19.50</v>
      </c>
      <c r="AC685" s="255">
        <v>19.50</v>
      </c>
      <c r="AD685" s="255">
        <v>19.50</v>
      </c>
      <c r="AE685" s="282">
        <f t="shared" si="103"/>
        <v>234</v>
      </c>
      <c r="AF685" s="255">
        <v>19</v>
      </c>
      <c r="AG685" s="255">
        <v>19</v>
      </c>
      <c r="AH685" s="255">
        <v>19</v>
      </c>
      <c r="AI685" s="255">
        <v>19</v>
      </c>
      <c r="AJ685" s="255">
        <v>19</v>
      </c>
      <c r="AK685" s="255">
        <v>19</v>
      </c>
      <c r="AL685" s="255">
        <v>19</v>
      </c>
      <c r="AM685" s="255">
        <v>19</v>
      </c>
      <c r="AN685" s="255">
        <v>19</v>
      </c>
      <c r="AO685" s="255">
        <v>19</v>
      </c>
      <c r="AP685" s="255">
        <v>19</v>
      </c>
      <c r="AQ685" s="255">
        <v>19</v>
      </c>
      <c r="AR685" s="282">
        <f t="shared" si="113"/>
        <v>228</v>
      </c>
      <c r="AS685" s="282">
        <f t="shared" si="114"/>
        <v>462</v>
      </c>
    </row>
    <row r="686" spans="1:45" s="306" customFormat="1" ht="11.25" customHeight="1">
      <c r="A686" s="307"/>
      <c r="B686" s="242" t="s">
        <v>95</v>
      </c>
      <c r="C686" s="260" t="s">
        <v>510</v>
      </c>
      <c r="D686" s="244" t="s">
        <v>84</v>
      </c>
      <c r="E686" s="245" t="s">
        <v>84</v>
      </c>
      <c r="F686" s="254"/>
      <c r="G686" s="255">
        <v>0</v>
      </c>
      <c r="H686" s="255">
        <v>12.80</v>
      </c>
      <c r="I686" s="255">
        <v>0.15</v>
      </c>
      <c r="J686" s="237">
        <v>0.56999999999999995</v>
      </c>
      <c r="K686" s="237">
        <v>0</v>
      </c>
      <c r="L686" s="255">
        <v>0</v>
      </c>
      <c r="M686" s="255">
        <v>0</v>
      </c>
      <c r="N686" s="255">
        <v>0</v>
      </c>
      <c r="O686" s="255">
        <v>0</v>
      </c>
      <c r="P686" s="255">
        <v>0</v>
      </c>
      <c r="Q686" s="255">
        <v>0</v>
      </c>
      <c r="R686" s="282">
        <f t="shared" si="102"/>
        <v>13.52</v>
      </c>
      <c r="S686" s="255"/>
      <c r="T686" s="255"/>
      <c r="U686" s="255"/>
      <c r="V686" s="255"/>
      <c r="W686" s="255"/>
      <c r="X686" s="255"/>
      <c r="Y686" s="255"/>
      <c r="Z686" s="255"/>
      <c r="AA686" s="255"/>
      <c r="AB686" s="255"/>
      <c r="AC686" s="255"/>
      <c r="AD686" s="255"/>
      <c r="AE686" s="282">
        <f t="shared" si="103"/>
        <v>0</v>
      </c>
      <c r="AF686" s="255"/>
      <c r="AG686" s="255"/>
      <c r="AH686" s="255"/>
      <c r="AI686" s="255"/>
      <c r="AJ686" s="255"/>
      <c r="AK686" s="255"/>
      <c r="AL686" s="255"/>
      <c r="AM686" s="255"/>
      <c r="AN686" s="255"/>
      <c r="AO686" s="255"/>
      <c r="AP686" s="255"/>
      <c r="AQ686" s="255"/>
      <c r="AR686" s="282">
        <f t="shared" si="113"/>
        <v>0</v>
      </c>
      <c r="AS686" s="282">
        <f t="shared" si="114"/>
        <v>13.52</v>
      </c>
    </row>
    <row r="687" spans="1:45" s="306" customFormat="1" ht="11.25" customHeight="1">
      <c r="A687" s="307"/>
      <c r="B687" s="242" t="s">
        <v>95</v>
      </c>
      <c r="C687" s="260" t="s">
        <v>561</v>
      </c>
      <c r="D687" s="244" t="s">
        <v>84</v>
      </c>
      <c r="E687" s="245" t="s">
        <v>84</v>
      </c>
      <c r="F687" s="254"/>
      <c r="G687" s="255">
        <v>0</v>
      </c>
      <c r="H687" s="255">
        <v>41</v>
      </c>
      <c r="I687" s="255">
        <v>1</v>
      </c>
      <c r="J687" s="237">
        <v>0</v>
      </c>
      <c r="K687" s="237">
        <v>0</v>
      </c>
      <c r="L687" s="255">
        <v>0</v>
      </c>
      <c r="M687" s="255">
        <v>0</v>
      </c>
      <c r="N687" s="255">
        <v>0</v>
      </c>
      <c r="O687" s="255">
        <v>0</v>
      </c>
      <c r="P687" s="255">
        <v>0</v>
      </c>
      <c r="Q687" s="255">
        <v>0</v>
      </c>
      <c r="R687" s="282">
        <f t="shared" si="102"/>
        <v>42</v>
      </c>
      <c r="S687" s="255"/>
      <c r="T687" s="255"/>
      <c r="U687" s="255"/>
      <c r="V687" s="255"/>
      <c r="W687" s="255"/>
      <c r="X687" s="255"/>
      <c r="Y687" s="255"/>
      <c r="Z687" s="255"/>
      <c r="AA687" s="255"/>
      <c r="AB687" s="255"/>
      <c r="AC687" s="255"/>
      <c r="AD687" s="255"/>
      <c r="AE687" s="282">
        <f t="shared" si="103"/>
        <v>0</v>
      </c>
      <c r="AF687" s="255"/>
      <c r="AG687" s="255"/>
      <c r="AH687" s="255"/>
      <c r="AI687" s="255"/>
      <c r="AJ687" s="255"/>
      <c r="AK687" s="255"/>
      <c r="AL687" s="255"/>
      <c r="AM687" s="255"/>
      <c r="AN687" s="255"/>
      <c r="AO687" s="255"/>
      <c r="AP687" s="255"/>
      <c r="AQ687" s="255"/>
      <c r="AR687" s="282">
        <f t="shared" si="113"/>
        <v>0</v>
      </c>
      <c r="AS687" s="282">
        <f t="shared" si="114"/>
        <v>42</v>
      </c>
    </row>
    <row r="688" spans="1:45" s="306" customFormat="1" ht="11.25" customHeight="1">
      <c r="A688" s="307"/>
      <c r="B688" s="242" t="s">
        <v>95</v>
      </c>
      <c r="C688" s="260" t="s">
        <v>674</v>
      </c>
      <c r="D688" s="242" t="s">
        <v>84</v>
      </c>
      <c r="E688" s="245" t="s">
        <v>84</v>
      </c>
      <c r="F688" s="254" t="s">
        <v>672</v>
      </c>
      <c r="G688" s="255">
        <v>0</v>
      </c>
      <c r="H688" s="255">
        <v>0</v>
      </c>
      <c r="I688" s="255">
        <v>0</v>
      </c>
      <c r="J688" s="237">
        <v>0</v>
      </c>
      <c r="K688" s="237">
        <v>0</v>
      </c>
      <c r="L688" s="255">
        <v>0</v>
      </c>
      <c r="M688" s="255">
        <v>0</v>
      </c>
      <c r="N688" s="255">
        <v>0</v>
      </c>
      <c r="O688" s="255">
        <v>0</v>
      </c>
      <c r="P688" s="255">
        <v>0</v>
      </c>
      <c r="Q688" s="255">
        <v>17048.899000000001</v>
      </c>
      <c r="R688" s="282">
        <f t="shared" si="102"/>
        <v>17048.899000000001</v>
      </c>
      <c r="S688" s="255"/>
      <c r="T688" s="255"/>
      <c r="U688" s="255"/>
      <c r="V688" s="255"/>
      <c r="W688" s="255"/>
      <c r="X688" s="255"/>
      <c r="Y688" s="255"/>
      <c r="Z688" s="255"/>
      <c r="AA688" s="255"/>
      <c r="AB688" s="255"/>
      <c r="AC688" s="255"/>
      <c r="AD688" s="255"/>
      <c r="AE688" s="282">
        <f t="shared" si="103"/>
        <v>0</v>
      </c>
      <c r="AF688" s="255"/>
      <c r="AG688" s="255"/>
      <c r="AH688" s="255"/>
      <c r="AI688" s="255"/>
      <c r="AJ688" s="255"/>
      <c r="AK688" s="255"/>
      <c r="AL688" s="255"/>
      <c r="AM688" s="255"/>
      <c r="AN688" s="255"/>
      <c r="AO688" s="255"/>
      <c r="AP688" s="255"/>
      <c r="AQ688" s="255"/>
      <c r="AR688" s="282">
        <f t="shared" si="113"/>
        <v>0</v>
      </c>
      <c r="AS688" s="282">
        <f t="shared" si="114"/>
        <v>17048.899000000001</v>
      </c>
    </row>
    <row r="689" spans="1:45" s="306" customFormat="1" ht="11.25" customHeight="1">
      <c r="A689" s="307"/>
      <c r="B689" s="242" t="s">
        <v>95</v>
      </c>
      <c r="C689" s="260" t="s">
        <v>679</v>
      </c>
      <c r="D689" s="244" t="s">
        <v>84</v>
      </c>
      <c r="E689" s="245" t="s">
        <v>84</v>
      </c>
      <c r="F689" s="254" t="s">
        <v>672</v>
      </c>
      <c r="G689" s="255">
        <v>0</v>
      </c>
      <c r="H689" s="255">
        <v>0</v>
      </c>
      <c r="I689" s="255">
        <v>0</v>
      </c>
      <c r="J689" s="237">
        <v>0</v>
      </c>
      <c r="K689" s="237">
        <v>0</v>
      </c>
      <c r="L689" s="255">
        <v>0</v>
      </c>
      <c r="M689" s="255">
        <v>0</v>
      </c>
      <c r="N689" s="255">
        <v>0</v>
      </c>
      <c r="O689" s="255">
        <v>0</v>
      </c>
      <c r="P689" s="255">
        <v>0</v>
      </c>
      <c r="Q689" s="255">
        <v>2104.7959999999998</v>
      </c>
      <c r="R689" s="282">
        <f t="shared" si="102"/>
        <v>2104.7959999999998</v>
      </c>
      <c r="S689" s="255"/>
      <c r="T689" s="255"/>
      <c r="U689" s="255"/>
      <c r="V689" s="255"/>
      <c r="W689" s="255"/>
      <c r="X689" s="255"/>
      <c r="Y689" s="255"/>
      <c r="Z689" s="255"/>
      <c r="AA689" s="255"/>
      <c r="AB689" s="255"/>
      <c r="AC689" s="255"/>
      <c r="AD689" s="255"/>
      <c r="AE689" s="282">
        <f t="shared" si="103"/>
        <v>0</v>
      </c>
      <c r="AF689" s="255"/>
      <c r="AG689" s="255"/>
      <c r="AH689" s="255"/>
      <c r="AI689" s="255"/>
      <c r="AJ689" s="255"/>
      <c r="AK689" s="255"/>
      <c r="AL689" s="255"/>
      <c r="AM689" s="255"/>
      <c r="AN689" s="255"/>
      <c r="AO689" s="255"/>
      <c r="AP689" s="255"/>
      <c r="AQ689" s="255"/>
      <c r="AR689" s="282">
        <f t="shared" si="113"/>
        <v>0</v>
      </c>
      <c r="AS689" s="282">
        <f t="shared" si="114"/>
        <v>2104.7959999999998</v>
      </c>
    </row>
    <row r="690" spans="1:45" s="306" customFormat="1" ht="11.25" customHeight="1">
      <c r="A690" s="307"/>
      <c r="B690" s="242" t="s">
        <v>95</v>
      </c>
      <c r="C690" s="260" t="s">
        <v>675</v>
      </c>
      <c r="D690" s="244" t="s">
        <v>84</v>
      </c>
      <c r="E690" s="245" t="s">
        <v>84</v>
      </c>
      <c r="F690" s="254" t="s">
        <v>673</v>
      </c>
      <c r="G690" s="255">
        <v>0</v>
      </c>
      <c r="H690" s="255">
        <v>0</v>
      </c>
      <c r="I690" s="255">
        <v>0</v>
      </c>
      <c r="J690" s="237">
        <v>0</v>
      </c>
      <c r="K690" s="237">
        <v>0</v>
      </c>
      <c r="L690" s="255">
        <v>0</v>
      </c>
      <c r="M690" s="255">
        <v>0</v>
      </c>
      <c r="N690" s="255">
        <v>0</v>
      </c>
      <c r="O690" s="255">
        <v>0</v>
      </c>
      <c r="P690" s="255">
        <v>0</v>
      </c>
      <c r="Q690" s="255">
        <v>1660.423</v>
      </c>
      <c r="R690" s="282">
        <f t="shared" si="102"/>
        <v>1660.423</v>
      </c>
      <c r="S690" s="255"/>
      <c r="T690" s="255"/>
      <c r="U690" s="255"/>
      <c r="V690" s="255"/>
      <c r="W690" s="255"/>
      <c r="X690" s="255"/>
      <c r="Y690" s="255"/>
      <c r="Z690" s="255"/>
      <c r="AA690" s="255"/>
      <c r="AB690" s="255"/>
      <c r="AC690" s="255"/>
      <c r="AD690" s="255"/>
      <c r="AE690" s="282">
        <f t="shared" si="103"/>
        <v>0</v>
      </c>
      <c r="AF690" s="255"/>
      <c r="AG690" s="255"/>
      <c r="AH690" s="255"/>
      <c r="AI690" s="255"/>
      <c r="AJ690" s="255"/>
      <c r="AK690" s="255"/>
      <c r="AL690" s="255"/>
      <c r="AM690" s="255"/>
      <c r="AN690" s="255"/>
      <c r="AO690" s="255"/>
      <c r="AP690" s="255"/>
      <c r="AQ690" s="255"/>
      <c r="AR690" s="282">
        <f t="shared" si="113"/>
        <v>0</v>
      </c>
      <c r="AS690" s="282">
        <f t="shared" si="114"/>
        <v>1660.423</v>
      </c>
    </row>
    <row r="691" spans="1:45" s="306" customFormat="1" ht="11.25" customHeight="1">
      <c r="A691" s="307"/>
      <c r="B691" s="242" t="s">
        <v>95</v>
      </c>
      <c r="C691" s="260" t="s">
        <v>676</v>
      </c>
      <c r="D691" s="244" t="s">
        <v>84</v>
      </c>
      <c r="E691" s="245" t="s">
        <v>84</v>
      </c>
      <c r="F691" s="254" t="s">
        <v>672</v>
      </c>
      <c r="G691" s="255">
        <v>0</v>
      </c>
      <c r="H691" s="255">
        <v>0</v>
      </c>
      <c r="I691" s="255">
        <v>0</v>
      </c>
      <c r="J691" s="237">
        <v>0</v>
      </c>
      <c r="K691" s="237">
        <v>0</v>
      </c>
      <c r="L691" s="255">
        <v>0</v>
      </c>
      <c r="M691" s="255">
        <v>0</v>
      </c>
      <c r="N691" s="255">
        <v>0</v>
      </c>
      <c r="O691" s="255">
        <v>0</v>
      </c>
      <c r="P691" s="255">
        <v>0</v>
      </c>
      <c r="Q691" s="255">
        <v>150.04</v>
      </c>
      <c r="R691" s="282">
        <f t="shared" si="102"/>
        <v>150.04</v>
      </c>
      <c r="S691" s="255"/>
      <c r="T691" s="255"/>
      <c r="U691" s="255"/>
      <c r="V691" s="255"/>
      <c r="W691" s="255"/>
      <c r="X691" s="255"/>
      <c r="Y691" s="255"/>
      <c r="Z691" s="255"/>
      <c r="AA691" s="255"/>
      <c r="AB691" s="255"/>
      <c r="AC691" s="255"/>
      <c r="AD691" s="255"/>
      <c r="AE691" s="282">
        <f t="shared" si="103"/>
        <v>0</v>
      </c>
      <c r="AF691" s="255"/>
      <c r="AG691" s="255"/>
      <c r="AH691" s="255"/>
      <c r="AI691" s="255"/>
      <c r="AJ691" s="255"/>
      <c r="AK691" s="255"/>
      <c r="AL691" s="255"/>
      <c r="AM691" s="255"/>
      <c r="AN691" s="255"/>
      <c r="AO691" s="255"/>
      <c r="AP691" s="255"/>
      <c r="AQ691" s="255"/>
      <c r="AR691" s="282">
        <f t="shared" si="113"/>
        <v>0</v>
      </c>
      <c r="AS691" s="282">
        <f t="shared" si="114"/>
        <v>150.04</v>
      </c>
    </row>
    <row r="692" spans="1:45" s="306" customFormat="1" ht="11.25" customHeight="1">
      <c r="A692" s="307"/>
      <c r="B692" s="242" t="s">
        <v>95</v>
      </c>
      <c r="C692" s="260" t="s">
        <v>677</v>
      </c>
      <c r="D692" s="244" t="s">
        <v>84</v>
      </c>
      <c r="E692" s="245" t="s">
        <v>84</v>
      </c>
      <c r="F692" s="254" t="s">
        <v>672</v>
      </c>
      <c r="G692" s="255">
        <v>0</v>
      </c>
      <c r="H692" s="255">
        <v>0</v>
      </c>
      <c r="I692" s="255">
        <v>0</v>
      </c>
      <c r="J692" s="237">
        <v>0</v>
      </c>
      <c r="K692" s="237">
        <v>0</v>
      </c>
      <c r="L692" s="255">
        <v>0</v>
      </c>
      <c r="M692" s="255">
        <v>0</v>
      </c>
      <c r="N692" s="255">
        <v>0</v>
      </c>
      <c r="O692" s="255">
        <v>0</v>
      </c>
      <c r="P692" s="255">
        <v>0</v>
      </c>
      <c r="Q692" s="255">
        <v>29581.777999999998</v>
      </c>
      <c r="R692" s="282">
        <f t="shared" si="102"/>
        <v>29581.777999999998</v>
      </c>
      <c r="S692" s="255"/>
      <c r="T692" s="255"/>
      <c r="U692" s="255"/>
      <c r="V692" s="255"/>
      <c r="W692" s="255"/>
      <c r="X692" s="255"/>
      <c r="Y692" s="255"/>
      <c r="Z692" s="255"/>
      <c r="AA692" s="255"/>
      <c r="AB692" s="255"/>
      <c r="AC692" s="255"/>
      <c r="AD692" s="255"/>
      <c r="AE692" s="282">
        <f t="shared" si="103"/>
        <v>0</v>
      </c>
      <c r="AF692" s="255"/>
      <c r="AG692" s="255"/>
      <c r="AH692" s="255"/>
      <c r="AI692" s="255"/>
      <c r="AJ692" s="255"/>
      <c r="AK692" s="255"/>
      <c r="AL692" s="255"/>
      <c r="AM692" s="255"/>
      <c r="AN692" s="255"/>
      <c r="AO692" s="255"/>
      <c r="AP692" s="255"/>
      <c r="AQ692" s="255"/>
      <c r="AR692" s="282">
        <f t="shared" si="113"/>
        <v>0</v>
      </c>
      <c r="AS692" s="282">
        <f t="shared" si="114"/>
        <v>29581.777999999998</v>
      </c>
    </row>
    <row r="693" spans="1:45" s="306" customFormat="1" ht="12" customHeight="1">
      <c r="A693" s="307"/>
      <c r="B693" s="242" t="s">
        <v>95</v>
      </c>
      <c r="C693" s="260" t="s">
        <v>678</v>
      </c>
      <c r="D693" s="242" t="s">
        <v>84</v>
      </c>
      <c r="E693" s="245" t="s">
        <v>84</v>
      </c>
      <c r="F693" s="254" t="s">
        <v>672</v>
      </c>
      <c r="G693" s="255">
        <v>0</v>
      </c>
      <c r="H693" s="255">
        <v>0</v>
      </c>
      <c r="I693" s="255">
        <v>0</v>
      </c>
      <c r="J693" s="237">
        <v>0</v>
      </c>
      <c r="K693" s="237">
        <v>0</v>
      </c>
      <c r="L693" s="255">
        <v>0</v>
      </c>
      <c r="M693" s="255">
        <v>0</v>
      </c>
      <c r="N693" s="255">
        <v>0</v>
      </c>
      <c r="O693" s="255">
        <v>0</v>
      </c>
      <c r="P693" s="255">
        <v>0</v>
      </c>
      <c r="Q693" s="255">
        <v>3531.99</v>
      </c>
      <c r="R693" s="282">
        <f t="shared" si="102"/>
        <v>3531.99</v>
      </c>
      <c r="S693" s="255"/>
      <c r="T693" s="255"/>
      <c r="U693" s="255"/>
      <c r="V693" s="255"/>
      <c r="W693" s="255"/>
      <c r="X693" s="255"/>
      <c r="Y693" s="255"/>
      <c r="Z693" s="255"/>
      <c r="AA693" s="255"/>
      <c r="AB693" s="255"/>
      <c r="AC693" s="255"/>
      <c r="AD693" s="255"/>
      <c r="AE693" s="282">
        <f t="shared" si="103"/>
        <v>0</v>
      </c>
      <c r="AF693" s="255"/>
      <c r="AG693" s="255"/>
      <c r="AH693" s="255"/>
      <c r="AI693" s="255"/>
      <c r="AJ693" s="255"/>
      <c r="AK693" s="255"/>
      <c r="AL693" s="255"/>
      <c r="AM693" s="255"/>
      <c r="AN693" s="255"/>
      <c r="AO693" s="255"/>
      <c r="AP693" s="255"/>
      <c r="AQ693" s="255"/>
      <c r="AR693" s="282">
        <f t="shared" si="113"/>
        <v>0</v>
      </c>
      <c r="AS693" s="282">
        <f t="shared" si="114"/>
        <v>3531.99</v>
      </c>
    </row>
    <row r="694" spans="1:45" s="306" customFormat="1" ht="12" customHeight="1">
      <c r="A694" s="307"/>
      <c r="B694" s="242" t="s">
        <v>95</v>
      </c>
      <c r="C694" s="260" t="s">
        <v>956</v>
      </c>
      <c r="D694" s="242" t="s">
        <v>84</v>
      </c>
      <c r="E694" s="245" t="s">
        <v>84</v>
      </c>
      <c r="F694" s="254" t="s">
        <v>672</v>
      </c>
      <c r="G694" s="255"/>
      <c r="H694" s="255"/>
      <c r="I694" s="255"/>
      <c r="J694" s="237"/>
      <c r="K694" s="237"/>
      <c r="L694" s="255"/>
      <c r="M694" s="255"/>
      <c r="N694" s="255"/>
      <c r="O694" s="255"/>
      <c r="P694" s="255"/>
      <c r="Q694" s="255"/>
      <c r="R694" s="282">
        <f t="shared" si="102"/>
        <v>0</v>
      </c>
      <c r="S694" s="255"/>
      <c r="T694" s="255"/>
      <c r="U694" s="255"/>
      <c r="V694" s="255"/>
      <c r="W694" s="255"/>
      <c r="X694" s="255"/>
      <c r="Y694" s="255"/>
      <c r="Z694" s="255"/>
      <c r="AA694" s="255"/>
      <c r="AB694" s="255"/>
      <c r="AC694" s="255"/>
      <c r="AD694" s="255">
        <v>37438</v>
      </c>
      <c r="AE694" s="282">
        <f t="shared" si="116" ref="AE694">SUM(S694:AD694)</f>
        <v>37438</v>
      </c>
      <c r="AF694" s="255"/>
      <c r="AG694" s="255"/>
      <c r="AH694" s="255"/>
      <c r="AI694" s="255"/>
      <c r="AJ694" s="255"/>
      <c r="AK694" s="255"/>
      <c r="AL694" s="255"/>
      <c r="AM694" s="255"/>
      <c r="AN694" s="255"/>
      <c r="AO694" s="255"/>
      <c r="AP694" s="255"/>
      <c r="AQ694" s="255"/>
      <c r="AR694" s="282">
        <f t="shared" si="113"/>
        <v>0</v>
      </c>
      <c r="AS694" s="282">
        <f t="shared" si="114"/>
        <v>37438</v>
      </c>
    </row>
    <row r="695" spans="1:45" s="306" customFormat="1" ht="11.25" customHeight="1">
      <c r="A695" s="307"/>
      <c r="B695" s="242" t="s">
        <v>95</v>
      </c>
      <c r="C695" s="260" t="s">
        <v>751</v>
      </c>
      <c r="D695" s="244" t="s">
        <v>84</v>
      </c>
      <c r="E695" s="245" t="s">
        <v>84</v>
      </c>
      <c r="F695" s="254"/>
      <c r="G695" s="255">
        <v>0</v>
      </c>
      <c r="H695" s="255">
        <v>0</v>
      </c>
      <c r="I695" s="255">
        <v>0</v>
      </c>
      <c r="J695" s="237">
        <v>0</v>
      </c>
      <c r="K695" s="237">
        <v>0</v>
      </c>
      <c r="L695" s="255">
        <v>0</v>
      </c>
      <c r="M695" s="255">
        <v>0</v>
      </c>
      <c r="N695" s="255">
        <v>0</v>
      </c>
      <c r="O695" s="255">
        <v>0</v>
      </c>
      <c r="P695" s="255">
        <v>0</v>
      </c>
      <c r="Q695" s="255">
        <v>0</v>
      </c>
      <c r="R695" s="282">
        <f t="shared" si="102"/>
        <v>0</v>
      </c>
      <c r="S695" s="255"/>
      <c r="T695" s="255">
        <v>34.343000000000004</v>
      </c>
      <c r="U695" s="255">
        <v>29.58</v>
      </c>
      <c r="V695" s="255">
        <v>59.30</v>
      </c>
      <c r="W695" s="255">
        <v>8.50</v>
      </c>
      <c r="X695" s="255"/>
      <c r="Y695" s="255">
        <v>4.50</v>
      </c>
      <c r="Z695" s="255"/>
      <c r="AA695" s="255"/>
      <c r="AB695" s="255"/>
      <c r="AC695" s="255"/>
      <c r="AD695" s="255"/>
      <c r="AE695" s="282">
        <f t="shared" si="103"/>
        <v>136.22300000000001</v>
      </c>
      <c r="AF695" s="255"/>
      <c r="AG695" s="255"/>
      <c r="AH695" s="255">
        <v>300</v>
      </c>
      <c r="AI695" s="255"/>
      <c r="AJ695" s="255">
        <v>415</v>
      </c>
      <c r="AK695" s="255"/>
      <c r="AL695" s="255">
        <v>36.50</v>
      </c>
      <c r="AM695" s="255"/>
      <c r="AN695" s="255"/>
      <c r="AO695" s="255"/>
      <c r="AP695" s="255"/>
      <c r="AQ695" s="255"/>
      <c r="AR695" s="282">
        <f t="shared" si="113"/>
        <v>751.50</v>
      </c>
      <c r="AS695" s="282">
        <f t="shared" si="114"/>
        <v>887.72299999999996</v>
      </c>
    </row>
    <row r="696" spans="1:45" s="306" customFormat="1" ht="11.25" customHeight="1">
      <c r="A696" s="307"/>
      <c r="B696" s="242" t="s">
        <v>95</v>
      </c>
      <c r="C696" s="260" t="s">
        <v>757</v>
      </c>
      <c r="D696" s="244" t="s">
        <v>84</v>
      </c>
      <c r="E696" s="245" t="s">
        <v>84</v>
      </c>
      <c r="F696" s="254"/>
      <c r="G696" s="255"/>
      <c r="H696" s="255"/>
      <c r="I696" s="255"/>
      <c r="J696" s="237"/>
      <c r="K696" s="237"/>
      <c r="L696" s="255"/>
      <c r="M696" s="255"/>
      <c r="N696" s="255"/>
      <c r="O696" s="255"/>
      <c r="P696" s="255"/>
      <c r="Q696" s="255"/>
      <c r="R696" s="282">
        <f t="shared" si="102"/>
        <v>0</v>
      </c>
      <c r="S696" s="255"/>
      <c r="T696" s="255"/>
      <c r="U696" s="255"/>
      <c r="V696" s="255">
        <v>195.88319999999999</v>
      </c>
      <c r="W696" s="255">
        <v>229.60007999999999</v>
      </c>
      <c r="X696" s="255">
        <v>228.80</v>
      </c>
      <c r="Y696" s="255">
        <v>281.38200000000001</v>
      </c>
      <c r="Z696" s="255">
        <v>271.70</v>
      </c>
      <c r="AA696" s="255">
        <v>237.20</v>
      </c>
      <c r="AB696" s="255">
        <v>160.19999999999999</v>
      </c>
      <c r="AC696" s="255">
        <v>199.10</v>
      </c>
      <c r="AD696" s="255">
        <v>661.30</v>
      </c>
      <c r="AE696" s="282">
        <f t="shared" si="103"/>
        <v>2465.1652800000002</v>
      </c>
      <c r="AF696" s="255"/>
      <c r="AG696" s="255">
        <v>342.80</v>
      </c>
      <c r="AH696" s="255">
        <v>306.30</v>
      </c>
      <c r="AI696" s="255">
        <v>400.20</v>
      </c>
      <c r="AJ696" s="255">
        <v>386.94900000000001</v>
      </c>
      <c r="AK696" s="255">
        <v>396.3825</v>
      </c>
      <c r="AL696" s="255">
        <v>324.33120000000002</v>
      </c>
      <c r="AM696" s="255">
        <v>435.60</v>
      </c>
      <c r="AN696" s="255">
        <v>388.95659999999998</v>
      </c>
      <c r="AO696" s="255">
        <v>278.57100000000003</v>
      </c>
      <c r="AP696" s="255">
        <v>251.27600000000001</v>
      </c>
      <c r="AQ696" s="255">
        <v>519.81299999999999</v>
      </c>
      <c r="AR696" s="282">
        <f t="shared" si="113"/>
        <v>4031.1792999999998</v>
      </c>
      <c r="AS696" s="282">
        <f t="shared" si="114"/>
        <v>6496.34458</v>
      </c>
    </row>
    <row r="697" spans="1:45" s="306" customFormat="1" ht="11.25" customHeight="1">
      <c r="A697" s="307"/>
      <c r="B697" s="242" t="s">
        <v>95</v>
      </c>
      <c r="C697" s="260" t="s">
        <v>913</v>
      </c>
      <c r="D697" s="244" t="s">
        <v>84</v>
      </c>
      <c r="E697" s="245" t="s">
        <v>84</v>
      </c>
      <c r="F697" s="254"/>
      <c r="G697" s="255"/>
      <c r="H697" s="255"/>
      <c r="I697" s="255"/>
      <c r="J697" s="237"/>
      <c r="K697" s="237"/>
      <c r="L697" s="255"/>
      <c r="M697" s="255"/>
      <c r="N697" s="255"/>
      <c r="O697" s="255"/>
      <c r="P697" s="255"/>
      <c r="Q697" s="255"/>
      <c r="R697" s="282">
        <f t="shared" si="102"/>
        <v>0</v>
      </c>
      <c r="S697" s="255"/>
      <c r="T697" s="255"/>
      <c r="U697" s="255"/>
      <c r="V697" s="255">
        <v>4446.5850600000003</v>
      </c>
      <c r="W697" s="255">
        <v>589.90036999999995</v>
      </c>
      <c r="X697" s="255">
        <v>309.76285000000001</v>
      </c>
      <c r="Y697" s="255">
        <v>979.57019000000003</v>
      </c>
      <c r="Z697" s="255">
        <v>971.66025999999999</v>
      </c>
      <c r="AA697" s="255"/>
      <c r="AB697" s="255">
        <v>823.75599999999997</v>
      </c>
      <c r="AC697" s="255">
        <v>214.81</v>
      </c>
      <c r="AD697" s="255">
        <v>719.20</v>
      </c>
      <c r="AE697" s="282">
        <f t="shared" si="117" ref="AE697:AE698">SUM(S697:AD697)</f>
        <v>9055.2447300000022</v>
      </c>
      <c r="AF697" s="255"/>
      <c r="AG697" s="255">
        <v>555.13376000000005</v>
      </c>
      <c r="AH697" s="255">
        <v>339.97215999999997</v>
      </c>
      <c r="AI697" s="255">
        <v>402.18484999999998</v>
      </c>
      <c r="AJ697" s="255">
        <v>857.52963</v>
      </c>
      <c r="AK697" s="255">
        <v>1388.7561599999999</v>
      </c>
      <c r="AL697" s="255">
        <v>779.52209000000005</v>
      </c>
      <c r="AM697" s="255">
        <v>186.24886000000001</v>
      </c>
      <c r="AN697" s="255">
        <v>591.92039999999997</v>
      </c>
      <c r="AO697" s="255">
        <v>259.48034999999999</v>
      </c>
      <c r="AP697" s="255">
        <v>1833.5881999999999</v>
      </c>
      <c r="AQ697" s="255">
        <v>711.90809000000002</v>
      </c>
      <c r="AR697" s="282">
        <f t="shared" si="113"/>
        <v>7906.2445499999994</v>
      </c>
      <c r="AS697" s="282">
        <f t="shared" si="114"/>
        <v>16961.489280000002</v>
      </c>
    </row>
    <row r="698" spans="1:45" s="306" customFormat="1" ht="11.25" customHeight="1">
      <c r="A698" s="307"/>
      <c r="B698" s="242" t="s">
        <v>95</v>
      </c>
      <c r="C698" s="260" t="s">
        <v>914</v>
      </c>
      <c r="D698" s="244" t="s">
        <v>84</v>
      </c>
      <c r="E698" s="245" t="s">
        <v>84</v>
      </c>
      <c r="F698" s="254" t="s">
        <v>912</v>
      </c>
      <c r="G698" s="255"/>
      <c r="H698" s="255"/>
      <c r="I698" s="255"/>
      <c r="J698" s="237"/>
      <c r="K698" s="237"/>
      <c r="L698" s="255"/>
      <c r="M698" s="255"/>
      <c r="N698" s="255"/>
      <c r="O698" s="255"/>
      <c r="P698" s="255"/>
      <c r="Q698" s="255"/>
      <c r="R698" s="282">
        <f t="shared" si="102"/>
        <v>0</v>
      </c>
      <c r="S698" s="255"/>
      <c r="T698" s="255"/>
      <c r="U698" s="255"/>
      <c r="V698" s="255">
        <v>39119.59175</v>
      </c>
      <c r="W698" s="255">
        <v>5309.1033699999998</v>
      </c>
      <c r="X698" s="255">
        <v>2787.8656700000001</v>
      </c>
      <c r="Y698" s="255">
        <v>8816.1138100000007</v>
      </c>
      <c r="Z698" s="255">
        <v>8452.8533000000007</v>
      </c>
      <c r="AA698" s="255"/>
      <c r="AB698" s="255">
        <v>6962.3779999999997</v>
      </c>
      <c r="AC698" s="255">
        <v>1848.76</v>
      </c>
      <c r="AD698" s="255">
        <v>6285.30</v>
      </c>
      <c r="AE698" s="282">
        <f t="shared" si="117"/>
        <v>79581.965899999996</v>
      </c>
      <c r="AF698" s="255"/>
      <c r="AG698" s="255">
        <v>4996.2037300000002</v>
      </c>
      <c r="AH698" s="255">
        <v>3059.7494499999998</v>
      </c>
      <c r="AI698" s="255">
        <v>3409.04747</v>
      </c>
      <c r="AJ698" s="255">
        <v>7477.3020100000003</v>
      </c>
      <c r="AK698" s="255">
        <v>12385.09036</v>
      </c>
      <c r="AL698" s="255">
        <v>7015.6988600000004</v>
      </c>
      <c r="AM698" s="255">
        <v>1676.23974</v>
      </c>
      <c r="AN698" s="255">
        <v>5327.2835699999996</v>
      </c>
      <c r="AO698" s="255">
        <v>2235.80404</v>
      </c>
      <c r="AP698" s="255">
        <v>15816.586230000001</v>
      </c>
      <c r="AQ698" s="255">
        <v>6407.1727899999996</v>
      </c>
      <c r="AR698" s="282">
        <f t="shared" si="113"/>
        <v>69806.178250000012</v>
      </c>
      <c r="AS698" s="282">
        <f t="shared" si="114"/>
        <v>149388.14415000001</v>
      </c>
    </row>
    <row r="699" spans="1:45" s="30" customFormat="1" ht="11.25" customHeight="1">
      <c r="A699" s="283"/>
      <c r="B699" s="231" t="s">
        <v>95</v>
      </c>
      <c r="C699" s="236" t="s">
        <v>829</v>
      </c>
      <c r="D699" s="251" t="s">
        <v>84</v>
      </c>
      <c r="E699" s="232" t="s">
        <v>144</v>
      </c>
      <c r="F699" s="222"/>
      <c r="G699" s="224"/>
      <c r="H699" s="224"/>
      <c r="I699" s="224"/>
      <c r="J699" s="223"/>
      <c r="K699" s="223"/>
      <c r="L699" s="224"/>
      <c r="M699" s="224"/>
      <c r="N699" s="224"/>
      <c r="O699" s="224"/>
      <c r="P699" s="224"/>
      <c r="Q699" s="224"/>
      <c r="R699" s="259">
        <f t="shared" si="102"/>
        <v>0</v>
      </c>
      <c r="S699" s="224"/>
      <c r="T699" s="224"/>
      <c r="U699" s="224"/>
      <c r="V699" s="224"/>
      <c r="W699" s="224"/>
      <c r="X699" s="224"/>
      <c r="Y699" s="224">
        <v>201.03700000000001</v>
      </c>
      <c r="Z699" s="224">
        <v>559</v>
      </c>
      <c r="AA699" s="224">
        <v>422.10</v>
      </c>
      <c r="AB699" s="224"/>
      <c r="AC699" s="224"/>
      <c r="AD699" s="224">
        <v>1087.5999999999999</v>
      </c>
      <c r="AE699" s="259">
        <f t="shared" si="103"/>
        <v>2269.7370000000001</v>
      </c>
      <c r="AF699" s="255"/>
      <c r="AG699" s="224">
        <v>913.40</v>
      </c>
      <c r="AH699" s="224"/>
      <c r="AI699" s="224">
        <v>195</v>
      </c>
      <c r="AJ699" s="224">
        <v>934.30</v>
      </c>
      <c r="AK699" s="224"/>
      <c r="AL699" s="224">
        <v>766.90</v>
      </c>
      <c r="AM699" s="224">
        <v>385.20</v>
      </c>
      <c r="AN699" s="224"/>
      <c r="AO699" s="224"/>
      <c r="AP699" s="224"/>
      <c r="AQ699" s="224">
        <v>1160.30</v>
      </c>
      <c r="AR699" s="259">
        <f t="shared" si="113"/>
        <v>4355.0999999999995</v>
      </c>
      <c r="AS699" s="259">
        <f t="shared" si="114"/>
        <v>6624.8369999999995</v>
      </c>
    </row>
    <row r="700" spans="1:45" s="306" customFormat="1" ht="11.25" customHeight="1">
      <c r="A700" s="307"/>
      <c r="B700" s="242" t="s">
        <v>95</v>
      </c>
      <c r="C700" s="260" t="s">
        <v>830</v>
      </c>
      <c r="D700" s="244" t="s">
        <v>84</v>
      </c>
      <c r="E700" s="245" t="s">
        <v>84</v>
      </c>
      <c r="F700" s="254"/>
      <c r="G700" s="255"/>
      <c r="H700" s="255"/>
      <c r="I700" s="255"/>
      <c r="J700" s="237"/>
      <c r="K700" s="237"/>
      <c r="L700" s="255"/>
      <c r="M700" s="255"/>
      <c r="N700" s="255"/>
      <c r="O700" s="255"/>
      <c r="P700" s="255"/>
      <c r="Q700" s="255"/>
      <c r="R700" s="282">
        <f t="shared" si="102"/>
        <v>0</v>
      </c>
      <c r="S700" s="255"/>
      <c r="T700" s="255"/>
      <c r="U700" s="255"/>
      <c r="V700" s="255"/>
      <c r="W700" s="255"/>
      <c r="X700" s="255"/>
      <c r="Y700" s="255">
        <v>7.3259999999999996</v>
      </c>
      <c r="Z700" s="255"/>
      <c r="AA700" s="255">
        <v>0.495</v>
      </c>
      <c r="AB700" s="255"/>
      <c r="AC700" s="255"/>
      <c r="AD700" s="255"/>
      <c r="AE700" s="282">
        <f t="shared" si="103"/>
        <v>7.8209999999999997</v>
      </c>
      <c r="AF700" s="255"/>
      <c r="AG700" s="255"/>
      <c r="AH700" s="255"/>
      <c r="AI700" s="255"/>
      <c r="AJ700" s="255"/>
      <c r="AK700" s="255"/>
      <c r="AL700" s="255"/>
      <c r="AM700" s="255"/>
      <c r="AN700" s="255"/>
      <c r="AO700" s="255"/>
      <c r="AP700" s="255"/>
      <c r="AQ700" s="255"/>
      <c r="AR700" s="282">
        <f t="shared" si="113"/>
        <v>0</v>
      </c>
      <c r="AS700" s="282">
        <f t="shared" si="114"/>
        <v>7.8209999999999997</v>
      </c>
    </row>
    <row r="701" spans="1:45" s="306" customFormat="1" ht="25.5" customHeight="1">
      <c r="A701" s="307"/>
      <c r="B701" s="242" t="s">
        <v>96</v>
      </c>
      <c r="C701" s="260" t="s">
        <v>733</v>
      </c>
      <c r="D701" s="242" t="s">
        <v>84</v>
      </c>
      <c r="E701" s="245" t="s">
        <v>84</v>
      </c>
      <c r="F701" s="295" t="s">
        <v>285</v>
      </c>
      <c r="G701" s="255">
        <v>1444.88</v>
      </c>
      <c r="H701" s="255">
        <v>2536.2400000000002</v>
      </c>
      <c r="I701" s="255">
        <v>7610.15</v>
      </c>
      <c r="J701" s="255">
        <v>12442.807580000001</v>
      </c>
      <c r="K701" s="255">
        <v>100596.20161</v>
      </c>
      <c r="L701" s="255">
        <v>4815.7699999999995</v>
      </c>
      <c r="M701" s="255">
        <v>9987.2999999999993</v>
      </c>
      <c r="N701" s="255">
        <v>7632.29</v>
      </c>
      <c r="O701" s="255">
        <v>15985.254139999999</v>
      </c>
      <c r="P701" s="255">
        <v>46772.297400000003</v>
      </c>
      <c r="Q701" s="255">
        <v>4546.24</v>
      </c>
      <c r="R701" s="282">
        <f t="shared" si="102"/>
        <v>214369.43073000002</v>
      </c>
      <c r="S701" s="255">
        <v>816.96</v>
      </c>
      <c r="T701" s="255">
        <v>10028.125</v>
      </c>
      <c r="U701" s="255">
        <v>19651.824000000001</v>
      </c>
      <c r="V701" s="255">
        <v>6297.9730000000036</v>
      </c>
      <c r="W701" s="255">
        <v>5959.4170000000004</v>
      </c>
      <c r="X701" s="255">
        <v>6286.201</v>
      </c>
      <c r="Y701" s="255">
        <v>42020.748</v>
      </c>
      <c r="Z701" s="255">
        <v>5680.8010000000013</v>
      </c>
      <c r="AA701" s="255">
        <v>7404.8690000000079</v>
      </c>
      <c r="AB701" s="255">
        <v>36510.083999999995</v>
      </c>
      <c r="AC701" s="255">
        <v>29560.362999999998</v>
      </c>
      <c r="AD701" s="255">
        <v>22721.153000000002</v>
      </c>
      <c r="AE701" s="282">
        <f t="shared" si="103"/>
        <v>192938.51799999998</v>
      </c>
      <c r="AF701" s="255">
        <v>611.87</v>
      </c>
      <c r="AG701" s="255">
        <v>6742.45</v>
      </c>
      <c r="AH701" s="255">
        <v>4306.3899999999994</v>
      </c>
      <c r="AI701" s="255">
        <v>26604.502000000004</v>
      </c>
      <c r="AJ701" s="255">
        <v>2448.163999999997</v>
      </c>
      <c r="AK701" s="255">
        <v>925.90</v>
      </c>
      <c r="AL701" s="255">
        <v>8922.869999999999</v>
      </c>
      <c r="AM701" s="255">
        <v>4305.989999999998</v>
      </c>
      <c r="AN701" s="255">
        <v>853.51999999999862</v>
      </c>
      <c r="AO701" s="255">
        <v>17423.099999999999</v>
      </c>
      <c r="AP701" s="255">
        <v>40066.49</v>
      </c>
      <c r="AQ701" s="255"/>
      <c r="AR701" s="282">
        <f t="shared" si="113"/>
        <v>113211.24599999998</v>
      </c>
      <c r="AS701" s="282">
        <f t="shared" si="114"/>
        <v>520519.19472999999</v>
      </c>
    </row>
    <row r="702" spans="1:45" s="30" customFormat="1" ht="12" customHeight="1">
      <c r="A702" s="283"/>
      <c r="B702" s="231" t="s">
        <v>96</v>
      </c>
      <c r="C702" s="236" t="s">
        <v>536</v>
      </c>
      <c r="D702" s="231" t="s">
        <v>84</v>
      </c>
      <c r="E702" s="232" t="s">
        <v>144</v>
      </c>
      <c r="F702" s="296" t="s">
        <v>537</v>
      </c>
      <c r="G702" s="224">
        <v>0</v>
      </c>
      <c r="H702" s="224">
        <v>0</v>
      </c>
      <c r="I702" s="224">
        <v>0</v>
      </c>
      <c r="J702" s="224">
        <v>0</v>
      </c>
      <c r="K702" s="224">
        <v>47058.18316</v>
      </c>
      <c r="L702" s="224">
        <v>7000</v>
      </c>
      <c r="M702" s="224">
        <v>0</v>
      </c>
      <c r="N702" s="224">
        <v>0</v>
      </c>
      <c r="O702" s="224">
        <v>0</v>
      </c>
      <c r="P702" s="224">
        <v>0</v>
      </c>
      <c r="Q702" s="224">
        <v>0</v>
      </c>
      <c r="R702" s="259">
        <f t="shared" si="102"/>
        <v>54058.18316</v>
      </c>
      <c r="S702" s="224"/>
      <c r="T702" s="224"/>
      <c r="U702" s="224">
        <v>9876.2999999999993</v>
      </c>
      <c r="V702" s="224">
        <v>12967.830000000002</v>
      </c>
      <c r="W702" s="224"/>
      <c r="X702" s="224">
        <v>319.464</v>
      </c>
      <c r="Y702" s="224">
        <v>12888.748</v>
      </c>
      <c r="Z702" s="224">
        <v>4232.4549999999999</v>
      </c>
      <c r="AA702" s="224"/>
      <c r="AB702" s="224">
        <v>753.99099999999999</v>
      </c>
      <c r="AC702" s="224"/>
      <c r="AD702" s="224"/>
      <c r="AE702" s="259">
        <f t="shared" si="103"/>
        <v>41038.788000000008</v>
      </c>
      <c r="AF702" s="255"/>
      <c r="AG702" s="224"/>
      <c r="AH702" s="224">
        <v>23877.20</v>
      </c>
      <c r="AI702" s="224">
        <v>31296.047999999999</v>
      </c>
      <c r="AJ702" s="224">
        <v>7463.2160000000022</v>
      </c>
      <c r="AK702" s="224"/>
      <c r="AL702" s="224">
        <v>4397.0200000000004</v>
      </c>
      <c r="AM702" s="224"/>
      <c r="AN702" s="224"/>
      <c r="AO702" s="224"/>
      <c r="AP702" s="224"/>
      <c r="AQ702" s="224"/>
      <c r="AR702" s="259">
        <f t="shared" si="113"/>
        <v>67033.483999999997</v>
      </c>
      <c r="AS702" s="259">
        <f t="shared" si="114"/>
        <v>162130.45516000001</v>
      </c>
    </row>
    <row r="703" spans="1:45" s="306" customFormat="1" ht="11.25" customHeight="1">
      <c r="A703" s="307"/>
      <c r="B703" s="242" t="s">
        <v>96</v>
      </c>
      <c r="C703" s="260" t="s">
        <v>591</v>
      </c>
      <c r="D703" s="244" t="s">
        <v>84</v>
      </c>
      <c r="E703" s="245" t="s">
        <v>84</v>
      </c>
      <c r="F703" s="254" t="s">
        <v>568</v>
      </c>
      <c r="G703" s="255">
        <v>0</v>
      </c>
      <c r="H703" s="255">
        <v>0</v>
      </c>
      <c r="I703" s="255">
        <v>0</v>
      </c>
      <c r="J703" s="237">
        <v>0</v>
      </c>
      <c r="K703" s="237">
        <v>0</v>
      </c>
      <c r="L703" s="255">
        <v>0</v>
      </c>
      <c r="M703" s="255">
        <v>0</v>
      </c>
      <c r="N703" s="255">
        <v>32.72</v>
      </c>
      <c r="O703" s="255">
        <v>45.371919999999996</v>
      </c>
      <c r="P703" s="255">
        <v>2807.3396299999999</v>
      </c>
      <c r="Q703" s="255">
        <v>17882.97</v>
      </c>
      <c r="R703" s="282">
        <f t="shared" si="102"/>
        <v>20768.401550000002</v>
      </c>
      <c r="S703" s="255"/>
      <c r="T703" s="255">
        <v>2.653</v>
      </c>
      <c r="U703" s="255">
        <v>2508.16</v>
      </c>
      <c r="V703" s="255">
        <v>8.43</v>
      </c>
      <c r="W703" s="255"/>
      <c r="X703" s="255"/>
      <c r="Y703" s="255"/>
      <c r="Z703" s="255"/>
      <c r="AA703" s="255"/>
      <c r="AB703" s="255">
        <v>6491.5720000000001</v>
      </c>
      <c r="AC703" s="255"/>
      <c r="AD703" s="255"/>
      <c r="AE703" s="282">
        <f t="shared" si="103"/>
        <v>9010.8149999999987</v>
      </c>
      <c r="AF703" s="255"/>
      <c r="AG703" s="255"/>
      <c r="AH703" s="255"/>
      <c r="AI703" s="255"/>
      <c r="AJ703" s="255"/>
      <c r="AK703" s="255"/>
      <c r="AL703" s="255"/>
      <c r="AM703" s="255"/>
      <c r="AN703" s="255"/>
      <c r="AO703" s="255"/>
      <c r="AP703" s="255"/>
      <c r="AQ703" s="255"/>
      <c r="AR703" s="282">
        <f t="shared" si="113"/>
        <v>0</v>
      </c>
      <c r="AS703" s="282">
        <f t="shared" si="114"/>
        <v>29779.216550000001</v>
      </c>
    </row>
    <row r="704" spans="1:45" s="306" customFormat="1" ht="11.25" customHeight="1">
      <c r="A704" s="307"/>
      <c r="B704" s="242" t="s">
        <v>96</v>
      </c>
      <c r="C704" s="260" t="s">
        <v>591</v>
      </c>
      <c r="D704" s="244" t="s">
        <v>84</v>
      </c>
      <c r="E704" s="245" t="s">
        <v>84</v>
      </c>
      <c r="F704" s="254" t="s">
        <v>734</v>
      </c>
      <c r="G704" s="255">
        <v>0</v>
      </c>
      <c r="H704" s="255">
        <v>0</v>
      </c>
      <c r="I704" s="255">
        <v>0</v>
      </c>
      <c r="J704" s="237">
        <v>0</v>
      </c>
      <c r="K704" s="237">
        <v>0</v>
      </c>
      <c r="L704" s="255">
        <v>0</v>
      </c>
      <c r="M704" s="255">
        <v>0</v>
      </c>
      <c r="N704" s="255">
        <v>0</v>
      </c>
      <c r="O704" s="255">
        <v>0</v>
      </c>
      <c r="P704" s="255">
        <v>4599.5209999999997</v>
      </c>
      <c r="Q704" s="255">
        <v>157.29</v>
      </c>
      <c r="R704" s="282">
        <f t="shared" si="102"/>
        <v>4756.8109999999997</v>
      </c>
      <c r="S704" s="255"/>
      <c r="T704" s="255"/>
      <c r="U704" s="255"/>
      <c r="V704" s="255"/>
      <c r="W704" s="255"/>
      <c r="X704" s="255">
        <v>10487.208999999999</v>
      </c>
      <c r="Y704" s="255"/>
      <c r="Z704" s="255"/>
      <c r="AA704" s="255"/>
      <c r="AB704" s="255"/>
      <c r="AC704" s="255"/>
      <c r="AD704" s="255"/>
      <c r="AE704" s="282">
        <f t="shared" si="103"/>
        <v>10487.208999999999</v>
      </c>
      <c r="AF704" s="255"/>
      <c r="AG704" s="255"/>
      <c r="AH704" s="255"/>
      <c r="AI704" s="255"/>
      <c r="AJ704" s="255">
        <v>-0.0040000000008149073</v>
      </c>
      <c r="AK704" s="255"/>
      <c r="AL704" s="255"/>
      <c r="AM704" s="255"/>
      <c r="AN704" s="255"/>
      <c r="AO704" s="255"/>
      <c r="AP704" s="255"/>
      <c r="AQ704" s="255"/>
      <c r="AR704" s="282">
        <f t="shared" si="113"/>
        <v>-0.0040000000008149073</v>
      </c>
      <c r="AS704" s="282">
        <f t="shared" si="114"/>
        <v>15244.015999999998</v>
      </c>
    </row>
    <row r="705" spans="1:45" s="30" customFormat="1" ht="11.25" customHeight="1">
      <c r="A705" s="283"/>
      <c r="B705" s="231" t="s">
        <v>96</v>
      </c>
      <c r="C705" s="236" t="s">
        <v>630</v>
      </c>
      <c r="D705" s="251" t="s">
        <v>84</v>
      </c>
      <c r="E705" s="232" t="s">
        <v>144</v>
      </c>
      <c r="F705" s="222" t="s">
        <v>734</v>
      </c>
      <c r="G705" s="224">
        <v>0</v>
      </c>
      <c r="H705" s="224">
        <v>0</v>
      </c>
      <c r="I705" s="224">
        <v>0</v>
      </c>
      <c r="J705" s="223">
        <v>0</v>
      </c>
      <c r="K705" s="223">
        <v>0</v>
      </c>
      <c r="L705" s="224">
        <v>0</v>
      </c>
      <c r="M705" s="224">
        <v>0</v>
      </c>
      <c r="N705" s="224">
        <v>0</v>
      </c>
      <c r="O705" s="224">
        <v>0</v>
      </c>
      <c r="P705" s="224">
        <v>0</v>
      </c>
      <c r="Q705" s="224">
        <v>274.81</v>
      </c>
      <c r="R705" s="259">
        <f t="shared" si="102"/>
        <v>274.81</v>
      </c>
      <c r="S705" s="224"/>
      <c r="T705" s="224"/>
      <c r="U705" s="224">
        <v>9204.60</v>
      </c>
      <c r="V705" s="224"/>
      <c r="W705" s="224"/>
      <c r="X705" s="224"/>
      <c r="Y705" s="224">
        <v>5230.1450000000004</v>
      </c>
      <c r="Z705" s="224"/>
      <c r="AA705" s="224">
        <v>483.43099999999998</v>
      </c>
      <c r="AB705" s="224"/>
      <c r="AC705" s="224"/>
      <c r="AD705" s="224"/>
      <c r="AE705" s="259">
        <f t="shared" si="103"/>
        <v>14918.176000000001</v>
      </c>
      <c r="AF705" s="255"/>
      <c r="AG705" s="224"/>
      <c r="AH705" s="224"/>
      <c r="AI705" s="224"/>
      <c r="AJ705" s="224">
        <v>19919.849000000002</v>
      </c>
      <c r="AK705" s="224"/>
      <c r="AL705" s="224"/>
      <c r="AM705" s="224"/>
      <c r="AN705" s="224"/>
      <c r="AO705" s="224"/>
      <c r="AP705" s="224"/>
      <c r="AQ705" s="224"/>
      <c r="AR705" s="259">
        <f t="shared" si="113"/>
        <v>19919.849000000002</v>
      </c>
      <c r="AS705" s="259">
        <f t="shared" si="114"/>
        <v>35112.835000000006</v>
      </c>
    </row>
    <row r="706" spans="1:45" s="30" customFormat="1" ht="11.25" customHeight="1">
      <c r="A706" s="283"/>
      <c r="B706" s="231" t="s">
        <v>96</v>
      </c>
      <c r="C706" s="236" t="s">
        <v>630</v>
      </c>
      <c r="D706" s="251" t="s">
        <v>84</v>
      </c>
      <c r="E706" s="232" t="s">
        <v>144</v>
      </c>
      <c r="F706" s="222" t="s">
        <v>592</v>
      </c>
      <c r="G706" s="224">
        <v>0</v>
      </c>
      <c r="H706" s="224">
        <v>0</v>
      </c>
      <c r="I706" s="224">
        <v>0</v>
      </c>
      <c r="J706" s="223">
        <v>0</v>
      </c>
      <c r="K706" s="223">
        <v>0</v>
      </c>
      <c r="L706" s="224">
        <v>0</v>
      </c>
      <c r="M706" s="224">
        <v>0</v>
      </c>
      <c r="N706" s="224">
        <v>52658.43</v>
      </c>
      <c r="O706" s="224">
        <v>0</v>
      </c>
      <c r="P706" s="224">
        <v>5981.0216500000006</v>
      </c>
      <c r="Q706" s="224">
        <v>0</v>
      </c>
      <c r="R706" s="259">
        <f t="shared" si="102"/>
        <v>58639.451650000003</v>
      </c>
      <c r="S706" s="224"/>
      <c r="T706" s="224"/>
      <c r="U706" s="224"/>
      <c r="V706" s="224"/>
      <c r="W706" s="224"/>
      <c r="X706" s="224"/>
      <c r="Y706" s="224">
        <v>18658.043999999998</v>
      </c>
      <c r="Z706" s="224"/>
      <c r="AA706" s="224">
        <v>61280.082999999999</v>
      </c>
      <c r="AB706" s="224">
        <v>55900.110999999997</v>
      </c>
      <c r="AC706" s="224"/>
      <c r="AD706" s="224"/>
      <c r="AE706" s="259">
        <f t="shared" si="103"/>
        <v>135838.23799999998</v>
      </c>
      <c r="AF706" s="255"/>
      <c r="AG706" s="224"/>
      <c r="AH706" s="224">
        <v>31000</v>
      </c>
      <c r="AI706" s="224">
        <v>6537.6349999999984</v>
      </c>
      <c r="AJ706" s="224"/>
      <c r="AK706" s="224"/>
      <c r="AL706" s="224"/>
      <c r="AM706" s="224"/>
      <c r="AN706" s="224"/>
      <c r="AO706" s="224"/>
      <c r="AP706" s="224"/>
      <c r="AQ706" s="224"/>
      <c r="AR706" s="259">
        <f t="shared" si="113"/>
        <v>37537.634999999995</v>
      </c>
      <c r="AS706" s="259">
        <f t="shared" si="114"/>
        <v>232015.32464999997</v>
      </c>
    </row>
    <row r="707" spans="1:45" s="306" customFormat="1" ht="11.25" customHeight="1">
      <c r="A707" s="307"/>
      <c r="B707" s="242" t="s">
        <v>96</v>
      </c>
      <c r="C707" s="260" t="s">
        <v>603</v>
      </c>
      <c r="D707" s="244" t="s">
        <v>84</v>
      </c>
      <c r="E707" s="245" t="s">
        <v>84</v>
      </c>
      <c r="F707" s="254" t="s">
        <v>592</v>
      </c>
      <c r="G707" s="255">
        <v>0</v>
      </c>
      <c r="H707" s="255">
        <v>0</v>
      </c>
      <c r="I707" s="255">
        <v>0</v>
      </c>
      <c r="J707" s="237">
        <v>0</v>
      </c>
      <c r="K707" s="237">
        <v>0</v>
      </c>
      <c r="L707" s="255">
        <v>0</v>
      </c>
      <c r="M707" s="255">
        <v>0</v>
      </c>
      <c r="N707" s="255">
        <v>97718.07</v>
      </c>
      <c r="O707" s="255">
        <v>0</v>
      </c>
      <c r="P707" s="255">
        <v>0</v>
      </c>
      <c r="Q707" s="255">
        <v>0</v>
      </c>
      <c r="R707" s="282">
        <f t="shared" si="102"/>
        <v>97718.07</v>
      </c>
      <c r="S707" s="255"/>
      <c r="T707" s="255"/>
      <c r="U707" s="255"/>
      <c r="V707" s="255"/>
      <c r="W707" s="255"/>
      <c r="X707" s="255"/>
      <c r="Y707" s="255"/>
      <c r="Z707" s="255"/>
      <c r="AA707" s="255"/>
      <c r="AB707" s="255"/>
      <c r="AC707" s="255"/>
      <c r="AD707" s="255"/>
      <c r="AE707" s="282">
        <f t="shared" si="103"/>
        <v>0</v>
      </c>
      <c r="AF707" s="255"/>
      <c r="AG707" s="255"/>
      <c r="AH707" s="255"/>
      <c r="AI707" s="255"/>
      <c r="AJ707" s="255"/>
      <c r="AK707" s="255"/>
      <c r="AL707" s="255"/>
      <c r="AM707" s="255">
        <v>999.99900000000002</v>
      </c>
      <c r="AN707" s="255"/>
      <c r="AO707" s="255">
        <v>8738.68</v>
      </c>
      <c r="AP707" s="255">
        <v>10457.01</v>
      </c>
      <c r="AQ707" s="255"/>
      <c r="AR707" s="282">
        <f t="shared" si="113"/>
        <v>20195.688999999998</v>
      </c>
      <c r="AS707" s="282">
        <f t="shared" si="114"/>
        <v>117913.75900000001</v>
      </c>
    </row>
    <row r="708" spans="1:45" s="306" customFormat="1" ht="11.25" customHeight="1">
      <c r="A708" s="307"/>
      <c r="B708" s="242" t="s">
        <v>96</v>
      </c>
      <c r="C708" s="260" t="s">
        <v>631</v>
      </c>
      <c r="D708" s="244" t="s">
        <v>84</v>
      </c>
      <c r="E708" s="245" t="s">
        <v>84</v>
      </c>
      <c r="F708" s="254" t="s">
        <v>570</v>
      </c>
      <c r="G708" s="255">
        <v>0</v>
      </c>
      <c r="H708" s="255">
        <v>0</v>
      </c>
      <c r="I708" s="255">
        <v>0</v>
      </c>
      <c r="J708" s="237">
        <v>0</v>
      </c>
      <c r="K708" s="237">
        <v>0</v>
      </c>
      <c r="L708" s="255">
        <v>0</v>
      </c>
      <c r="M708" s="255">
        <v>0</v>
      </c>
      <c r="N708" s="255">
        <v>0</v>
      </c>
      <c r="O708" s="255">
        <v>0</v>
      </c>
      <c r="P708" s="255">
        <v>0</v>
      </c>
      <c r="Q708" s="255">
        <v>249.26</v>
      </c>
      <c r="R708" s="282">
        <f t="shared" si="102"/>
        <v>249.26</v>
      </c>
      <c r="S708" s="255"/>
      <c r="T708" s="255"/>
      <c r="U708" s="255">
        <v>105</v>
      </c>
      <c r="V708" s="255"/>
      <c r="W708" s="255"/>
      <c r="X708" s="255"/>
      <c r="Y708" s="255"/>
      <c r="Z708" s="255">
        <v>39.40</v>
      </c>
      <c r="AA708" s="255"/>
      <c r="AB708" s="255">
        <v>104.215</v>
      </c>
      <c r="AC708" s="255">
        <v>2970.84</v>
      </c>
      <c r="AD708" s="255">
        <v>47.057000000000002</v>
      </c>
      <c r="AE708" s="282">
        <f t="shared" si="103"/>
        <v>3266.5119999999997</v>
      </c>
      <c r="AF708" s="255"/>
      <c r="AG708" s="255"/>
      <c r="AH708" s="255"/>
      <c r="AI708" s="255"/>
      <c r="AJ708" s="255">
        <v>220.14256</v>
      </c>
      <c r="AK708" s="255"/>
      <c r="AL708" s="255"/>
      <c r="AM708" s="255"/>
      <c r="AN708" s="255"/>
      <c r="AO708" s="255"/>
      <c r="AP708" s="255"/>
      <c r="AQ708" s="255"/>
      <c r="AR708" s="282">
        <f t="shared" si="113"/>
        <v>220.14256</v>
      </c>
      <c r="AS708" s="282">
        <f t="shared" si="114"/>
        <v>3735.9145600000002</v>
      </c>
    </row>
    <row r="709" spans="1:45" s="30" customFormat="1" ht="11.25" customHeight="1">
      <c r="A709" s="283"/>
      <c r="B709" s="231" t="s">
        <v>96</v>
      </c>
      <c r="C709" s="236" t="s">
        <v>630</v>
      </c>
      <c r="D709" s="251" t="s">
        <v>84</v>
      </c>
      <c r="E709" s="232" t="s">
        <v>144</v>
      </c>
      <c r="F709" s="222"/>
      <c r="G709" s="224"/>
      <c r="H709" s="224"/>
      <c r="I709" s="224"/>
      <c r="J709" s="223"/>
      <c r="K709" s="223"/>
      <c r="L709" s="224"/>
      <c r="M709" s="224"/>
      <c r="N709" s="224"/>
      <c r="O709" s="224"/>
      <c r="P709" s="224"/>
      <c r="Q709" s="224"/>
      <c r="R709" s="282">
        <f t="shared" si="102"/>
        <v>0</v>
      </c>
      <c r="S709" s="224"/>
      <c r="T709" s="224"/>
      <c r="U709" s="224"/>
      <c r="V709" s="224"/>
      <c r="W709" s="224"/>
      <c r="X709" s="224"/>
      <c r="Y709" s="224"/>
      <c r="Z709" s="224"/>
      <c r="AA709" s="224"/>
      <c r="AB709" s="224"/>
      <c r="AC709" s="224"/>
      <c r="AD709" s="224"/>
      <c r="AE709" s="282">
        <f t="shared" si="103"/>
        <v>0</v>
      </c>
      <c r="AF709" s="224"/>
      <c r="AG709" s="224"/>
      <c r="AH709" s="224"/>
      <c r="AI709" s="224"/>
      <c r="AJ709" s="224"/>
      <c r="AK709" s="224"/>
      <c r="AL709" s="224"/>
      <c r="AM709" s="224"/>
      <c r="AN709" s="224"/>
      <c r="AO709" s="224"/>
      <c r="AP709" s="224"/>
      <c r="AQ709" s="224"/>
      <c r="AR709" s="282">
        <f t="shared" si="113"/>
        <v>0</v>
      </c>
      <c r="AS709" s="282">
        <f t="shared" si="114"/>
        <v>0</v>
      </c>
    </row>
    <row r="710" spans="1:45" s="306" customFormat="1" ht="11.25" customHeight="1">
      <c r="A710" s="307"/>
      <c r="B710" s="242" t="s">
        <v>96</v>
      </c>
      <c r="C710" s="260" t="s">
        <v>899</v>
      </c>
      <c r="D710" s="244" t="s">
        <v>84</v>
      </c>
      <c r="E710" s="245" t="s">
        <v>84</v>
      </c>
      <c r="F710" s="254" t="s">
        <v>809</v>
      </c>
      <c r="G710" s="255"/>
      <c r="H710" s="255"/>
      <c r="I710" s="255"/>
      <c r="J710" s="237"/>
      <c r="K710" s="237"/>
      <c r="L710" s="255"/>
      <c r="M710" s="255"/>
      <c r="N710" s="255"/>
      <c r="O710" s="255"/>
      <c r="P710" s="255"/>
      <c r="Q710" s="255"/>
      <c r="R710" s="282">
        <f t="shared" si="102"/>
        <v>0</v>
      </c>
      <c r="S710" s="255"/>
      <c r="T710" s="255"/>
      <c r="U710" s="255"/>
      <c r="V710" s="255"/>
      <c r="W710" s="255"/>
      <c r="X710" s="255"/>
      <c r="Y710" s="255"/>
      <c r="Z710" s="255">
        <v>59719.076000000001</v>
      </c>
      <c r="AA710" s="255">
        <v>0.10</v>
      </c>
      <c r="AB710" s="255"/>
      <c r="AC710" s="255">
        <v>14987.501</v>
      </c>
      <c r="AD710" s="255">
        <v>571.15</v>
      </c>
      <c r="AE710" s="282">
        <f t="shared" si="118" ref="AE710">SUM(S710:AD710)</f>
        <v>75277.82699999999</v>
      </c>
      <c r="AF710" s="255"/>
      <c r="AG710" s="255"/>
      <c r="AH710" s="255"/>
      <c r="AI710" s="255"/>
      <c r="AJ710" s="255"/>
      <c r="AK710" s="255"/>
      <c r="AL710" s="255"/>
      <c r="AM710" s="255"/>
      <c r="AN710" s="255">
        <v>74940.619000000006</v>
      </c>
      <c r="AO710" s="255"/>
      <c r="AP710" s="255">
        <v>20007.86</v>
      </c>
      <c r="AQ710" s="255"/>
      <c r="AR710" s="282">
        <f t="shared" si="113"/>
        <v>94948.479000000007</v>
      </c>
      <c r="AS710" s="282">
        <f t="shared" si="114"/>
        <v>170226.30599999998</v>
      </c>
    </row>
    <row r="711" spans="1:45" s="306" customFormat="1" ht="11.25" customHeight="1">
      <c r="A711" s="307"/>
      <c r="B711" s="242" t="s">
        <v>97</v>
      </c>
      <c r="C711" s="260" t="s">
        <v>633</v>
      </c>
      <c r="D711" s="244" t="s">
        <v>84</v>
      </c>
      <c r="E711" s="245" t="s">
        <v>84</v>
      </c>
      <c r="F711" s="254"/>
      <c r="G711" s="255">
        <v>0</v>
      </c>
      <c r="H711" s="255">
        <v>47</v>
      </c>
      <c r="I711" s="255">
        <v>63</v>
      </c>
      <c r="J711" s="237">
        <v>28</v>
      </c>
      <c r="K711" s="237">
        <v>13</v>
      </c>
      <c r="L711" s="255">
        <v>15</v>
      </c>
      <c r="M711" s="255">
        <v>4</v>
      </c>
      <c r="N711" s="255">
        <v>2</v>
      </c>
      <c r="O711" s="255">
        <v>14</v>
      </c>
      <c r="P711" s="255">
        <v>0</v>
      </c>
      <c r="Q711" s="255">
        <v>8</v>
      </c>
      <c r="R711" s="282">
        <f t="shared" si="102"/>
        <v>194</v>
      </c>
      <c r="S711" s="255">
        <v>10</v>
      </c>
      <c r="T711" s="255">
        <v>13</v>
      </c>
      <c r="U711" s="255">
        <v>63.10</v>
      </c>
      <c r="V711" s="255">
        <v>25.80</v>
      </c>
      <c r="W711" s="255"/>
      <c r="X711" s="255"/>
      <c r="Y711" s="255"/>
      <c r="Z711" s="255"/>
      <c r="AA711" s="255"/>
      <c r="AB711" s="255"/>
      <c r="AC711" s="255"/>
      <c r="AD711" s="255"/>
      <c r="AE711" s="282">
        <f t="shared" si="103"/>
        <v>111.89999999999999</v>
      </c>
      <c r="AF711" s="255"/>
      <c r="AG711" s="255"/>
      <c r="AH711" s="255"/>
      <c r="AI711" s="255"/>
      <c r="AJ711" s="255"/>
      <c r="AK711" s="255"/>
      <c r="AL711" s="255"/>
      <c r="AM711" s="255"/>
      <c r="AN711" s="255"/>
      <c r="AO711" s="255"/>
      <c r="AP711" s="255"/>
      <c r="AQ711" s="255"/>
      <c r="AR711" s="282">
        <f t="shared" si="113"/>
        <v>0</v>
      </c>
      <c r="AS711" s="282">
        <f t="shared" si="114"/>
        <v>305.89999999999998</v>
      </c>
    </row>
    <row r="712" spans="1:45" s="306" customFormat="1" ht="11.25" customHeight="1">
      <c r="A712" s="307"/>
      <c r="B712" s="242" t="s">
        <v>101</v>
      </c>
      <c r="C712" s="260" t="s">
        <v>636</v>
      </c>
      <c r="D712" s="242" t="s">
        <v>84</v>
      </c>
      <c r="E712" s="245" t="s">
        <v>84</v>
      </c>
      <c r="F712" s="295"/>
      <c r="G712" s="255">
        <v>0</v>
      </c>
      <c r="H712" s="255">
        <v>0</v>
      </c>
      <c r="I712" s="255">
        <v>10.30</v>
      </c>
      <c r="J712" s="255">
        <v>0</v>
      </c>
      <c r="K712" s="255">
        <v>0</v>
      </c>
      <c r="L712" s="255">
        <v>0</v>
      </c>
      <c r="M712" s="255">
        <v>0</v>
      </c>
      <c r="N712" s="255">
        <v>0</v>
      </c>
      <c r="O712" s="255">
        <v>0</v>
      </c>
      <c r="P712" s="255">
        <v>0</v>
      </c>
      <c r="Q712" s="255">
        <v>0</v>
      </c>
      <c r="R712" s="282">
        <f t="shared" si="119" ref="R712:R719">SUM(G712:Q712)</f>
        <v>10.30</v>
      </c>
      <c r="S712" s="255"/>
      <c r="T712" s="255"/>
      <c r="U712" s="255"/>
      <c r="V712" s="255"/>
      <c r="W712" s="255"/>
      <c r="X712" s="255"/>
      <c r="Y712" s="255"/>
      <c r="Z712" s="255"/>
      <c r="AA712" s="255"/>
      <c r="AB712" s="255"/>
      <c r="AC712" s="255"/>
      <c r="AD712" s="255"/>
      <c r="AE712" s="282">
        <f t="shared" si="103"/>
        <v>0</v>
      </c>
      <c r="AF712" s="255"/>
      <c r="AG712" s="255"/>
      <c r="AH712" s="255"/>
      <c r="AI712" s="255"/>
      <c r="AJ712" s="255"/>
      <c r="AK712" s="255"/>
      <c r="AL712" s="255"/>
      <c r="AM712" s="255"/>
      <c r="AN712" s="255"/>
      <c r="AO712" s="255"/>
      <c r="AP712" s="255"/>
      <c r="AQ712" s="255"/>
      <c r="AR712" s="282">
        <f t="shared" si="113"/>
        <v>0</v>
      </c>
      <c r="AS712" s="282">
        <f t="shared" si="114"/>
        <v>10.30</v>
      </c>
    </row>
    <row r="713" spans="1:45" s="306" customFormat="1" ht="49.5" customHeight="1">
      <c r="A713" s="307"/>
      <c r="B713" s="242" t="s">
        <v>104</v>
      </c>
      <c r="C713" s="260" t="s">
        <v>700</v>
      </c>
      <c r="D713" s="242" t="s">
        <v>84</v>
      </c>
      <c r="E713" s="245" t="s">
        <v>84</v>
      </c>
      <c r="F713" s="295" t="s">
        <v>611</v>
      </c>
      <c r="G713" s="255"/>
      <c r="H713" s="255"/>
      <c r="I713" s="255"/>
      <c r="J713" s="255"/>
      <c r="K713" s="255"/>
      <c r="L713" s="255"/>
      <c r="M713" s="255">
        <v>133.53</v>
      </c>
      <c r="N713" s="255">
        <v>185</v>
      </c>
      <c r="O713" s="255">
        <v>156.91999999999999</v>
      </c>
      <c r="P713" s="255">
        <v>187.20</v>
      </c>
      <c r="Q713" s="255">
        <v>198</v>
      </c>
      <c r="R713" s="282">
        <f t="shared" si="119"/>
        <v>860.64999999999986</v>
      </c>
      <c r="S713" s="255">
        <v>281.04181999999997</v>
      </c>
      <c r="T713" s="255">
        <v>136.21600000000001</v>
      </c>
      <c r="U713" s="255">
        <v>119.81302000000001</v>
      </c>
      <c r="V713" s="255">
        <v>174.88739000000001</v>
      </c>
      <c r="W713" s="255">
        <v>138.14519999999999</v>
      </c>
      <c r="X713" s="255">
        <v>181.32158999999999</v>
      </c>
      <c r="Y713" s="255">
        <v>214.21270999999999</v>
      </c>
      <c r="Z713" s="255"/>
      <c r="AA713" s="255"/>
      <c r="AB713" s="255"/>
      <c r="AC713" s="255"/>
      <c r="AD713" s="255"/>
      <c r="AE713" s="282">
        <f t="shared" si="103"/>
        <v>1245.6377299999999</v>
      </c>
      <c r="AF713" s="255"/>
      <c r="AG713" s="255"/>
      <c r="AH713" s="255"/>
      <c r="AI713" s="255"/>
      <c r="AJ713" s="255"/>
      <c r="AK713" s="255"/>
      <c r="AL713" s="255"/>
      <c r="AM713" s="255"/>
      <c r="AN713" s="255"/>
      <c r="AO713" s="255"/>
      <c r="AP713" s="255"/>
      <c r="AQ713" s="255"/>
      <c r="AR713" s="282">
        <f t="shared" si="113"/>
        <v>0</v>
      </c>
      <c r="AS713" s="282">
        <f t="shared" si="114"/>
        <v>2106.28773</v>
      </c>
    </row>
    <row r="714" spans="1:45" s="306" customFormat="1" ht="12" customHeight="1">
      <c r="A714" s="307"/>
      <c r="B714" s="242" t="s">
        <v>104</v>
      </c>
      <c r="C714" s="260" t="s">
        <v>662</v>
      </c>
      <c r="D714" s="242" t="s">
        <v>84</v>
      </c>
      <c r="E714" s="245" t="s">
        <v>84</v>
      </c>
      <c r="F714" s="295" t="s">
        <v>649</v>
      </c>
      <c r="G714" s="255"/>
      <c r="H714" s="255"/>
      <c r="I714" s="255"/>
      <c r="J714" s="255"/>
      <c r="K714" s="255">
        <v>105164</v>
      </c>
      <c r="L714" s="255">
        <v>41903</v>
      </c>
      <c r="M714" s="255">
        <v>1030</v>
      </c>
      <c r="N714" s="255">
        <v>-2327</v>
      </c>
      <c r="O714" s="255">
        <v>-430</v>
      </c>
      <c r="P714" s="255">
        <v>44094.54002</v>
      </c>
      <c r="Q714" s="255"/>
      <c r="R714" s="282">
        <f t="shared" si="119"/>
        <v>189434.54002000001</v>
      </c>
      <c r="S714" s="255"/>
      <c r="T714" s="255"/>
      <c r="U714" s="255">
        <v>29595</v>
      </c>
      <c r="V714" s="255">
        <v>12255</v>
      </c>
      <c r="W714" s="255">
        <v>-1440</v>
      </c>
      <c r="X714" s="255">
        <v>5805</v>
      </c>
      <c r="Y714" s="255">
        <v>-127.50</v>
      </c>
      <c r="Z714" s="255">
        <v>1240</v>
      </c>
      <c r="AA714" s="255"/>
      <c r="AB714" s="255">
        <v>-315</v>
      </c>
      <c r="AC714" s="255">
        <v>-100</v>
      </c>
      <c r="AD714" s="255">
        <v>-22.50</v>
      </c>
      <c r="AE714" s="282">
        <f t="shared" si="103"/>
        <v>46890</v>
      </c>
      <c r="AF714" s="255"/>
      <c r="AG714" s="255"/>
      <c r="AH714" s="255"/>
      <c r="AI714" s="255"/>
      <c r="AJ714" s="255"/>
      <c r="AK714" s="255"/>
      <c r="AL714" s="255"/>
      <c r="AM714" s="255"/>
      <c r="AN714" s="255"/>
      <c r="AO714" s="255"/>
      <c r="AP714" s="255"/>
      <c r="AQ714" s="255"/>
      <c r="AR714" s="282">
        <f t="shared" si="113"/>
        <v>0</v>
      </c>
      <c r="AS714" s="282">
        <f t="shared" si="114"/>
        <v>236324.54002000001</v>
      </c>
    </row>
    <row r="715" spans="1:45" s="30" customFormat="1" ht="12" customHeight="1">
      <c r="A715" s="283"/>
      <c r="B715" s="231" t="s">
        <v>104</v>
      </c>
      <c r="C715" s="236" t="s">
        <v>662</v>
      </c>
      <c r="D715" s="231" t="s">
        <v>84</v>
      </c>
      <c r="E715" s="232" t="s">
        <v>144</v>
      </c>
      <c r="F715" s="296" t="s">
        <v>649</v>
      </c>
      <c r="G715" s="224"/>
      <c r="H715" s="224"/>
      <c r="I715" s="224"/>
      <c r="J715" s="224"/>
      <c r="K715" s="224">
        <v>95263.50</v>
      </c>
      <c r="L715" s="224">
        <v>50635.50</v>
      </c>
      <c r="M715" s="224">
        <v>2730</v>
      </c>
      <c r="N715" s="224">
        <v>-480</v>
      </c>
      <c r="O715" s="224">
        <v>-3408.2097600000002</v>
      </c>
      <c r="P715" s="224">
        <v>22069.553929999998</v>
      </c>
      <c r="Q715" s="224"/>
      <c r="R715" s="259">
        <f t="shared" si="119"/>
        <v>166810.34417</v>
      </c>
      <c r="S715" s="224"/>
      <c r="T715" s="224"/>
      <c r="U715" s="224">
        <v>10875</v>
      </c>
      <c r="V715" s="224">
        <v>8212.50</v>
      </c>
      <c r="W715" s="224">
        <v>900</v>
      </c>
      <c r="X715" s="224">
        <v>7800</v>
      </c>
      <c r="Y715" s="224"/>
      <c r="Z715" s="224">
        <v>200</v>
      </c>
      <c r="AA715" s="224">
        <v>-120</v>
      </c>
      <c r="AB715" s="224">
        <v>-570</v>
      </c>
      <c r="AC715" s="224"/>
      <c r="AD715" s="224">
        <v>-317.50</v>
      </c>
      <c r="AE715" s="259">
        <f t="shared" si="103"/>
        <v>26980</v>
      </c>
      <c r="AF715" s="255"/>
      <c r="AG715" s="224"/>
      <c r="AH715" s="224"/>
      <c r="AI715" s="224"/>
      <c r="AJ715" s="224"/>
      <c r="AK715" s="224"/>
      <c r="AL715" s="224"/>
      <c r="AM715" s="224"/>
      <c r="AN715" s="224"/>
      <c r="AO715" s="224"/>
      <c r="AP715" s="224"/>
      <c r="AQ715" s="224"/>
      <c r="AR715" s="259">
        <f t="shared" si="113"/>
        <v>0</v>
      </c>
      <c r="AS715" s="259">
        <f t="shared" si="114"/>
        <v>193790.34417</v>
      </c>
    </row>
    <row r="716" spans="1:45" s="306" customFormat="1" ht="11.25" customHeight="1">
      <c r="A716" s="307"/>
      <c r="B716" s="242" t="s">
        <v>104</v>
      </c>
      <c r="C716" s="260" t="s">
        <v>610</v>
      </c>
      <c r="D716" s="244" t="s">
        <v>84</v>
      </c>
      <c r="E716" s="245" t="s">
        <v>84</v>
      </c>
      <c r="F716" s="254" t="s">
        <v>611</v>
      </c>
      <c r="G716" s="255"/>
      <c r="H716" s="255"/>
      <c r="I716" s="255"/>
      <c r="J716" s="237"/>
      <c r="K716" s="237"/>
      <c r="L716" s="255"/>
      <c r="M716" s="255"/>
      <c r="N716" s="255"/>
      <c r="O716" s="255">
        <v>2091.12</v>
      </c>
      <c r="P716" s="255">
        <v>22.40</v>
      </c>
      <c r="Q716" s="255">
        <v>187.50</v>
      </c>
      <c r="R716" s="282">
        <f t="shared" si="119"/>
        <v>2301.02</v>
      </c>
      <c r="S716" s="255"/>
      <c r="T716" s="255"/>
      <c r="U716" s="255"/>
      <c r="V716" s="255"/>
      <c r="W716" s="255"/>
      <c r="X716" s="255"/>
      <c r="Y716" s="255"/>
      <c r="Z716" s="255"/>
      <c r="AA716" s="255"/>
      <c r="AB716" s="255"/>
      <c r="AC716" s="255"/>
      <c r="AD716" s="255"/>
      <c r="AE716" s="282">
        <f t="shared" si="103"/>
        <v>0</v>
      </c>
      <c r="AF716" s="255"/>
      <c r="AG716" s="255"/>
      <c r="AH716" s="255"/>
      <c r="AI716" s="255"/>
      <c r="AJ716" s="255"/>
      <c r="AK716" s="255"/>
      <c r="AL716" s="255"/>
      <c r="AM716" s="255"/>
      <c r="AN716" s="255"/>
      <c r="AO716" s="255"/>
      <c r="AP716" s="255"/>
      <c r="AQ716" s="255"/>
      <c r="AR716" s="282">
        <f t="shared" si="113"/>
        <v>0</v>
      </c>
      <c r="AS716" s="282">
        <f t="shared" si="114"/>
        <v>2301.02</v>
      </c>
    </row>
    <row r="717" spans="1:45" s="306" customFormat="1" ht="11.25" customHeight="1">
      <c r="A717" s="307"/>
      <c r="B717" s="242" t="s">
        <v>105</v>
      </c>
      <c r="C717" s="260" t="s">
        <v>297</v>
      </c>
      <c r="D717" s="244" t="s">
        <v>84</v>
      </c>
      <c r="E717" s="245" t="s">
        <v>84</v>
      </c>
      <c r="F717" s="254"/>
      <c r="G717" s="255">
        <v>0</v>
      </c>
      <c r="H717" s="255">
        <v>0</v>
      </c>
      <c r="I717" s="255">
        <v>648.21</v>
      </c>
      <c r="J717" s="237">
        <v>1087.1500000000001</v>
      </c>
      <c r="K717" s="237">
        <v>101</v>
      </c>
      <c r="L717" s="255">
        <v>0</v>
      </c>
      <c r="M717" s="255">
        <v>0</v>
      </c>
      <c r="N717" s="255">
        <v>0</v>
      </c>
      <c r="O717" s="255">
        <v>0</v>
      </c>
      <c r="P717" s="255">
        <v>0</v>
      </c>
      <c r="Q717" s="255">
        <v>0</v>
      </c>
      <c r="R717" s="282">
        <f t="shared" si="119"/>
        <v>1836.36</v>
      </c>
      <c r="S717" s="255"/>
      <c r="T717" s="255"/>
      <c r="U717" s="255"/>
      <c r="V717" s="255"/>
      <c r="W717" s="255"/>
      <c r="X717" s="255"/>
      <c r="Y717" s="255"/>
      <c r="Z717" s="255"/>
      <c r="AA717" s="255"/>
      <c r="AB717" s="255"/>
      <c r="AC717" s="255"/>
      <c r="AD717" s="255"/>
      <c r="AE717" s="282">
        <f t="shared" si="103"/>
        <v>0</v>
      </c>
      <c r="AF717" s="255"/>
      <c r="AG717" s="255"/>
      <c r="AH717" s="255"/>
      <c r="AI717" s="255"/>
      <c r="AJ717" s="255"/>
      <c r="AK717" s="255"/>
      <c r="AL717" s="255"/>
      <c r="AM717" s="255"/>
      <c r="AN717" s="255"/>
      <c r="AO717" s="255"/>
      <c r="AP717" s="255"/>
      <c r="AQ717" s="255"/>
      <c r="AR717" s="282">
        <f t="shared" si="113"/>
        <v>0</v>
      </c>
      <c r="AS717" s="282">
        <f t="shared" si="114"/>
        <v>1836.36</v>
      </c>
    </row>
    <row r="718" spans="1:45" s="306" customFormat="1" ht="11.25" customHeight="1">
      <c r="A718" s="307"/>
      <c r="B718" s="242" t="s">
        <v>105</v>
      </c>
      <c r="C718" s="260" t="s">
        <v>489</v>
      </c>
      <c r="D718" s="244" t="s">
        <v>84</v>
      </c>
      <c r="E718" s="245" t="s">
        <v>84</v>
      </c>
      <c r="F718" s="254"/>
      <c r="G718" s="255">
        <v>0</v>
      </c>
      <c r="H718" s="255">
        <v>0</v>
      </c>
      <c r="I718" s="255">
        <v>9</v>
      </c>
      <c r="J718" s="237">
        <v>0</v>
      </c>
      <c r="K718" s="237">
        <v>0</v>
      </c>
      <c r="L718" s="255">
        <v>1</v>
      </c>
      <c r="M718" s="255">
        <v>0</v>
      </c>
      <c r="N718" s="255">
        <v>0</v>
      </c>
      <c r="O718" s="255">
        <v>0</v>
      </c>
      <c r="P718" s="255">
        <v>0</v>
      </c>
      <c r="Q718" s="255">
        <v>0</v>
      </c>
      <c r="R718" s="282">
        <f t="shared" si="119"/>
        <v>10</v>
      </c>
      <c r="S718" s="255"/>
      <c r="T718" s="255"/>
      <c r="U718" s="255"/>
      <c r="V718" s="255"/>
      <c r="W718" s="255"/>
      <c r="X718" s="255"/>
      <c r="Y718" s="255"/>
      <c r="Z718" s="255"/>
      <c r="AA718" s="255"/>
      <c r="AB718" s="255"/>
      <c r="AC718" s="255"/>
      <c r="AD718" s="255"/>
      <c r="AE718" s="282">
        <f t="shared" si="103"/>
        <v>0</v>
      </c>
      <c r="AF718" s="255"/>
      <c r="AG718" s="255"/>
      <c r="AH718" s="255"/>
      <c r="AI718" s="255"/>
      <c r="AJ718" s="255"/>
      <c r="AK718" s="255"/>
      <c r="AL718" s="255"/>
      <c r="AM718" s="255"/>
      <c r="AN718" s="255"/>
      <c r="AO718" s="255"/>
      <c r="AP718" s="255"/>
      <c r="AQ718" s="255"/>
      <c r="AR718" s="282">
        <f t="shared" si="113"/>
        <v>0</v>
      </c>
      <c r="AS718" s="282">
        <f t="shared" si="114"/>
        <v>10</v>
      </c>
    </row>
    <row r="719" spans="1:45" s="306" customFormat="1" ht="11.25" customHeight="1">
      <c r="A719" s="307"/>
      <c r="B719" s="242" t="s">
        <v>105</v>
      </c>
      <c r="C719" s="260" t="s">
        <v>530</v>
      </c>
      <c r="D719" s="244" t="s">
        <v>84</v>
      </c>
      <c r="E719" s="245" t="s">
        <v>84</v>
      </c>
      <c r="F719" s="254"/>
      <c r="G719" s="255">
        <v>0</v>
      </c>
      <c r="H719" s="255">
        <v>0</v>
      </c>
      <c r="I719" s="255">
        <v>0</v>
      </c>
      <c r="J719" s="237">
        <v>0</v>
      </c>
      <c r="K719" s="237">
        <v>0</v>
      </c>
      <c r="L719" s="255">
        <v>70</v>
      </c>
      <c r="M719" s="255">
        <v>0</v>
      </c>
      <c r="N719" s="255">
        <v>0</v>
      </c>
      <c r="O719" s="255">
        <v>0</v>
      </c>
      <c r="P719" s="255">
        <v>0</v>
      </c>
      <c r="Q719" s="255">
        <v>0</v>
      </c>
      <c r="R719" s="282">
        <f t="shared" si="119"/>
        <v>70</v>
      </c>
      <c r="S719" s="255"/>
      <c r="T719" s="255"/>
      <c r="U719" s="255"/>
      <c r="V719" s="255"/>
      <c r="W719" s="255"/>
      <c r="X719" s="255"/>
      <c r="Y719" s="255"/>
      <c r="Z719" s="255"/>
      <c r="AA719" s="255"/>
      <c r="AB719" s="255"/>
      <c r="AC719" s="255"/>
      <c r="AD719" s="255"/>
      <c r="AE719" s="282">
        <f t="shared" si="103"/>
        <v>0</v>
      </c>
      <c r="AF719" s="255"/>
      <c r="AG719" s="255"/>
      <c r="AH719" s="255"/>
      <c r="AI719" s="255"/>
      <c r="AJ719" s="255"/>
      <c r="AK719" s="255"/>
      <c r="AL719" s="255"/>
      <c r="AM719" s="255"/>
      <c r="AN719" s="255"/>
      <c r="AO719" s="255"/>
      <c r="AP719" s="255"/>
      <c r="AQ719" s="255"/>
      <c r="AR719" s="282">
        <f t="shared" si="113"/>
        <v>0</v>
      </c>
      <c r="AS719" s="282">
        <f t="shared" si="114"/>
        <v>70</v>
      </c>
    </row>
    <row r="720" spans="1:45" s="306" customFormat="1" ht="11.25" customHeight="1">
      <c r="A720" s="307"/>
      <c r="B720" s="242" t="s">
        <v>106</v>
      </c>
      <c r="C720" s="260" t="s">
        <v>302</v>
      </c>
      <c r="D720" s="244" t="s">
        <v>84</v>
      </c>
      <c r="E720" s="245" t="s">
        <v>84</v>
      </c>
      <c r="F720" s="254"/>
      <c r="G720" s="255">
        <v>0</v>
      </c>
      <c r="H720" s="255">
        <v>20</v>
      </c>
      <c r="I720" s="255">
        <v>20</v>
      </c>
      <c r="J720" s="208">
        <v>20</v>
      </c>
      <c r="K720" s="237">
        <v>20</v>
      </c>
      <c r="L720" s="255">
        <v>20</v>
      </c>
      <c r="M720" s="255">
        <v>20</v>
      </c>
      <c r="N720" s="255">
        <v>20</v>
      </c>
      <c r="O720" s="255">
        <v>20</v>
      </c>
      <c r="P720" s="255">
        <v>20</v>
      </c>
      <c r="Q720" s="255">
        <v>20</v>
      </c>
      <c r="R720" s="282">
        <f t="shared" si="120" ref="R720:R748">SUM(G720:Q720)</f>
        <v>200</v>
      </c>
      <c r="S720" s="255">
        <v>20</v>
      </c>
      <c r="T720" s="255">
        <v>20</v>
      </c>
      <c r="U720" s="255">
        <v>20</v>
      </c>
      <c r="V720" s="255">
        <v>20</v>
      </c>
      <c r="W720" s="255">
        <v>20</v>
      </c>
      <c r="X720" s="255">
        <v>20</v>
      </c>
      <c r="Y720" s="255">
        <v>20</v>
      </c>
      <c r="Z720" s="255">
        <v>20</v>
      </c>
      <c r="AA720" s="255">
        <v>20</v>
      </c>
      <c r="AB720" s="255">
        <v>20</v>
      </c>
      <c r="AC720" s="255">
        <v>20</v>
      </c>
      <c r="AD720" s="255">
        <v>20</v>
      </c>
      <c r="AE720" s="282">
        <f t="shared" si="103"/>
        <v>240</v>
      </c>
      <c r="AF720" s="255">
        <v>20</v>
      </c>
      <c r="AG720" s="255"/>
      <c r="AH720" s="255"/>
      <c r="AI720" s="255"/>
      <c r="AJ720" s="255"/>
      <c r="AK720" s="255"/>
      <c r="AL720" s="255"/>
      <c r="AM720" s="255"/>
      <c r="AN720" s="255"/>
      <c r="AO720" s="255"/>
      <c r="AP720" s="255"/>
      <c r="AQ720" s="255"/>
      <c r="AR720" s="282">
        <f t="shared" si="113"/>
        <v>20</v>
      </c>
      <c r="AS720" s="282">
        <f t="shared" si="114"/>
        <v>460</v>
      </c>
    </row>
    <row r="721" spans="1:45" s="306" customFormat="1" ht="11.25" customHeight="1">
      <c r="A721" s="307"/>
      <c r="B721" s="242" t="s">
        <v>106</v>
      </c>
      <c r="C721" s="260" t="s">
        <v>473</v>
      </c>
      <c r="D721" s="244" t="s">
        <v>84</v>
      </c>
      <c r="E721" s="245" t="s">
        <v>84</v>
      </c>
      <c r="F721" s="254"/>
      <c r="G721" s="255">
        <v>0</v>
      </c>
      <c r="H721" s="255">
        <v>0</v>
      </c>
      <c r="I721" s="255">
        <v>0</v>
      </c>
      <c r="J721" s="237">
        <v>5</v>
      </c>
      <c r="K721" s="237">
        <v>2</v>
      </c>
      <c r="L721" s="255">
        <v>0</v>
      </c>
      <c r="M721" s="255">
        <v>0</v>
      </c>
      <c r="N721" s="255">
        <v>0</v>
      </c>
      <c r="O721" s="255">
        <v>0</v>
      </c>
      <c r="P721" s="255">
        <v>0</v>
      </c>
      <c r="Q721" s="255">
        <v>0</v>
      </c>
      <c r="R721" s="282">
        <f t="shared" si="120"/>
        <v>7</v>
      </c>
      <c r="S721" s="255"/>
      <c r="T721" s="255"/>
      <c r="U721" s="255"/>
      <c r="V721" s="255"/>
      <c r="W721" s="255"/>
      <c r="X721" s="255"/>
      <c r="Y721" s="255"/>
      <c r="Z721" s="255"/>
      <c r="AA721" s="255"/>
      <c r="AB721" s="255"/>
      <c r="AC721" s="255"/>
      <c r="AD721" s="255"/>
      <c r="AE721" s="282">
        <f t="shared" si="103"/>
        <v>0</v>
      </c>
      <c r="AF721" s="255"/>
      <c r="AG721" s="255"/>
      <c r="AH721" s="255"/>
      <c r="AI721" s="255"/>
      <c r="AJ721" s="255"/>
      <c r="AK721" s="255"/>
      <c r="AL721" s="255"/>
      <c r="AM721" s="255"/>
      <c r="AN721" s="255"/>
      <c r="AO721" s="255"/>
      <c r="AP721" s="255"/>
      <c r="AQ721" s="255"/>
      <c r="AR721" s="282">
        <f t="shared" si="113"/>
        <v>0</v>
      </c>
      <c r="AS721" s="282">
        <f t="shared" si="114"/>
        <v>7</v>
      </c>
    </row>
    <row r="722" spans="1:45" s="306" customFormat="1" ht="11.25" customHeight="1">
      <c r="A722" s="307"/>
      <c r="B722" s="242" t="s">
        <v>106</v>
      </c>
      <c r="C722" s="260" t="s">
        <v>474</v>
      </c>
      <c r="D722" s="244" t="s">
        <v>84</v>
      </c>
      <c r="E722" s="245" t="s">
        <v>84</v>
      </c>
      <c r="F722" s="254"/>
      <c r="G722" s="255"/>
      <c r="H722" s="255"/>
      <c r="I722" s="255"/>
      <c r="J722" s="237">
        <v>1.30</v>
      </c>
      <c r="K722" s="237">
        <v>0.70</v>
      </c>
      <c r="L722" s="255">
        <v>0.70</v>
      </c>
      <c r="M722" s="255">
        <v>0.70</v>
      </c>
      <c r="N722" s="255">
        <v>0.70</v>
      </c>
      <c r="O722" s="255">
        <v>0.70</v>
      </c>
      <c r="P722" s="255">
        <v>3.70</v>
      </c>
      <c r="Q722" s="255">
        <v>6.80</v>
      </c>
      <c r="R722" s="282">
        <f t="shared" si="120"/>
        <v>15.30</v>
      </c>
      <c r="S722" s="255">
        <v>6.80</v>
      </c>
      <c r="T722" s="255">
        <v>6.80</v>
      </c>
      <c r="U722" s="255">
        <v>7</v>
      </c>
      <c r="V722" s="255">
        <v>7.30</v>
      </c>
      <c r="W722" s="255">
        <v>7.60</v>
      </c>
      <c r="X722" s="255">
        <v>7.70</v>
      </c>
      <c r="Y722" s="255">
        <v>6.50</v>
      </c>
      <c r="Z722" s="255">
        <v>6.50</v>
      </c>
      <c r="AA722" s="255">
        <v>6.50</v>
      </c>
      <c r="AB722" s="255"/>
      <c r="AC722" s="255"/>
      <c r="AD722" s="255"/>
      <c r="AE722" s="282">
        <f t="shared" si="103"/>
        <v>62.70</v>
      </c>
      <c r="AF722" s="255"/>
      <c r="AG722" s="255"/>
      <c r="AH722" s="255"/>
      <c r="AI722" s="255"/>
      <c r="AJ722" s="255"/>
      <c r="AK722" s="255"/>
      <c r="AL722" s="255"/>
      <c r="AM722" s="255"/>
      <c r="AN722" s="255"/>
      <c r="AO722" s="255"/>
      <c r="AP722" s="255"/>
      <c r="AQ722" s="255"/>
      <c r="AR722" s="282">
        <f t="shared" si="113"/>
        <v>0</v>
      </c>
      <c r="AS722" s="282">
        <f t="shared" si="114"/>
        <v>78</v>
      </c>
    </row>
    <row r="723" spans="1:45" s="306" customFormat="1" ht="11.25" customHeight="1">
      <c r="A723" s="307"/>
      <c r="B723" s="242" t="s">
        <v>106</v>
      </c>
      <c r="C723" s="260" t="s">
        <v>476</v>
      </c>
      <c r="D723" s="244" t="s">
        <v>84</v>
      </c>
      <c r="E723" s="245" t="s">
        <v>84</v>
      </c>
      <c r="F723" s="254"/>
      <c r="G723" s="255"/>
      <c r="H723" s="255"/>
      <c r="I723" s="255"/>
      <c r="J723" s="237">
        <v>4.8170000000000002</v>
      </c>
      <c r="K723" s="237">
        <v>5</v>
      </c>
      <c r="L723" s="255">
        <v>5</v>
      </c>
      <c r="M723" s="255">
        <v>2.50</v>
      </c>
      <c r="N723" s="255">
        <v>5</v>
      </c>
      <c r="O723" s="255">
        <v>7.7770000000000001</v>
      </c>
      <c r="P723" s="255">
        <v>0</v>
      </c>
      <c r="Q723" s="255">
        <v>0</v>
      </c>
      <c r="R723" s="282">
        <f t="shared" si="120"/>
        <v>30.094000000000001</v>
      </c>
      <c r="S723" s="255"/>
      <c r="T723" s="255"/>
      <c r="U723" s="255"/>
      <c r="V723" s="255"/>
      <c r="W723" s="255">
        <v>42.20</v>
      </c>
      <c r="X723" s="255"/>
      <c r="Y723" s="255"/>
      <c r="Z723" s="255"/>
      <c r="AA723" s="255"/>
      <c r="AB723" s="255"/>
      <c r="AC723" s="255"/>
      <c r="AD723" s="255"/>
      <c r="AE723" s="282">
        <f t="shared" si="103"/>
        <v>42.20</v>
      </c>
      <c r="AF723" s="255"/>
      <c r="AG723" s="255"/>
      <c r="AH723" s="255"/>
      <c r="AI723" s="255"/>
      <c r="AJ723" s="255"/>
      <c r="AK723" s="255"/>
      <c r="AL723" s="255"/>
      <c r="AM723" s="255"/>
      <c r="AN723" s="255"/>
      <c r="AO723" s="255"/>
      <c r="AP723" s="255"/>
      <c r="AQ723" s="255"/>
      <c r="AR723" s="282">
        <f t="shared" si="113"/>
        <v>0</v>
      </c>
      <c r="AS723" s="282">
        <f t="shared" si="114"/>
        <v>72.294000000000011</v>
      </c>
    </row>
    <row r="724" spans="1:45" s="306" customFormat="1" ht="11.25" customHeight="1">
      <c r="A724" s="307"/>
      <c r="B724" s="242" t="s">
        <v>106</v>
      </c>
      <c r="C724" s="260" t="s">
        <v>477</v>
      </c>
      <c r="D724" s="244" t="s">
        <v>84</v>
      </c>
      <c r="E724" s="245" t="s">
        <v>84</v>
      </c>
      <c r="F724" s="254"/>
      <c r="G724" s="255"/>
      <c r="H724" s="255"/>
      <c r="I724" s="255"/>
      <c r="J724" s="237">
        <v>5</v>
      </c>
      <c r="K724" s="237">
        <v>6.50</v>
      </c>
      <c r="L724" s="255">
        <v>5</v>
      </c>
      <c r="M724" s="255">
        <v>5</v>
      </c>
      <c r="N724" s="255">
        <v>5</v>
      </c>
      <c r="O724" s="255">
        <v>5</v>
      </c>
      <c r="P724" s="255">
        <v>5</v>
      </c>
      <c r="Q724" s="255">
        <v>5</v>
      </c>
      <c r="R724" s="282">
        <f t="shared" si="120"/>
        <v>41.50</v>
      </c>
      <c r="S724" s="255">
        <v>5</v>
      </c>
      <c r="T724" s="255">
        <v>5</v>
      </c>
      <c r="U724" s="255">
        <v>5</v>
      </c>
      <c r="V724" s="255">
        <v>5</v>
      </c>
      <c r="W724" s="255">
        <v>5</v>
      </c>
      <c r="X724" s="255">
        <v>5</v>
      </c>
      <c r="Y724" s="255">
        <v>5</v>
      </c>
      <c r="Z724" s="255"/>
      <c r="AA724" s="255"/>
      <c r="AB724" s="255"/>
      <c r="AC724" s="255"/>
      <c r="AD724" s="255"/>
      <c r="AE724" s="282">
        <f t="shared" si="103"/>
        <v>35</v>
      </c>
      <c r="AF724" s="255"/>
      <c r="AG724" s="255"/>
      <c r="AH724" s="255"/>
      <c r="AI724" s="255"/>
      <c r="AJ724" s="255"/>
      <c r="AK724" s="255"/>
      <c r="AL724" s="255"/>
      <c r="AM724" s="255"/>
      <c r="AN724" s="255"/>
      <c r="AO724" s="255"/>
      <c r="AP724" s="255"/>
      <c r="AQ724" s="255"/>
      <c r="AR724" s="282">
        <f t="shared" si="113"/>
        <v>0</v>
      </c>
      <c r="AS724" s="282">
        <f t="shared" si="114"/>
        <v>76.50</v>
      </c>
    </row>
    <row r="725" spans="1:45" s="306" customFormat="1" ht="11.25" customHeight="1">
      <c r="A725" s="307"/>
      <c r="B725" s="242" t="s">
        <v>106</v>
      </c>
      <c r="C725" s="260" t="s">
        <v>478</v>
      </c>
      <c r="D725" s="244" t="s">
        <v>84</v>
      </c>
      <c r="E725" s="245" t="s">
        <v>84</v>
      </c>
      <c r="F725" s="254"/>
      <c r="G725" s="255"/>
      <c r="H725" s="255"/>
      <c r="I725" s="255"/>
      <c r="J725" s="237">
        <v>8.1229999999999993</v>
      </c>
      <c r="K725" s="237">
        <v>25.20</v>
      </c>
      <c r="L725" s="255">
        <v>6.875</v>
      </c>
      <c r="M725" s="255">
        <v>6.7640000000000002</v>
      </c>
      <c r="N725" s="255">
        <v>6.515</v>
      </c>
      <c r="O725" s="255">
        <v>1.746</v>
      </c>
      <c r="P725" s="255">
        <v>2.90</v>
      </c>
      <c r="Q725" s="255">
        <v>0</v>
      </c>
      <c r="R725" s="282">
        <f t="shared" si="120"/>
        <v>58.123000000000005</v>
      </c>
      <c r="S725" s="255"/>
      <c r="T725" s="255"/>
      <c r="U725" s="255"/>
      <c r="V725" s="255"/>
      <c r="W725" s="255"/>
      <c r="X725" s="255"/>
      <c r="Y725" s="255"/>
      <c r="Z725" s="255"/>
      <c r="AA725" s="255"/>
      <c r="AB725" s="255"/>
      <c r="AC725" s="255"/>
      <c r="AD725" s="255"/>
      <c r="AE725" s="282">
        <f t="shared" si="103"/>
        <v>0</v>
      </c>
      <c r="AF725" s="255"/>
      <c r="AG725" s="255"/>
      <c r="AH725" s="255"/>
      <c r="AI725" s="255"/>
      <c r="AJ725" s="255"/>
      <c r="AK725" s="255"/>
      <c r="AL725" s="255"/>
      <c r="AM725" s="255"/>
      <c r="AN725" s="255"/>
      <c r="AO725" s="255"/>
      <c r="AP725" s="255"/>
      <c r="AQ725" s="255"/>
      <c r="AR725" s="282">
        <f t="shared" si="113"/>
        <v>0</v>
      </c>
      <c r="AS725" s="282">
        <f t="shared" si="114"/>
        <v>58.123000000000005</v>
      </c>
    </row>
    <row r="726" spans="1:45" s="306" customFormat="1" ht="11.25" customHeight="1">
      <c r="A726" s="307"/>
      <c r="B726" s="242" t="s">
        <v>106</v>
      </c>
      <c r="C726" s="260" t="s">
        <v>480</v>
      </c>
      <c r="D726" s="244" t="s">
        <v>84</v>
      </c>
      <c r="E726" s="245" t="s">
        <v>84</v>
      </c>
      <c r="F726" s="254"/>
      <c r="G726" s="255"/>
      <c r="H726" s="255"/>
      <c r="I726" s="255"/>
      <c r="J726" s="237">
        <v>0</v>
      </c>
      <c r="K726" s="237">
        <v>0.50</v>
      </c>
      <c r="L726" s="255">
        <v>0</v>
      </c>
      <c r="M726" s="255">
        <v>1.8169999999999999</v>
      </c>
      <c r="N726" s="255">
        <v>0</v>
      </c>
      <c r="O726" s="255">
        <v>0</v>
      </c>
      <c r="P726" s="255">
        <v>0</v>
      </c>
      <c r="Q726" s="255">
        <v>0</v>
      </c>
      <c r="R726" s="282">
        <f t="shared" si="120"/>
        <v>2.3170000000000002</v>
      </c>
      <c r="S726" s="255"/>
      <c r="T726" s="255"/>
      <c r="U726" s="255"/>
      <c r="V726" s="255"/>
      <c r="W726" s="255"/>
      <c r="X726" s="255"/>
      <c r="Y726" s="255"/>
      <c r="Z726" s="255"/>
      <c r="AA726" s="255"/>
      <c r="AB726" s="255"/>
      <c r="AC726" s="255"/>
      <c r="AD726" s="255"/>
      <c r="AE726" s="282">
        <f t="shared" si="103"/>
        <v>0</v>
      </c>
      <c r="AF726" s="255"/>
      <c r="AG726" s="255"/>
      <c r="AH726" s="255"/>
      <c r="AI726" s="255"/>
      <c r="AJ726" s="255"/>
      <c r="AK726" s="255"/>
      <c r="AL726" s="255"/>
      <c r="AM726" s="255"/>
      <c r="AN726" s="255"/>
      <c r="AO726" s="255"/>
      <c r="AP726" s="255"/>
      <c r="AQ726" s="255"/>
      <c r="AR726" s="282">
        <f t="shared" si="113"/>
        <v>0</v>
      </c>
      <c r="AS726" s="282">
        <f t="shared" si="114"/>
        <v>2.3170000000000002</v>
      </c>
    </row>
    <row r="727" spans="1:45" s="306" customFormat="1" ht="11.25" customHeight="1">
      <c r="A727" s="307"/>
      <c r="B727" s="242" t="s">
        <v>106</v>
      </c>
      <c r="C727" s="260" t="s">
        <v>481</v>
      </c>
      <c r="D727" s="244" t="s">
        <v>84</v>
      </c>
      <c r="E727" s="245" t="s">
        <v>84</v>
      </c>
      <c r="F727" s="254"/>
      <c r="G727" s="255"/>
      <c r="H727" s="255"/>
      <c r="I727" s="255"/>
      <c r="J727" s="237">
        <v>44.753999999999998</v>
      </c>
      <c r="K727" s="237">
        <v>75.80</v>
      </c>
      <c r="L727" s="255">
        <v>6.01</v>
      </c>
      <c r="M727" s="255">
        <v>5.7640000000000002</v>
      </c>
      <c r="N727" s="255">
        <v>17.620999999999999</v>
      </c>
      <c r="O727" s="255">
        <v>41.37</v>
      </c>
      <c r="P727" s="255">
        <v>32.50</v>
      </c>
      <c r="Q727" s="255">
        <v>11.40</v>
      </c>
      <c r="R727" s="282">
        <f t="shared" si="120"/>
        <v>235.21900000000002</v>
      </c>
      <c r="S727" s="255">
        <v>8</v>
      </c>
      <c r="T727" s="255">
        <v>27</v>
      </c>
      <c r="U727" s="255">
        <v>32</v>
      </c>
      <c r="V727" s="255">
        <v>89.60</v>
      </c>
      <c r="W727" s="255">
        <v>112.10</v>
      </c>
      <c r="X727" s="255">
        <v>35.799999999999997</v>
      </c>
      <c r="Y727" s="255"/>
      <c r="Z727" s="255"/>
      <c r="AA727" s="255"/>
      <c r="AB727" s="255"/>
      <c r="AC727" s="255"/>
      <c r="AD727" s="255"/>
      <c r="AE727" s="282">
        <f t="shared" si="103"/>
        <v>304.50</v>
      </c>
      <c r="AF727" s="255"/>
      <c r="AG727" s="255"/>
      <c r="AH727" s="255"/>
      <c r="AI727" s="255"/>
      <c r="AJ727" s="255"/>
      <c r="AK727" s="255"/>
      <c r="AL727" s="255"/>
      <c r="AM727" s="255"/>
      <c r="AN727" s="255"/>
      <c r="AO727" s="255"/>
      <c r="AP727" s="255"/>
      <c r="AQ727" s="255"/>
      <c r="AR727" s="282">
        <f t="shared" si="113"/>
        <v>0</v>
      </c>
      <c r="AS727" s="282">
        <f t="shared" si="114"/>
        <v>539.71900000000005</v>
      </c>
    </row>
    <row r="728" spans="1:45" s="306" customFormat="1" ht="11.25" customHeight="1">
      <c r="A728" s="307"/>
      <c r="B728" s="242" t="s">
        <v>106</v>
      </c>
      <c r="C728" s="260" t="s">
        <v>590</v>
      </c>
      <c r="D728" s="244" t="s">
        <v>84</v>
      </c>
      <c r="E728" s="245" t="s">
        <v>84</v>
      </c>
      <c r="F728" s="254"/>
      <c r="G728" s="255"/>
      <c r="H728" s="255"/>
      <c r="I728" s="255"/>
      <c r="J728" s="237">
        <v>10.191000000000001</v>
      </c>
      <c r="K728" s="237">
        <v>0</v>
      </c>
      <c r="L728" s="255">
        <v>0</v>
      </c>
      <c r="M728" s="255">
        <v>65.757999999999996</v>
      </c>
      <c r="N728" s="255">
        <v>32.878999999999998</v>
      </c>
      <c r="O728" s="255">
        <v>32.878999999999998</v>
      </c>
      <c r="P728" s="255">
        <v>0</v>
      </c>
      <c r="Q728" s="255">
        <v>0</v>
      </c>
      <c r="R728" s="282">
        <f t="shared" si="120"/>
        <v>141.70699999999999</v>
      </c>
      <c r="S728" s="255"/>
      <c r="T728" s="255"/>
      <c r="U728" s="255"/>
      <c r="V728" s="255"/>
      <c r="W728" s="255"/>
      <c r="X728" s="255"/>
      <c r="Y728" s="255"/>
      <c r="Z728" s="255"/>
      <c r="AA728" s="255"/>
      <c r="AB728" s="255"/>
      <c r="AC728" s="255"/>
      <c r="AD728" s="255"/>
      <c r="AE728" s="282">
        <f t="shared" si="103"/>
        <v>0</v>
      </c>
      <c r="AF728" s="255"/>
      <c r="AG728" s="255"/>
      <c r="AH728" s="255"/>
      <c r="AI728" s="255"/>
      <c r="AJ728" s="255"/>
      <c r="AK728" s="255"/>
      <c r="AL728" s="255"/>
      <c r="AM728" s="255"/>
      <c r="AN728" s="255"/>
      <c r="AO728" s="255"/>
      <c r="AP728" s="255"/>
      <c r="AQ728" s="255"/>
      <c r="AR728" s="282">
        <f t="shared" si="113"/>
        <v>0</v>
      </c>
      <c r="AS728" s="282">
        <f t="shared" si="114"/>
        <v>141.70699999999999</v>
      </c>
    </row>
    <row r="729" spans="1:45" s="306" customFormat="1" ht="11.25" customHeight="1">
      <c r="A729" s="307"/>
      <c r="B729" s="242" t="s">
        <v>106</v>
      </c>
      <c r="C729" s="260" t="s">
        <v>482</v>
      </c>
      <c r="D729" s="244" t="s">
        <v>84</v>
      </c>
      <c r="E729" s="245" t="s">
        <v>84</v>
      </c>
      <c r="F729" s="254"/>
      <c r="G729" s="255"/>
      <c r="H729" s="255"/>
      <c r="I729" s="255"/>
      <c r="J729" s="237">
        <v>18.60</v>
      </c>
      <c r="K729" s="237">
        <v>18.60</v>
      </c>
      <c r="L729" s="255">
        <v>18.60</v>
      </c>
      <c r="M729" s="255">
        <v>18.606999999999999</v>
      </c>
      <c r="N729" s="255">
        <v>18.60</v>
      </c>
      <c r="O729" s="255">
        <v>18.60</v>
      </c>
      <c r="P729" s="255">
        <v>18.60</v>
      </c>
      <c r="Q729" s="255">
        <v>18.60</v>
      </c>
      <c r="R729" s="282">
        <f t="shared" si="120"/>
        <v>148.80699999999999</v>
      </c>
      <c r="S729" s="255">
        <v>18.60</v>
      </c>
      <c r="T729" s="255">
        <v>18.60</v>
      </c>
      <c r="U729" s="255">
        <v>18.60</v>
      </c>
      <c r="V729" s="255">
        <v>18.60</v>
      </c>
      <c r="W729" s="255"/>
      <c r="X729" s="255"/>
      <c r="Y729" s="255"/>
      <c r="Z729" s="255"/>
      <c r="AA729" s="255"/>
      <c r="AB729" s="255"/>
      <c r="AC729" s="255"/>
      <c r="AD729" s="255"/>
      <c r="AE729" s="282">
        <f t="shared" si="103"/>
        <v>74.400000000000006</v>
      </c>
      <c r="AF729" s="255"/>
      <c r="AG729" s="255"/>
      <c r="AH729" s="255"/>
      <c r="AI729" s="255"/>
      <c r="AJ729" s="255"/>
      <c r="AK729" s="255"/>
      <c r="AL729" s="255"/>
      <c r="AM729" s="255"/>
      <c r="AN729" s="255"/>
      <c r="AO729" s="255"/>
      <c r="AP729" s="255"/>
      <c r="AQ729" s="255"/>
      <c r="AR729" s="282">
        <f t="shared" si="113"/>
        <v>0</v>
      </c>
      <c r="AS729" s="282">
        <f t="shared" si="114"/>
        <v>223.20699999999999</v>
      </c>
    </row>
    <row r="730" spans="1:45" s="306" customFormat="1" ht="11.25" customHeight="1">
      <c r="A730" s="307"/>
      <c r="B730" s="242" t="s">
        <v>106</v>
      </c>
      <c r="C730" s="260" t="s">
        <v>483</v>
      </c>
      <c r="D730" s="244" t="s">
        <v>84</v>
      </c>
      <c r="E730" s="245" t="s">
        <v>84</v>
      </c>
      <c r="F730" s="254"/>
      <c r="G730" s="255"/>
      <c r="H730" s="255"/>
      <c r="I730" s="255"/>
      <c r="J730" s="237">
        <v>45.15</v>
      </c>
      <c r="K730" s="237">
        <v>47.10</v>
      </c>
      <c r="L730" s="255">
        <v>68.50</v>
      </c>
      <c r="M730" s="255">
        <v>72.516999999999996</v>
      </c>
      <c r="N730" s="255">
        <v>32.878999999999998</v>
      </c>
      <c r="O730" s="255">
        <v>121.51300000000001</v>
      </c>
      <c r="P730" s="255">
        <v>119</v>
      </c>
      <c r="Q730" s="255">
        <v>149</v>
      </c>
      <c r="R730" s="282">
        <f t="shared" si="120"/>
        <v>655.65899999999999</v>
      </c>
      <c r="S730" s="255">
        <v>168.40</v>
      </c>
      <c r="T730" s="255">
        <v>216.50</v>
      </c>
      <c r="U730" s="255">
        <v>217.30</v>
      </c>
      <c r="V730" s="255">
        <v>160.50</v>
      </c>
      <c r="W730" s="255">
        <v>160.50</v>
      </c>
      <c r="X730" s="255"/>
      <c r="Y730" s="255"/>
      <c r="Z730" s="255"/>
      <c r="AA730" s="255"/>
      <c r="AB730" s="255"/>
      <c r="AC730" s="255"/>
      <c r="AD730" s="255"/>
      <c r="AE730" s="282">
        <f t="shared" si="121" ref="AE730:AE745">SUM(S730:AD730)</f>
        <v>923.20</v>
      </c>
      <c r="AF730" s="255"/>
      <c r="AG730" s="255"/>
      <c r="AH730" s="255"/>
      <c r="AI730" s="255"/>
      <c r="AJ730" s="255"/>
      <c r="AK730" s="255"/>
      <c r="AL730" s="255"/>
      <c r="AM730" s="255"/>
      <c r="AN730" s="255"/>
      <c r="AO730" s="255"/>
      <c r="AP730" s="255"/>
      <c r="AQ730" s="255"/>
      <c r="AR730" s="282">
        <f t="shared" si="113"/>
        <v>0</v>
      </c>
      <c r="AS730" s="282">
        <f t="shared" si="114"/>
        <v>1578.8589999999999</v>
      </c>
    </row>
    <row r="731" spans="1:45" s="306" customFormat="1" ht="11.25" customHeight="1">
      <c r="A731" s="307"/>
      <c r="B731" s="242" t="s">
        <v>106</v>
      </c>
      <c r="C731" s="260" t="s">
        <v>484</v>
      </c>
      <c r="D731" s="244" t="s">
        <v>84</v>
      </c>
      <c r="E731" s="245" t="s">
        <v>84</v>
      </c>
      <c r="F731" s="254"/>
      <c r="G731" s="255"/>
      <c r="H731" s="255"/>
      <c r="I731" s="255"/>
      <c r="J731" s="237">
        <v>6.49</v>
      </c>
      <c r="K731" s="237">
        <v>74.50</v>
      </c>
      <c r="L731" s="255">
        <v>6.1660000000000004</v>
      </c>
      <c r="M731" s="255">
        <v>5.8440000000000003</v>
      </c>
      <c r="N731" s="255">
        <v>3.9820000000000002</v>
      </c>
      <c r="O731" s="255">
        <v>1.2589999999999999</v>
      </c>
      <c r="P731" s="255">
        <v>0.30</v>
      </c>
      <c r="Q731" s="255">
        <v>0</v>
      </c>
      <c r="R731" s="282">
        <f t="shared" si="120"/>
        <v>98.540999999999983</v>
      </c>
      <c r="S731" s="255"/>
      <c r="T731" s="255"/>
      <c r="U731" s="255"/>
      <c r="V731" s="255"/>
      <c r="W731" s="255"/>
      <c r="X731" s="255">
        <v>0.70</v>
      </c>
      <c r="Y731" s="255">
        <v>1.20</v>
      </c>
      <c r="Z731" s="255"/>
      <c r="AA731" s="255"/>
      <c r="AB731" s="255"/>
      <c r="AC731" s="255"/>
      <c r="AD731" s="255"/>
      <c r="AE731" s="282">
        <f t="shared" si="121"/>
        <v>1.90</v>
      </c>
      <c r="AF731" s="255"/>
      <c r="AG731" s="255"/>
      <c r="AH731" s="255"/>
      <c r="AI731" s="255"/>
      <c r="AJ731" s="255"/>
      <c r="AK731" s="255"/>
      <c r="AL731" s="255"/>
      <c r="AM731" s="255"/>
      <c r="AN731" s="255"/>
      <c r="AO731" s="255"/>
      <c r="AP731" s="255"/>
      <c r="AQ731" s="255"/>
      <c r="AR731" s="282">
        <f t="shared" si="113"/>
        <v>0</v>
      </c>
      <c r="AS731" s="282">
        <f t="shared" si="114"/>
        <v>100.44099999999999</v>
      </c>
    </row>
    <row r="732" spans="1:45" s="306" customFormat="1" ht="11.25" customHeight="1">
      <c r="A732" s="307"/>
      <c r="B732" s="242" t="s">
        <v>107</v>
      </c>
      <c r="C732" s="260" t="s">
        <v>696</v>
      </c>
      <c r="D732" s="244" t="s">
        <v>84</v>
      </c>
      <c r="E732" s="245" t="s">
        <v>84</v>
      </c>
      <c r="F732" s="254"/>
      <c r="G732" s="255"/>
      <c r="H732" s="255">
        <v>89.40</v>
      </c>
      <c r="I732" s="255">
        <v>89.10</v>
      </c>
      <c r="J732" s="237">
        <v>35.60</v>
      </c>
      <c r="K732" s="237">
        <v>18.80</v>
      </c>
      <c r="L732" s="255">
        <v>12.90</v>
      </c>
      <c r="M732" s="255">
        <v>34.40</v>
      </c>
      <c r="N732" s="255">
        <v>509.80</v>
      </c>
      <c r="O732" s="255">
        <v>23.16</v>
      </c>
      <c r="P732" s="255">
        <v>0</v>
      </c>
      <c r="Q732" s="255">
        <v>22.30</v>
      </c>
      <c r="R732" s="282">
        <f t="shared" si="120"/>
        <v>835.45999999999992</v>
      </c>
      <c r="S732" s="255"/>
      <c r="T732" s="255"/>
      <c r="U732" s="255"/>
      <c r="V732" s="255">
        <v>77.55</v>
      </c>
      <c r="W732" s="255"/>
      <c r="X732" s="255"/>
      <c r="Y732" s="255">
        <v>0.68</v>
      </c>
      <c r="Z732" s="255"/>
      <c r="AA732" s="255">
        <v>0.86</v>
      </c>
      <c r="AB732" s="255">
        <v>14.97</v>
      </c>
      <c r="AC732" s="255">
        <v>40</v>
      </c>
      <c r="AD732" s="255"/>
      <c r="AE732" s="282">
        <f t="shared" si="122" ref="AE732:AE733">SUM(S732:AD732)</f>
        <v>134.06</v>
      </c>
      <c r="AF732" s="255"/>
      <c r="AG732" s="255"/>
      <c r="AH732" s="255"/>
      <c r="AI732" s="255"/>
      <c r="AJ732" s="255"/>
      <c r="AK732" s="255"/>
      <c r="AL732" s="255"/>
      <c r="AM732" s="255"/>
      <c r="AN732" s="255"/>
      <c r="AO732" s="255"/>
      <c r="AP732" s="255"/>
      <c r="AQ732" s="255"/>
      <c r="AR732" s="282">
        <f t="shared" si="113"/>
        <v>0</v>
      </c>
      <c r="AS732" s="282">
        <f t="shared" si="114"/>
        <v>969.52</v>
      </c>
    </row>
    <row r="733" spans="1:45" s="306" customFormat="1" ht="11.25" customHeight="1">
      <c r="A733" s="307"/>
      <c r="B733" s="242" t="s">
        <v>123</v>
      </c>
      <c r="C733" s="260" t="s">
        <v>210</v>
      </c>
      <c r="D733" s="244" t="s">
        <v>84</v>
      </c>
      <c r="E733" s="245" t="s">
        <v>84</v>
      </c>
      <c r="F733" s="254"/>
      <c r="G733" s="255"/>
      <c r="H733" s="255"/>
      <c r="I733" s="255">
        <v>56.20</v>
      </c>
      <c r="J733" s="237">
        <v>50</v>
      </c>
      <c r="K733" s="237"/>
      <c r="L733" s="255"/>
      <c r="M733" s="255"/>
      <c r="N733" s="255"/>
      <c r="O733" s="255"/>
      <c r="P733" s="255"/>
      <c r="Q733" s="255"/>
      <c r="R733" s="282">
        <f t="shared" si="120"/>
        <v>106.20</v>
      </c>
      <c r="S733" s="255"/>
      <c r="T733" s="255"/>
      <c r="U733" s="255"/>
      <c r="V733" s="255"/>
      <c r="W733" s="255"/>
      <c r="X733" s="255"/>
      <c r="Y733" s="255"/>
      <c r="Z733" s="255"/>
      <c r="AA733" s="255"/>
      <c r="AB733" s="255"/>
      <c r="AC733" s="255"/>
      <c r="AD733" s="255"/>
      <c r="AE733" s="282">
        <f t="shared" si="122"/>
        <v>0</v>
      </c>
      <c r="AF733" s="255"/>
      <c r="AG733" s="255"/>
      <c r="AH733" s="255"/>
      <c r="AI733" s="255"/>
      <c r="AJ733" s="255"/>
      <c r="AK733" s="255"/>
      <c r="AL733" s="255"/>
      <c r="AM733" s="255"/>
      <c r="AN733" s="255"/>
      <c r="AO733" s="255"/>
      <c r="AP733" s="255"/>
      <c r="AQ733" s="255"/>
      <c r="AR733" s="282">
        <f t="shared" si="113"/>
        <v>0</v>
      </c>
      <c r="AS733" s="282">
        <f t="shared" si="114"/>
        <v>106.20</v>
      </c>
    </row>
    <row r="734" spans="1:45" s="306" customFormat="1" ht="11.25" customHeight="1">
      <c r="A734" s="307"/>
      <c r="B734" s="242" t="s">
        <v>123</v>
      </c>
      <c r="C734" s="260" t="s">
        <v>213</v>
      </c>
      <c r="D734" s="244" t="s">
        <v>84</v>
      </c>
      <c r="E734" s="245" t="s">
        <v>84</v>
      </c>
      <c r="F734" s="254"/>
      <c r="G734" s="255"/>
      <c r="H734" s="255"/>
      <c r="I734" s="255">
        <v>17.70</v>
      </c>
      <c r="J734" s="208">
        <v>4</v>
      </c>
      <c r="K734" s="237"/>
      <c r="L734" s="255"/>
      <c r="M734" s="255"/>
      <c r="N734" s="255"/>
      <c r="O734" s="255"/>
      <c r="P734" s="255"/>
      <c r="Q734" s="255"/>
      <c r="R734" s="282">
        <f t="shared" si="120"/>
        <v>21.70</v>
      </c>
      <c r="S734" s="255"/>
      <c r="T734" s="255"/>
      <c r="U734" s="255"/>
      <c r="V734" s="255"/>
      <c r="W734" s="255"/>
      <c r="X734" s="255"/>
      <c r="Y734" s="255"/>
      <c r="Z734" s="255"/>
      <c r="AA734" s="255"/>
      <c r="AB734" s="255"/>
      <c r="AC734" s="255"/>
      <c r="AD734" s="255"/>
      <c r="AE734" s="282">
        <f t="shared" si="121"/>
        <v>0</v>
      </c>
      <c r="AF734" s="255"/>
      <c r="AG734" s="255"/>
      <c r="AH734" s="255"/>
      <c r="AI734" s="255"/>
      <c r="AJ734" s="255"/>
      <c r="AK734" s="255"/>
      <c r="AL734" s="255"/>
      <c r="AM734" s="255"/>
      <c r="AN734" s="255"/>
      <c r="AO734" s="255"/>
      <c r="AP734" s="255"/>
      <c r="AQ734" s="255"/>
      <c r="AR734" s="282">
        <f t="shared" si="113"/>
        <v>0</v>
      </c>
      <c r="AS734" s="282">
        <f t="shared" si="114"/>
        <v>21.70</v>
      </c>
    </row>
    <row r="735" spans="1:45" s="306" customFormat="1" ht="11.25" customHeight="1">
      <c r="A735" s="307"/>
      <c r="B735" s="242" t="s">
        <v>123</v>
      </c>
      <c r="C735" s="260" t="s">
        <v>214</v>
      </c>
      <c r="D735" s="244" t="s">
        <v>84</v>
      </c>
      <c r="E735" s="245" t="s">
        <v>84</v>
      </c>
      <c r="F735" s="254"/>
      <c r="G735" s="255"/>
      <c r="H735" s="255"/>
      <c r="I735" s="255">
        <v>0.99099999999999999</v>
      </c>
      <c r="J735" s="237"/>
      <c r="K735" s="237"/>
      <c r="L735" s="255"/>
      <c r="M735" s="255"/>
      <c r="N735" s="255"/>
      <c r="O735" s="255"/>
      <c r="P735" s="255"/>
      <c r="Q735" s="255"/>
      <c r="R735" s="282">
        <f t="shared" si="120"/>
        <v>0.99099999999999999</v>
      </c>
      <c r="S735" s="255"/>
      <c r="T735" s="255"/>
      <c r="U735" s="255"/>
      <c r="V735" s="255"/>
      <c r="W735" s="255"/>
      <c r="X735" s="255"/>
      <c r="Y735" s="255"/>
      <c r="Z735" s="255"/>
      <c r="AA735" s="255"/>
      <c r="AB735" s="255"/>
      <c r="AC735" s="255"/>
      <c r="AD735" s="255"/>
      <c r="AE735" s="282">
        <f t="shared" si="121"/>
        <v>0</v>
      </c>
      <c r="AF735" s="255"/>
      <c r="AG735" s="255"/>
      <c r="AH735" s="255"/>
      <c r="AI735" s="255"/>
      <c r="AJ735" s="255"/>
      <c r="AK735" s="255"/>
      <c r="AL735" s="255"/>
      <c r="AM735" s="255"/>
      <c r="AN735" s="255"/>
      <c r="AO735" s="255"/>
      <c r="AP735" s="255"/>
      <c r="AQ735" s="255"/>
      <c r="AR735" s="282">
        <f t="shared" si="113"/>
        <v>0</v>
      </c>
      <c r="AS735" s="282">
        <f t="shared" si="114"/>
        <v>0.99099999999999999</v>
      </c>
    </row>
    <row r="736" spans="1:45" s="306" customFormat="1" ht="11.25" customHeight="1">
      <c r="A736" s="307"/>
      <c r="B736" s="242" t="s">
        <v>123</v>
      </c>
      <c r="C736" s="260" t="s">
        <v>215</v>
      </c>
      <c r="D736" s="244" t="s">
        <v>84</v>
      </c>
      <c r="E736" s="245" t="s">
        <v>84</v>
      </c>
      <c r="F736" s="254"/>
      <c r="G736" s="255"/>
      <c r="H736" s="255"/>
      <c r="I736" s="255">
        <v>10.60</v>
      </c>
      <c r="J736" s="237"/>
      <c r="K736" s="237"/>
      <c r="L736" s="255"/>
      <c r="M736" s="255"/>
      <c r="N736" s="255"/>
      <c r="O736" s="255"/>
      <c r="P736" s="255"/>
      <c r="Q736" s="255"/>
      <c r="R736" s="282">
        <f t="shared" si="120"/>
        <v>10.60</v>
      </c>
      <c r="S736" s="255"/>
      <c r="T736" s="255"/>
      <c r="U736" s="255"/>
      <c r="V736" s="255"/>
      <c r="W736" s="255"/>
      <c r="X736" s="255"/>
      <c r="Y736" s="255"/>
      <c r="Z736" s="255"/>
      <c r="AA736" s="255"/>
      <c r="AB736" s="255"/>
      <c r="AC736" s="255"/>
      <c r="AD736" s="255"/>
      <c r="AE736" s="282">
        <f t="shared" si="121"/>
        <v>0</v>
      </c>
      <c r="AF736" s="255"/>
      <c r="AG736" s="255"/>
      <c r="AH736" s="255"/>
      <c r="AI736" s="255"/>
      <c r="AJ736" s="255"/>
      <c r="AK736" s="255"/>
      <c r="AL736" s="255"/>
      <c r="AM736" s="255"/>
      <c r="AN736" s="255"/>
      <c r="AO736" s="255"/>
      <c r="AP736" s="255"/>
      <c r="AQ736" s="255"/>
      <c r="AR736" s="282">
        <f t="shared" si="113"/>
        <v>0</v>
      </c>
      <c r="AS736" s="282">
        <f t="shared" si="114"/>
        <v>10.60</v>
      </c>
    </row>
    <row r="737" spans="1:45" s="306" customFormat="1" ht="11.25" customHeight="1">
      <c r="A737" s="307"/>
      <c r="B737" s="242" t="s">
        <v>123</v>
      </c>
      <c r="C737" s="260" t="s">
        <v>519</v>
      </c>
      <c r="D737" s="244" t="s">
        <v>84</v>
      </c>
      <c r="E737" s="245" t="s">
        <v>84</v>
      </c>
      <c r="F737" s="254"/>
      <c r="G737" s="255"/>
      <c r="H737" s="255"/>
      <c r="I737" s="255"/>
      <c r="J737" s="237"/>
      <c r="K737" s="237">
        <v>0.60</v>
      </c>
      <c r="L737" s="255">
        <v>3.025</v>
      </c>
      <c r="M737" s="255"/>
      <c r="N737" s="255"/>
      <c r="O737" s="255"/>
      <c r="P737" s="255"/>
      <c r="Q737" s="255"/>
      <c r="R737" s="282">
        <f t="shared" si="120"/>
        <v>3.625</v>
      </c>
      <c r="S737" s="255"/>
      <c r="T737" s="255"/>
      <c r="U737" s="255"/>
      <c r="V737" s="255"/>
      <c r="W737" s="255"/>
      <c r="X737" s="255"/>
      <c r="Y737" s="255"/>
      <c r="Z737" s="255"/>
      <c r="AA737" s="255"/>
      <c r="AB737" s="255"/>
      <c r="AC737" s="255"/>
      <c r="AD737" s="255"/>
      <c r="AE737" s="282">
        <f t="shared" si="121"/>
        <v>0</v>
      </c>
      <c r="AF737" s="255"/>
      <c r="AG737" s="255"/>
      <c r="AH737" s="255"/>
      <c r="AI737" s="255"/>
      <c r="AJ737" s="255"/>
      <c r="AK737" s="255"/>
      <c r="AL737" s="255"/>
      <c r="AM737" s="255"/>
      <c r="AN737" s="255"/>
      <c r="AO737" s="255"/>
      <c r="AP737" s="255"/>
      <c r="AQ737" s="255"/>
      <c r="AR737" s="282">
        <f t="shared" si="113"/>
        <v>0</v>
      </c>
      <c r="AS737" s="282">
        <f t="shared" si="114"/>
        <v>3.625</v>
      </c>
    </row>
    <row r="738" spans="1:45" s="306" customFormat="1" ht="11.25" customHeight="1">
      <c r="A738" s="307"/>
      <c r="B738" s="242" t="s">
        <v>123</v>
      </c>
      <c r="C738" s="260" t="s">
        <v>520</v>
      </c>
      <c r="D738" s="244" t="s">
        <v>84</v>
      </c>
      <c r="E738" s="245" t="s">
        <v>84</v>
      </c>
      <c r="F738" s="254"/>
      <c r="G738" s="255"/>
      <c r="H738" s="255"/>
      <c r="I738" s="255"/>
      <c r="J738" s="237"/>
      <c r="K738" s="237">
        <v>73.400000000000006</v>
      </c>
      <c r="L738" s="255"/>
      <c r="M738" s="255"/>
      <c r="N738" s="255"/>
      <c r="O738" s="255"/>
      <c r="P738" s="255"/>
      <c r="Q738" s="255"/>
      <c r="R738" s="282">
        <f t="shared" si="120"/>
        <v>73.400000000000006</v>
      </c>
      <c r="S738" s="255"/>
      <c r="T738" s="255"/>
      <c r="U738" s="255"/>
      <c r="V738" s="255"/>
      <c r="W738" s="255"/>
      <c r="X738" s="255"/>
      <c r="Y738" s="255"/>
      <c r="Z738" s="255"/>
      <c r="AA738" s="255"/>
      <c r="AB738" s="255"/>
      <c r="AC738" s="255"/>
      <c r="AD738" s="255"/>
      <c r="AE738" s="282">
        <f t="shared" si="121"/>
        <v>0</v>
      </c>
      <c r="AF738" s="255"/>
      <c r="AG738" s="255"/>
      <c r="AH738" s="255"/>
      <c r="AI738" s="255"/>
      <c r="AJ738" s="255"/>
      <c r="AK738" s="255"/>
      <c r="AL738" s="255"/>
      <c r="AM738" s="255"/>
      <c r="AN738" s="255"/>
      <c r="AO738" s="255"/>
      <c r="AP738" s="255"/>
      <c r="AQ738" s="255"/>
      <c r="AR738" s="282">
        <f t="shared" si="113"/>
        <v>0</v>
      </c>
      <c r="AS738" s="282">
        <f t="shared" si="114"/>
        <v>73.400000000000006</v>
      </c>
    </row>
    <row r="739" spans="1:45" s="306" customFormat="1" ht="11.25" customHeight="1">
      <c r="A739" s="307"/>
      <c r="B739" s="242" t="s">
        <v>123</v>
      </c>
      <c r="C739" s="260" t="s">
        <v>767</v>
      </c>
      <c r="D739" s="244" t="s">
        <v>84</v>
      </c>
      <c r="E739" s="245" t="s">
        <v>84</v>
      </c>
      <c r="F739" s="254"/>
      <c r="G739" s="255"/>
      <c r="H739" s="255"/>
      <c r="I739" s="255"/>
      <c r="J739" s="237"/>
      <c r="K739" s="237"/>
      <c r="L739" s="255"/>
      <c r="M739" s="255"/>
      <c r="N739" s="255"/>
      <c r="O739" s="255"/>
      <c r="P739" s="255">
        <v>1</v>
      </c>
      <c r="Q739" s="255"/>
      <c r="R739" s="282">
        <f t="shared" si="120"/>
        <v>1</v>
      </c>
      <c r="S739" s="255"/>
      <c r="T739" s="255"/>
      <c r="U739" s="255"/>
      <c r="V739" s="255"/>
      <c r="W739" s="255"/>
      <c r="X739" s="255"/>
      <c r="Y739" s="255"/>
      <c r="Z739" s="255"/>
      <c r="AA739" s="255"/>
      <c r="AB739" s="255"/>
      <c r="AC739" s="255"/>
      <c r="AD739" s="255"/>
      <c r="AE739" s="282">
        <f t="shared" si="121"/>
        <v>0</v>
      </c>
      <c r="AF739" s="255"/>
      <c r="AG739" s="255"/>
      <c r="AH739" s="255"/>
      <c r="AI739" s="255"/>
      <c r="AJ739" s="255"/>
      <c r="AK739" s="255"/>
      <c r="AL739" s="255"/>
      <c r="AM739" s="255"/>
      <c r="AN739" s="255"/>
      <c r="AO739" s="255"/>
      <c r="AP739" s="255"/>
      <c r="AQ739" s="255"/>
      <c r="AR739" s="282">
        <f t="shared" si="113"/>
        <v>0</v>
      </c>
      <c r="AS739" s="282">
        <f t="shared" si="114"/>
        <v>1</v>
      </c>
    </row>
    <row r="740" spans="1:45" s="306" customFormat="1" ht="11.25" customHeight="1">
      <c r="A740" s="307"/>
      <c r="B740" s="242" t="s">
        <v>126</v>
      </c>
      <c r="C740" s="260" t="s">
        <v>552</v>
      </c>
      <c r="D740" s="244" t="s">
        <v>84</v>
      </c>
      <c r="E740" s="245" t="s">
        <v>84</v>
      </c>
      <c r="F740" s="254" t="s">
        <v>487</v>
      </c>
      <c r="G740" s="255">
        <v>0</v>
      </c>
      <c r="H740" s="255">
        <v>0</v>
      </c>
      <c r="I740" s="255">
        <v>0</v>
      </c>
      <c r="J740" s="237">
        <v>636.975</v>
      </c>
      <c r="K740" s="237">
        <v>3256.634</v>
      </c>
      <c r="L740" s="255">
        <v>180.333</v>
      </c>
      <c r="M740" s="255">
        <v>778.18100000000004</v>
      </c>
      <c r="N740" s="255">
        <v>90</v>
      </c>
      <c r="O740" s="255">
        <v>-171.46799999999999</v>
      </c>
      <c r="P740" s="255">
        <v>210.77699999999999</v>
      </c>
      <c r="Q740" s="255">
        <v>58.154000000000003</v>
      </c>
      <c r="R740" s="282">
        <f t="shared" si="120"/>
        <v>5039.5860000000002</v>
      </c>
      <c r="S740" s="255"/>
      <c r="T740" s="255">
        <v>6018.2560000000003</v>
      </c>
      <c r="U740" s="255"/>
      <c r="V740" s="255"/>
      <c r="W740" s="255"/>
      <c r="X740" s="255"/>
      <c r="Y740" s="255"/>
      <c r="Z740" s="255"/>
      <c r="AA740" s="255"/>
      <c r="AB740" s="255"/>
      <c r="AC740" s="255"/>
      <c r="AD740" s="255"/>
      <c r="AE740" s="282">
        <f t="shared" si="121"/>
        <v>6018.2560000000003</v>
      </c>
      <c r="AF740" s="255"/>
      <c r="AG740" s="255">
        <v>1767.404</v>
      </c>
      <c r="AH740" s="255"/>
      <c r="AI740" s="255"/>
      <c r="AJ740" s="255"/>
      <c r="AK740" s="255"/>
      <c r="AL740" s="255"/>
      <c r="AM740" s="255"/>
      <c r="AN740" s="255"/>
      <c r="AO740" s="255"/>
      <c r="AP740" s="255"/>
      <c r="AQ740" s="255"/>
      <c r="AR740" s="282">
        <f t="shared" si="123" ref="AR740:AR747">SUM(AF740:AQ740)</f>
        <v>1767.404</v>
      </c>
      <c r="AS740" s="282">
        <f t="shared" si="124" ref="AS740:AS750">R740+AE740+AR740</f>
        <v>12825.246000000001</v>
      </c>
    </row>
    <row r="741" spans="1:45" s="306" customFormat="1" ht="11.25" customHeight="1">
      <c r="A741" s="307"/>
      <c r="B741" s="242" t="s">
        <v>128</v>
      </c>
      <c r="C741" s="260" t="s">
        <v>273</v>
      </c>
      <c r="D741" s="244" t="s">
        <v>84</v>
      </c>
      <c r="E741" s="245" t="s">
        <v>84</v>
      </c>
      <c r="F741" s="254"/>
      <c r="G741" s="255"/>
      <c r="H741" s="255">
        <v>0.87</v>
      </c>
      <c r="I741" s="255"/>
      <c r="J741" s="237"/>
      <c r="K741" s="237"/>
      <c r="L741" s="255"/>
      <c r="M741" s="255"/>
      <c r="N741" s="255"/>
      <c r="O741" s="255"/>
      <c r="P741" s="255"/>
      <c r="Q741" s="255"/>
      <c r="R741" s="282">
        <f t="shared" si="120"/>
        <v>0.87</v>
      </c>
      <c r="S741" s="255"/>
      <c r="T741" s="255"/>
      <c r="U741" s="255"/>
      <c r="V741" s="255"/>
      <c r="W741" s="255"/>
      <c r="X741" s="255"/>
      <c r="Y741" s="255"/>
      <c r="Z741" s="255"/>
      <c r="AA741" s="255"/>
      <c r="AB741" s="255"/>
      <c r="AC741" s="255"/>
      <c r="AD741" s="255"/>
      <c r="AE741" s="282">
        <f t="shared" si="121"/>
        <v>0</v>
      </c>
      <c r="AF741" s="255"/>
      <c r="AG741" s="255"/>
      <c r="AH741" s="255"/>
      <c r="AI741" s="255"/>
      <c r="AJ741" s="255"/>
      <c r="AK741" s="255"/>
      <c r="AL741" s="255"/>
      <c r="AM741" s="255"/>
      <c r="AN741" s="255"/>
      <c r="AO741" s="255"/>
      <c r="AP741" s="255"/>
      <c r="AQ741" s="255"/>
      <c r="AR741" s="282">
        <f t="shared" si="123"/>
        <v>0</v>
      </c>
      <c r="AS741" s="282">
        <f t="shared" si="124"/>
        <v>0.87</v>
      </c>
    </row>
    <row r="742" spans="1:45" s="306" customFormat="1" ht="11.25" customHeight="1">
      <c r="A742" s="307"/>
      <c r="B742" s="242" t="s">
        <v>128</v>
      </c>
      <c r="C742" s="260" t="s">
        <v>919</v>
      </c>
      <c r="D742" s="244" t="s">
        <v>84</v>
      </c>
      <c r="E742" s="245" t="s">
        <v>84</v>
      </c>
      <c r="F742" s="254"/>
      <c r="G742" s="255"/>
      <c r="H742" s="255">
        <v>15.70</v>
      </c>
      <c r="I742" s="255">
        <v>4.32</v>
      </c>
      <c r="J742" s="237">
        <v>8.35</v>
      </c>
      <c r="K742" s="237"/>
      <c r="L742" s="255"/>
      <c r="M742" s="255"/>
      <c r="N742" s="255"/>
      <c r="O742" s="255"/>
      <c r="P742" s="255"/>
      <c r="Q742" s="255"/>
      <c r="R742" s="282">
        <f t="shared" si="120"/>
        <v>28.369999999999997</v>
      </c>
      <c r="S742" s="255"/>
      <c r="T742" s="255"/>
      <c r="U742" s="255"/>
      <c r="V742" s="255"/>
      <c r="W742" s="255"/>
      <c r="X742" s="255"/>
      <c r="Y742" s="255"/>
      <c r="Z742" s="255"/>
      <c r="AA742" s="255"/>
      <c r="AB742" s="255"/>
      <c r="AC742" s="255"/>
      <c r="AD742" s="255"/>
      <c r="AE742" s="282">
        <f t="shared" si="125" ref="AE742">SUM(S742:AD742)</f>
        <v>0</v>
      </c>
      <c r="AF742" s="255"/>
      <c r="AG742" s="255"/>
      <c r="AH742" s="255"/>
      <c r="AI742" s="255"/>
      <c r="AJ742" s="255"/>
      <c r="AK742" s="255"/>
      <c r="AL742" s="255"/>
      <c r="AM742" s="255"/>
      <c r="AN742" s="255"/>
      <c r="AO742" s="255"/>
      <c r="AP742" s="255"/>
      <c r="AQ742" s="255"/>
      <c r="AR742" s="282">
        <f t="shared" si="123"/>
        <v>0</v>
      </c>
      <c r="AS742" s="282">
        <f t="shared" si="124"/>
        <v>28.369999999999997</v>
      </c>
    </row>
    <row r="743" spans="1:45" s="306" customFormat="1" ht="11.25" customHeight="1">
      <c r="A743" s="307"/>
      <c r="B743" s="242" t="s">
        <v>128</v>
      </c>
      <c r="C743" s="260" t="s">
        <v>609</v>
      </c>
      <c r="D743" s="244" t="s">
        <v>84</v>
      </c>
      <c r="E743" s="245" t="s">
        <v>84</v>
      </c>
      <c r="F743" s="254"/>
      <c r="G743" s="255"/>
      <c r="H743" s="255"/>
      <c r="I743" s="255"/>
      <c r="J743" s="237">
        <v>5.60</v>
      </c>
      <c r="K743" s="237"/>
      <c r="L743" s="255"/>
      <c r="M743" s="255"/>
      <c r="N743" s="255"/>
      <c r="O743" s="255"/>
      <c r="P743" s="255"/>
      <c r="Q743" s="255"/>
      <c r="R743" s="282">
        <f t="shared" si="120"/>
        <v>5.60</v>
      </c>
      <c r="S743" s="255"/>
      <c r="T743" s="255"/>
      <c r="U743" s="255"/>
      <c r="V743" s="255"/>
      <c r="W743" s="255"/>
      <c r="X743" s="255"/>
      <c r="Y743" s="255"/>
      <c r="Z743" s="255"/>
      <c r="AA743" s="255"/>
      <c r="AB743" s="255"/>
      <c r="AC743" s="255"/>
      <c r="AD743" s="255"/>
      <c r="AE743" s="282">
        <f t="shared" si="121"/>
        <v>0</v>
      </c>
      <c r="AF743" s="255"/>
      <c r="AG743" s="255"/>
      <c r="AH743" s="255"/>
      <c r="AI743" s="255"/>
      <c r="AJ743" s="255"/>
      <c r="AK743" s="255"/>
      <c r="AL743" s="255"/>
      <c r="AM743" s="255"/>
      <c r="AN743" s="255"/>
      <c r="AO743" s="255"/>
      <c r="AP743" s="255"/>
      <c r="AQ743" s="255"/>
      <c r="AR743" s="282">
        <f t="shared" si="123"/>
        <v>0</v>
      </c>
      <c r="AS743" s="282">
        <f t="shared" si="124"/>
        <v>5.60</v>
      </c>
    </row>
    <row r="744" spans="1:45" s="306" customFormat="1" ht="11.25" customHeight="1">
      <c r="A744" s="307"/>
      <c r="B744" s="242" t="s">
        <v>128</v>
      </c>
      <c r="C744" s="310" t="s">
        <v>641</v>
      </c>
      <c r="D744" s="244" t="s">
        <v>84</v>
      </c>
      <c r="E744" s="245" t="s">
        <v>84</v>
      </c>
      <c r="F744" s="311"/>
      <c r="G744" s="255"/>
      <c r="H744" s="237"/>
      <c r="I744" s="255"/>
      <c r="J744" s="237"/>
      <c r="K744" s="237"/>
      <c r="L744" s="255"/>
      <c r="M744" s="255"/>
      <c r="N744" s="255"/>
      <c r="O744" s="255"/>
      <c r="P744" s="255">
        <v>136.839</v>
      </c>
      <c r="Q744" s="255"/>
      <c r="R744" s="282">
        <f t="shared" si="120"/>
        <v>136.839</v>
      </c>
      <c r="S744" s="255"/>
      <c r="T744" s="255"/>
      <c r="U744" s="255"/>
      <c r="V744" s="255"/>
      <c r="W744" s="255"/>
      <c r="X744" s="255"/>
      <c r="Y744" s="255"/>
      <c r="Z744" s="255"/>
      <c r="AA744" s="255"/>
      <c r="AB744" s="255"/>
      <c r="AC744" s="255"/>
      <c r="AD744" s="255"/>
      <c r="AE744" s="282">
        <f t="shared" si="121"/>
        <v>0</v>
      </c>
      <c r="AF744" s="255"/>
      <c r="AG744" s="255"/>
      <c r="AH744" s="255"/>
      <c r="AI744" s="255"/>
      <c r="AJ744" s="255"/>
      <c r="AK744" s="255"/>
      <c r="AL744" s="255"/>
      <c r="AM744" s="255"/>
      <c r="AN744" s="255"/>
      <c r="AO744" s="255"/>
      <c r="AP744" s="255"/>
      <c r="AQ744" s="255"/>
      <c r="AR744" s="282">
        <f t="shared" si="123"/>
        <v>0</v>
      </c>
      <c r="AS744" s="282">
        <f t="shared" si="124"/>
        <v>136.839</v>
      </c>
    </row>
    <row r="745" spans="1:45" s="306" customFormat="1" ht="11.25" customHeight="1">
      <c r="A745" s="307"/>
      <c r="B745" s="242" t="s">
        <v>131</v>
      </c>
      <c r="C745" s="310" t="s">
        <v>680</v>
      </c>
      <c r="D745" s="244" t="s">
        <v>84</v>
      </c>
      <c r="E745" s="245" t="s">
        <v>84</v>
      </c>
      <c r="F745" s="254" t="s">
        <v>681</v>
      </c>
      <c r="G745" s="255"/>
      <c r="H745" s="237"/>
      <c r="I745" s="255"/>
      <c r="J745" s="237"/>
      <c r="K745" s="237"/>
      <c r="L745" s="255"/>
      <c r="M745" s="255"/>
      <c r="N745" s="255"/>
      <c r="O745" s="255"/>
      <c r="P745" s="255"/>
      <c r="Q745" s="255">
        <v>500000</v>
      </c>
      <c r="R745" s="282">
        <f t="shared" si="120"/>
        <v>500000</v>
      </c>
      <c r="S745" s="255"/>
      <c r="T745" s="255"/>
      <c r="U745" s="255"/>
      <c r="V745" s="255"/>
      <c r="W745" s="255"/>
      <c r="X745" s="255"/>
      <c r="Y745" s="255"/>
      <c r="Z745" s="255"/>
      <c r="AA745" s="255"/>
      <c r="AB745" s="255"/>
      <c r="AC745" s="255"/>
      <c r="AD745" s="255"/>
      <c r="AE745" s="282">
        <f t="shared" si="121"/>
        <v>0</v>
      </c>
      <c r="AF745" s="255"/>
      <c r="AG745" s="255"/>
      <c r="AH745" s="255"/>
      <c r="AI745" s="255"/>
      <c r="AJ745" s="255"/>
      <c r="AK745" s="255"/>
      <c r="AL745" s="255"/>
      <c r="AM745" s="255"/>
      <c r="AN745" s="255"/>
      <c r="AO745" s="255"/>
      <c r="AP745" s="255"/>
      <c r="AQ745" s="255"/>
      <c r="AR745" s="282">
        <f t="shared" si="123"/>
        <v>0</v>
      </c>
      <c r="AS745" s="282">
        <f t="shared" si="124"/>
        <v>500000</v>
      </c>
    </row>
    <row r="746" spans="1:45" s="306" customFormat="1" ht="11.25" customHeight="1">
      <c r="A746" s="307"/>
      <c r="B746" s="374" t="s">
        <v>131</v>
      </c>
      <c r="C746" s="310" t="s">
        <v>901</v>
      </c>
      <c r="D746" s="375" t="s">
        <v>84</v>
      </c>
      <c r="E746" s="376" t="s">
        <v>84</v>
      </c>
      <c r="F746" s="377" t="s">
        <v>902</v>
      </c>
      <c r="G746" s="378"/>
      <c r="H746" s="379"/>
      <c r="I746" s="378"/>
      <c r="J746" s="379"/>
      <c r="K746" s="379"/>
      <c r="L746" s="378"/>
      <c r="M746" s="378"/>
      <c r="N746" s="378"/>
      <c r="O746" s="378"/>
      <c r="P746" s="378"/>
      <c r="Q746" s="378"/>
      <c r="R746" s="353">
        <f t="shared" si="120"/>
        <v>0</v>
      </c>
      <c r="S746" s="378"/>
      <c r="T746" s="378"/>
      <c r="U746" s="378"/>
      <c r="V746" s="378"/>
      <c r="W746" s="378"/>
      <c r="X746" s="378"/>
      <c r="Y746" s="378"/>
      <c r="Z746" s="378">
        <v>239000</v>
      </c>
      <c r="AA746" s="378"/>
      <c r="AB746" s="378"/>
      <c r="AC746" s="378"/>
      <c r="AD746" s="378"/>
      <c r="AE746" s="353">
        <f t="shared" si="126" ref="AE746">SUM(S746:AD746)</f>
        <v>239000</v>
      </c>
      <c r="AF746" s="255"/>
      <c r="AG746" s="378"/>
      <c r="AH746" s="378"/>
      <c r="AI746" s="378"/>
      <c r="AJ746" s="378"/>
      <c r="AK746" s="378"/>
      <c r="AL746" s="378"/>
      <c r="AM746" s="378"/>
      <c r="AN746" s="378"/>
      <c r="AO746" s="378"/>
      <c r="AP746" s="378"/>
      <c r="AQ746" s="378"/>
      <c r="AR746" s="353">
        <f t="shared" si="123"/>
        <v>0</v>
      </c>
      <c r="AS746" s="353">
        <f t="shared" si="124"/>
        <v>239000</v>
      </c>
    </row>
    <row r="747" spans="1:45" s="306" customFormat="1" ht="11.25" customHeight="1">
      <c r="A747" s="307"/>
      <c r="B747" s="398" t="s">
        <v>131</v>
      </c>
      <c r="C747" s="310" t="s">
        <v>937</v>
      </c>
      <c r="D747" s="399" t="s">
        <v>84</v>
      </c>
      <c r="E747" s="400" t="s">
        <v>84</v>
      </c>
      <c r="F747" s="377" t="s">
        <v>938</v>
      </c>
      <c r="G747" s="378"/>
      <c r="H747" s="379"/>
      <c r="I747" s="378"/>
      <c r="J747" s="379"/>
      <c r="K747" s="379"/>
      <c r="L747" s="378"/>
      <c r="M747" s="378"/>
      <c r="N747" s="378"/>
      <c r="O747" s="378"/>
      <c r="P747" s="378"/>
      <c r="Q747" s="378"/>
      <c r="R747" s="353">
        <f t="shared" si="120"/>
        <v>0</v>
      </c>
      <c r="S747" s="378"/>
      <c r="T747" s="378"/>
      <c r="U747" s="378"/>
      <c r="V747" s="378"/>
      <c r="W747" s="378"/>
      <c r="X747" s="378"/>
      <c r="Y747" s="378"/>
      <c r="Z747" s="378"/>
      <c r="AA747" s="378"/>
      <c r="AB747" s="378"/>
      <c r="AC747" s="378"/>
      <c r="AD747" s="378">
        <v>57848.208229999997</v>
      </c>
      <c r="AE747" s="353">
        <f t="shared" si="127" ref="AE747:AE748">SUM(S747:AD747)</f>
        <v>57848.208229999997</v>
      </c>
      <c r="AF747" s="378"/>
      <c r="AG747" s="378"/>
      <c r="AH747" s="378"/>
      <c r="AI747" s="378"/>
      <c r="AJ747" s="378"/>
      <c r="AK747" s="378"/>
      <c r="AL747" s="378"/>
      <c r="AM747" s="378">
        <v>59831.023000000001</v>
      </c>
      <c r="AN747" s="378"/>
      <c r="AO747" s="378"/>
      <c r="AP747" s="378"/>
      <c r="AQ747" s="378"/>
      <c r="AR747" s="353">
        <f t="shared" si="123"/>
        <v>59831.023000000001</v>
      </c>
      <c r="AS747" s="353">
        <f t="shared" si="124"/>
        <v>117679.23123</v>
      </c>
    </row>
    <row r="748" spans="1:45" s="306" customFormat="1" ht="11.25" customHeight="1">
      <c r="A748" s="307"/>
      <c r="B748" s="380" t="s">
        <v>131</v>
      </c>
      <c r="C748" s="381" t="s">
        <v>1125</v>
      </c>
      <c r="D748" s="382" t="s">
        <v>84</v>
      </c>
      <c r="E748" s="383" t="s">
        <v>84</v>
      </c>
      <c r="F748" s="384"/>
      <c r="G748" s="385"/>
      <c r="H748" s="386"/>
      <c r="I748" s="385"/>
      <c r="J748" s="386"/>
      <c r="K748" s="386"/>
      <c r="L748" s="385"/>
      <c r="M748" s="385"/>
      <c r="N748" s="385"/>
      <c r="O748" s="385"/>
      <c r="P748" s="385"/>
      <c r="Q748" s="385"/>
      <c r="R748" s="387">
        <f t="shared" si="120"/>
        <v>0</v>
      </c>
      <c r="S748" s="385"/>
      <c r="T748" s="385"/>
      <c r="U748" s="385"/>
      <c r="V748" s="385"/>
      <c r="W748" s="385"/>
      <c r="X748" s="385"/>
      <c r="Y748" s="385"/>
      <c r="Z748" s="385"/>
      <c r="AA748" s="385"/>
      <c r="AB748" s="385"/>
      <c r="AC748" s="385"/>
      <c r="AD748" s="385"/>
      <c r="AE748" s="387">
        <f t="shared" si="127"/>
        <v>0</v>
      </c>
      <c r="AF748" s="385"/>
      <c r="AG748" s="385"/>
      <c r="AH748" s="385"/>
      <c r="AI748" s="385"/>
      <c r="AJ748" s="385"/>
      <c r="AK748" s="385"/>
      <c r="AL748" s="385">
        <v>124913.1685</v>
      </c>
      <c r="AM748" s="385"/>
      <c r="AN748" s="385"/>
      <c r="AO748" s="385">
        <v>67784.589380000005</v>
      </c>
      <c r="AP748" s="385"/>
      <c r="AQ748" s="385">
        <v>63129.728759999998</v>
      </c>
      <c r="AR748" s="387">
        <f>SUM(AF748:AQ748)</f>
        <v>255827.48663999999</v>
      </c>
      <c r="AS748" s="387">
        <f t="shared" si="124"/>
        <v>255827.48663999999</v>
      </c>
    </row>
    <row r="749" spans="1:45" s="5" customFormat="1" ht="11.25" customHeight="1">
      <c r="A749" s="238"/>
      <c r="B749" s="112"/>
      <c r="C749" s="113" t="s">
        <v>49</v>
      </c>
      <c r="D749" s="112" t="s">
        <v>84</v>
      </c>
      <c r="E749" s="115"/>
      <c r="F749" s="110"/>
      <c r="G749" s="110">
        <f t="shared" si="128" ref="G749:Q749">SUM(G637:G746)</f>
        <v>1633.5820000000001</v>
      </c>
      <c r="H749" s="110">
        <f t="shared" si="128"/>
        <v>6274.0779899999998</v>
      </c>
      <c r="I749" s="110">
        <f t="shared" si="128"/>
        <v>12331.927610000001</v>
      </c>
      <c r="J749" s="110">
        <f t="shared" si="128"/>
        <v>17330.589529999994</v>
      </c>
      <c r="K749" s="110">
        <f t="shared" si="128"/>
        <v>357802.59995999996</v>
      </c>
      <c r="L749" s="110">
        <f t="shared" si="128"/>
        <v>137680.20202000003</v>
      </c>
      <c r="M749" s="110">
        <f t="shared" si="128"/>
        <v>20707.299280000003</v>
      </c>
      <c r="N749" s="110">
        <f t="shared" si="128"/>
        <v>196949.25815000001</v>
      </c>
      <c r="O749" s="110">
        <f t="shared" si="128"/>
        <v>29768.707259999992</v>
      </c>
      <c r="P749" s="110">
        <f t="shared" si="128"/>
        <v>147231.09581</v>
      </c>
      <c r="Q749" s="110">
        <f t="shared" si="128"/>
        <v>624872.28368999995</v>
      </c>
      <c r="R749" s="110">
        <f>SUM(R637:R747)</f>
        <v>1552581.6233000006</v>
      </c>
      <c r="S749" s="110">
        <f t="shared" si="129" ref="S749:AD749">SUM(S637:S747)</f>
        <v>6389.7569999999996</v>
      </c>
      <c r="T749" s="110">
        <f t="shared" si="129"/>
        <v>25150.810119999998</v>
      </c>
      <c r="U749" s="110">
        <f t="shared" si="129"/>
        <v>102443.34958000001</v>
      </c>
      <c r="V749" s="110">
        <f t="shared" si="129"/>
        <v>112608.95858000002</v>
      </c>
      <c r="W749" s="110">
        <f t="shared" si="129"/>
        <v>36460.761659999989</v>
      </c>
      <c r="X749" s="110">
        <f t="shared" si="129"/>
        <v>55496.488109999991</v>
      </c>
      <c r="Y749" s="110">
        <f t="shared" si="129"/>
        <v>108542.57361000001</v>
      </c>
      <c r="Z749" s="110">
        <f t="shared" si="129"/>
        <v>338612.93720000004</v>
      </c>
      <c r="AA749" s="110">
        <f t="shared" si="129"/>
        <v>82312.24328000001</v>
      </c>
      <c r="AB749" s="110">
        <f t="shared" si="129"/>
        <v>123325.83454000001</v>
      </c>
      <c r="AC749" s="110">
        <f t="shared" si="129"/>
        <v>71200.395100000009</v>
      </c>
      <c r="AD749" s="110">
        <f t="shared" si="129"/>
        <v>164961.73572999999</v>
      </c>
      <c r="AE749" s="110">
        <f>SUM(AE637:AE747)</f>
        <v>1227505.84451</v>
      </c>
      <c r="AF749" s="110">
        <f t="shared" si="130" ref="AF749:AQ749">SUM(AF637:AF748)</f>
        <v>3750.3183500000005</v>
      </c>
      <c r="AG749" s="110">
        <f t="shared" si="130"/>
        <v>42458.043369999992</v>
      </c>
      <c r="AH749" s="110">
        <f t="shared" si="130"/>
        <v>91020.601599999995</v>
      </c>
      <c r="AI749" s="110">
        <f t="shared" si="130"/>
        <v>82776.027459999998</v>
      </c>
      <c r="AJ749" s="110">
        <f t="shared" si="130"/>
        <v>56560.393380000001</v>
      </c>
      <c r="AK749" s="110">
        <f t="shared" si="130"/>
        <v>27811.648490000007</v>
      </c>
      <c r="AL749" s="110">
        <f t="shared" si="130"/>
        <v>160426.20199999999</v>
      </c>
      <c r="AM749" s="110">
        <f t="shared" si="130"/>
        <v>79040.639209999994</v>
      </c>
      <c r="AN749" s="110">
        <f t="shared" si="130"/>
        <v>102961.38887</v>
      </c>
      <c r="AO749" s="110">
        <f t="shared" si="130"/>
        <v>105691.84465</v>
      </c>
      <c r="AP749" s="110">
        <f t="shared" si="130"/>
        <v>101425.94233999999</v>
      </c>
      <c r="AQ749" s="110">
        <f t="shared" si="130"/>
        <v>89710.836790000001</v>
      </c>
      <c r="AR749" s="110">
        <f>SUM(AF749:AQ749)</f>
        <v>943633.88650999987</v>
      </c>
      <c r="AS749" s="110">
        <f>R749+AE749+AR749</f>
        <v>3723721.3543199999</v>
      </c>
    </row>
    <row r="750" spans="1:45" s="5" customFormat="1" ht="11.25" customHeight="1">
      <c r="A750" s="238"/>
      <c r="B750" s="105" t="s">
        <v>46</v>
      </c>
      <c r="C750" s="105"/>
      <c r="D750" s="105"/>
      <c r="E750" s="105"/>
      <c r="F750" s="107"/>
      <c r="G750" s="117">
        <f t="shared" si="131" ref="G750:AD750">SUM(G749,G636,G560,G547,G481,G438,G421,G414,G409,G382,G314)</f>
        <v>4149.3320000000003</v>
      </c>
      <c r="H750" s="117">
        <f t="shared" si="131"/>
        <v>875728.88728000014</v>
      </c>
      <c r="I750" s="117">
        <f t="shared" si="131"/>
        <v>2257074.9792599999</v>
      </c>
      <c r="J750" s="117">
        <f t="shared" si="131"/>
        <v>2562554.2371400003</v>
      </c>
      <c r="K750" s="117">
        <f t="shared" si="131"/>
        <v>2739776.40814</v>
      </c>
      <c r="L750" s="117">
        <f t="shared" si="131"/>
        <v>2660233.7152599995</v>
      </c>
      <c r="M750" s="117">
        <f t="shared" si="131"/>
        <v>2280763.2070200001</v>
      </c>
      <c r="N750" s="117">
        <f t="shared" si="131"/>
        <v>2198796.2244900004</v>
      </c>
      <c r="O750" s="117">
        <f t="shared" si="131"/>
        <v>1392079.6778500001</v>
      </c>
      <c r="P750" s="117">
        <f t="shared" si="131"/>
        <v>2053933.1718000001</v>
      </c>
      <c r="Q750" s="117">
        <f t="shared" si="131"/>
        <v>3404164.7257699999</v>
      </c>
      <c r="R750" s="117">
        <f t="shared" si="131"/>
        <v>22429254.566009998</v>
      </c>
      <c r="S750" s="117">
        <f t="shared" si="131"/>
        <v>1773829.6965466673</v>
      </c>
      <c r="T750" s="117">
        <f t="shared" si="131"/>
        <v>2476931.0605899999</v>
      </c>
      <c r="U750" s="117">
        <f t="shared" si="131"/>
        <v>3108909.578916667</v>
      </c>
      <c r="V750" s="117">
        <f t="shared" si="131"/>
        <v>2174090.0721800001</v>
      </c>
      <c r="W750" s="117">
        <f t="shared" si="131"/>
        <v>2164606.2915066667</v>
      </c>
      <c r="X750" s="117">
        <f t="shared" si="131"/>
        <v>2529494.01407</v>
      </c>
      <c r="Y750" s="117">
        <f t="shared" si="131"/>
        <v>1481192.35831</v>
      </c>
      <c r="Z750" s="117">
        <f t="shared" si="131"/>
        <v>2300572.1185499998</v>
      </c>
      <c r="AA750" s="117">
        <f t="shared" si="131"/>
        <v>1724372.14625</v>
      </c>
      <c r="AB750" s="117">
        <f t="shared" si="131"/>
        <v>1497857.37161</v>
      </c>
      <c r="AC750" s="117">
        <f t="shared" si="131"/>
        <v>1410050.12295</v>
      </c>
      <c r="AD750" s="117">
        <f t="shared" si="131"/>
        <v>1713623.7446599999</v>
      </c>
      <c r="AE750" s="117">
        <f>SUM(AE749,AE636,AE560,AE547,AE481,AE438,AE421,AE414,AE409,AE382,AE314)</f>
        <v>24355528.576140001</v>
      </c>
      <c r="AF750" s="117">
        <f t="shared" si="132" ref="AF750:AQ750">SUM(AF749,AF636,AF560,AF547,AF481,AF438,AF421,AF414,AF409,AF382,AF314)</f>
        <v>1187461.4544900004</v>
      </c>
      <c r="AG750" s="117">
        <f t="shared" si="132"/>
        <v>1459176.4531600003</v>
      </c>
      <c r="AH750" s="117">
        <f t="shared" si="132"/>
        <v>1754690.69038</v>
      </c>
      <c r="AI750" s="117">
        <f t="shared" si="132"/>
        <v>1267632.7063600002</v>
      </c>
      <c r="AJ750" s="117">
        <f t="shared" si="132"/>
        <v>1554927.17084</v>
      </c>
      <c r="AK750" s="117">
        <f t="shared" si="132"/>
        <v>1388938.17603</v>
      </c>
      <c r="AL750" s="117">
        <f>SUM(AL749,AL636,AL560,AL547,AL481,AL438,AL421,AL414,AL409,AL382,AL314)</f>
        <v>1364912.21355</v>
      </c>
      <c r="AM750" s="117">
        <f t="shared" si="132"/>
        <v>1282073.6882000002</v>
      </c>
      <c r="AN750" s="117">
        <f t="shared" si="132"/>
        <v>1624469.8386900001</v>
      </c>
      <c r="AO750" s="117">
        <f t="shared" si="132"/>
        <v>1366704.10179</v>
      </c>
      <c r="AP750" s="117">
        <f t="shared" si="132"/>
        <v>1646205.73868</v>
      </c>
      <c r="AQ750" s="117">
        <f t="shared" si="132"/>
        <v>1353003.5420599999</v>
      </c>
      <c r="AR750" s="117">
        <f>SUM(AF750:AQ750)</f>
        <v>17250195.77423</v>
      </c>
      <c r="AS750" s="117">
        <f t="shared" si="124"/>
        <v>64034978.916380003</v>
      </c>
    </row>
    <row r="751" spans="1:45" s="5" customFormat="1" ht="11.25" customHeight="1">
      <c r="A751" s="238"/>
      <c r="B751" s="226" t="s">
        <v>500</v>
      </c>
      <c r="C751" s="226"/>
      <c r="D751" s="226"/>
      <c r="E751" s="226"/>
      <c r="F751" s="228"/>
      <c r="G751" s="230">
        <f>G750-G715-G706-G705-G605-G435-G424-G423-G381-G351-G602-G702-G635-G699-G709-G437</f>
        <v>4149.3320000000003</v>
      </c>
      <c r="H751" s="230">
        <f t="shared" si="133" ref="H751:R751">H750-H715-H706-H705-H605-H435-H424-H423-H381-H351-H602-H702-H635-H699-H709-H437</f>
        <v>875728.88728000014</v>
      </c>
      <c r="I751" s="230">
        <f t="shared" si="133"/>
        <v>2245983.3012600001</v>
      </c>
      <c r="J751" s="230">
        <f t="shared" si="133"/>
        <v>2558182.4103400004</v>
      </c>
      <c r="K751" s="230">
        <f t="shared" si="133"/>
        <v>2403641.9616199997</v>
      </c>
      <c r="L751" s="230">
        <f t="shared" si="133"/>
        <v>2285097.8239099993</v>
      </c>
      <c r="M751" s="230">
        <f t="shared" si="133"/>
        <v>1895142.8708600001</v>
      </c>
      <c r="N751" s="230">
        <f t="shared" si="133"/>
        <v>1750066.7023200004</v>
      </c>
      <c r="O751" s="230">
        <f t="shared" si="133"/>
        <v>1395487.8876100001</v>
      </c>
      <c r="P751" s="230">
        <f t="shared" si="133"/>
        <v>1393445.0279300001</v>
      </c>
      <c r="Q751" s="230">
        <f t="shared" si="133"/>
        <v>2443156.4722300004</v>
      </c>
      <c r="R751" s="230">
        <f t="shared" si="133"/>
        <v>19250082.677359998</v>
      </c>
      <c r="S751" s="230">
        <f t="shared" si="134" ref="S751">S750-S715-S706-S705-S605-S435-S424-S423-S381-S351-S602-S702-S635-S699-S709-S437</f>
        <v>1517028.5538800003</v>
      </c>
      <c r="T751" s="230">
        <f t="shared" si="135" ref="T751">T750-T715-T706-T705-T605-T435-T424-T423-T381-T351-T602-T702-T635-T699-T709-T437</f>
        <v>1624631.1589699998</v>
      </c>
      <c r="U751" s="230">
        <f t="shared" si="136" ref="U751">U750-U715-U706-U705-U605-U435-U424-U423-U381-U351-U602-U702-U635-U699-U709-U437</f>
        <v>1512092.2719599993</v>
      </c>
      <c r="V751" s="230">
        <f t="shared" si="137" ref="V751">V750-V715-V706-V705-V605-V435-V424-V423-V381-V351-V602-V702-V635-V699-V709-V437</f>
        <v>1356951.1433699999</v>
      </c>
      <c r="W751" s="230">
        <f t="shared" si="138" ref="W751">W750-W715-W706-W705-W605-W435-W424-W423-W381-W351-W602-W702-W635-W699-W709-W437</f>
        <v>1236515.3626099997</v>
      </c>
      <c r="X751" s="230">
        <f t="shared" si="139" ref="X751">X750-X715-X706-X705-X605-X435-X424-X423-X381-X351-X602-X702-X635-X699-X709-X437</f>
        <v>1489677.2772500003</v>
      </c>
      <c r="Y751" s="230">
        <f t="shared" si="140" ref="Y751">Y750-Y715-Y706-Y705-Y605-Y435-Y424-Y423-Y381-Y351-Y602-Y702-Y635-Y699-Y709-Y437</f>
        <v>671415.08255000005</v>
      </c>
      <c r="Z751" s="230">
        <f t="shared" si="141" ref="Z751">Z750-Z715-Z706-Z705-Z605-Z435-Z424-Z423-Z381-Z351-Z602-Z702-Z635-Z699-Z709-Z437</f>
        <v>1606328.3087999998</v>
      </c>
      <c r="AA751" s="230">
        <f t="shared" si="142" ref="AA751">AA750-AA715-AA706-AA705-AA605-AA435-AA424-AA423-AA381-AA351-AA602-AA702-AA635-AA699-AA709-AA437</f>
        <v>858327.23245999997</v>
      </c>
      <c r="AB751" s="230">
        <f t="shared" si="143" ref="AB751">AB750-AB715-AB706-AB705-AB605-AB435-AB424-AB423-AB381-AB351-AB602-AB702-AB635-AB699-AB709-AB437</f>
        <v>1097249.4767099998</v>
      </c>
      <c r="AC751" s="230">
        <f t="shared" si="144" ref="AC751">AC750-AC715-AC706-AC705-AC605-AC435-AC424-AC423-AC381-AC351-AC602-AC702-AC635-AC699-AC709-AC437</f>
        <v>991695.70087000006</v>
      </c>
      <c r="AD751" s="230">
        <f t="shared" si="145" ref="AD751">AD750-AD715-AD706-AD705-AD605-AD435-AD424-AD423-AD381-AD351-AD602-AD702-AD635-AD699-AD709-AD437</f>
        <v>1320804.9226899999</v>
      </c>
      <c r="AE751" s="230">
        <f t="shared" si="146" ref="AE751">AE750-AE715-AE706-AE705-AE605-AE435-AE424-AE423-AE381-AE351-AE602-AE702-AE635-AE699-AE709-AE437</f>
        <v>15282716.492119998</v>
      </c>
      <c r="AF751" s="230">
        <f t="shared" si="147" ref="AF751">AF750-AF715-AF706-AF705-AF605-AF435-AF424-AF423-AF381-AF351-AF602-AF702-AF635-AF699-AF709-AF437</f>
        <v>933099.3004900004</v>
      </c>
      <c r="AG751" s="230">
        <f t="shared" si="148" ref="AG751">AG750-AG715-AG706-AG705-AG605-AG435-AG424-AG423-AG381-AG351-AG602-AG702-AG635-AG699-AG709-AG437</f>
        <v>1084433.7531600003</v>
      </c>
      <c r="AH751" s="230">
        <f t="shared" si="149" ref="AH751">AH750-AH715-AH706-AH705-AH605-AH435-AH424-AH423-AH381-AH351-AH602-AH702-AH635-AH699-AH709-AH437</f>
        <v>1112832.5471100002</v>
      </c>
      <c r="AI751" s="230">
        <f t="shared" si="150" ref="AI751">AI750-AI715-AI706-AI705-AI605-AI435-AI424-AI423-AI381-AI351-AI602-AI702-AI635-AI699-AI709-AI437</f>
        <v>1014015.2953600003</v>
      </c>
      <c r="AJ751" s="230">
        <f t="shared" si="151" ref="AJ751">AJ750-AJ715-AJ706-AJ705-AJ605-AJ435-AJ424-AJ423-AJ381-AJ351-AJ602-AJ702-AJ635-AJ699-AJ709-AJ437</f>
        <v>1164871.4198400001</v>
      </c>
      <c r="AK751" s="230">
        <f t="shared" si="152" ref="AK751">AK750-AK715-AK706-AK705-AK605-AK435-AK424-AK423-AK381-AK351-AK602-AK702-AK635-AK699-AK709-AK437</f>
        <v>1005721.35103</v>
      </c>
      <c r="AL751" s="230">
        <f t="shared" si="153" ref="AL751">AL750-AL715-AL706-AL705-AL605-AL435-AL424-AL423-AL381-AL351-AL602-AL702-AL635-AL699-AL709-AL437</f>
        <v>1182613.7755500001</v>
      </c>
      <c r="AM751" s="230">
        <f t="shared" si="154" ref="AM751">AM750-AM715-AM706-AM705-AM605-AM435-AM424-AM423-AM381-AM351-AM602-AM702-AM635-AM699-AM709-AM437</f>
        <v>1161278.0837000003</v>
      </c>
      <c r="AN751" s="230">
        <f t="shared" si="155" ref="AN751">AN750-AN715-AN706-AN705-AN605-AN435-AN424-AN423-AN381-AN351-AN602-AN702-AN635-AN699-AN709-AN437</f>
        <v>1214316.5546900001</v>
      </c>
      <c r="AO751" s="230">
        <f t="shared" si="156" ref="AO751">AO750-AO715-AO706-AO705-AO605-AO435-AO424-AO423-AO381-AO351-AO602-AO702-AO635-AO699-AO709-AO437</f>
        <v>1243840.4107899999</v>
      </c>
      <c r="AP751" s="230">
        <f t="shared" si="157" ref="AP751">AP750-AP715-AP706-AP705-AP605-AP435-AP424-AP423-AP381-AP351-AP602-AP702-AP635-AP699-AP709-AP437</f>
        <v>1302158.56568</v>
      </c>
      <c r="AQ751" s="230">
        <f t="shared" si="158" ref="AQ751">AQ750-AQ715-AQ706-AQ705-AQ605-AQ435-AQ424-AQ423-AQ381-AQ351-AQ602-AQ702-AQ635-AQ699-AQ709-AQ437</f>
        <v>1372762.4512700001</v>
      </c>
      <c r="AR751" s="230">
        <f t="shared" si="159" ref="AR751">AR750-AR715-AR706-AR705-AR605-AR435-AR424-AR423-AR381-AR351-AR602-AR702-AR635-AR699-AR709-AR437</f>
        <v>13791943.508669997</v>
      </c>
      <c r="AS751" s="230">
        <f t="shared" si="160" ref="AS751">AS750-AS715-AS706-AS705-AS605-AS435-AS424-AS423-AS381-AS351-AS602-AS702-AS635-AS699-AS709-AS437</f>
        <v>48324742.678150006</v>
      </c>
    </row>
    <row r="752" spans="2:5" ht="12" customHeight="1">
      <c r="B752" s="101"/>
      <c r="D752" s="30"/>
      <c r="E752" s="30"/>
    </row>
    <row r="753" spans="2:45" ht="14.5">
      <c r="B753" s="100" t="s">
        <v>344</v>
      </c>
      <c r="S753"/>
      <c r="T753" s="44"/>
      <c r="U753" s="44"/>
      <c r="V753" s="44"/>
      <c r="W753" s="44"/>
      <c r="X753" s="44"/>
      <c r="Y753" s="44"/>
      <c r="Z753"/>
      <c r="AA753"/>
      <c r="AB753"/>
      <c r="AC753"/>
      <c r="AD753"/>
      <c r="AE753"/>
      <c r="AL753"/>
      <c r="AM753"/>
      <c r="AN753"/>
      <c r="AS753"/>
    </row>
    <row r="754" spans="2:45" ht="14.5">
      <c r="B754" s="46"/>
      <c r="S754"/>
      <c r="T754"/>
      <c r="U754"/>
      <c r="V754"/>
      <c r="W754"/>
      <c r="X754"/>
      <c r="Y754"/>
      <c r="Z754"/>
      <c r="AA754"/>
      <c r="AB754"/>
      <c r="AC754"/>
      <c r="AD754"/>
      <c r="AE754"/>
      <c r="AL754"/>
      <c r="AM754"/>
      <c r="AN754"/>
      <c r="AS754"/>
    </row>
    <row r="755" spans="2:45" ht="12.75" customHeight="1">
      <c r="B755" s="417"/>
      <c r="C755" s="417"/>
      <c r="D755" s="417"/>
      <c r="E755" s="417"/>
      <c r="F755" s="417"/>
      <c r="G755" s="417"/>
      <c r="H755" s="417"/>
      <c r="I755" s="417"/>
      <c r="J755" s="417"/>
      <c r="K755" s="417"/>
      <c r="L755" s="417"/>
      <c r="M755" s="417"/>
      <c r="N755" s="417"/>
      <c r="O755" s="417"/>
      <c r="P755" s="417"/>
      <c r="Q755" s="417"/>
      <c r="R755" s="417"/>
      <c r="AE755" s="60"/>
      <c r="AS755" s="60"/>
    </row>
    <row r="756" spans="2:45" ht="12.75" customHeight="1">
      <c r="B756" s="417"/>
      <c r="C756" s="417"/>
      <c r="D756" s="417"/>
      <c r="E756" s="417"/>
      <c r="F756" s="417"/>
      <c r="G756" s="417"/>
      <c r="H756" s="417"/>
      <c r="I756" s="417"/>
      <c r="J756" s="417"/>
      <c r="K756" s="417"/>
      <c r="L756" s="417"/>
      <c r="M756" s="417"/>
      <c r="N756" s="417"/>
      <c r="O756" s="417"/>
      <c r="P756" s="417"/>
      <c r="Q756" s="417"/>
      <c r="R756" s="417"/>
      <c r="AE756" s="60"/>
      <c r="AS756" s="60"/>
    </row>
    <row r="757" spans="2:45" ht="12.75" customHeight="1">
      <c r="B757" s="48"/>
      <c r="C757" s="91"/>
      <c r="D757" s="88"/>
      <c r="E757" s="88"/>
      <c r="F757" s="88"/>
      <c r="G757" s="88"/>
      <c r="H757" s="88"/>
      <c r="I757" s="88"/>
      <c r="J757" s="88"/>
      <c r="K757" s="88"/>
      <c r="L757" s="88"/>
      <c r="M757" s="88"/>
      <c r="N757" s="88"/>
      <c r="O757" s="88"/>
      <c r="P757" s="88"/>
      <c r="Q757" s="88"/>
      <c r="R757" s="88"/>
      <c r="S757" s="300"/>
      <c r="T757" s="300"/>
      <c r="U757" s="300"/>
      <c r="V757" s="300"/>
      <c r="W757" s="300"/>
      <c r="X757" s="300"/>
      <c r="Y757" s="300"/>
      <c r="Z757" s="300"/>
      <c r="AA757" s="300"/>
      <c r="AB757" s="300"/>
      <c r="AC757" s="300"/>
      <c r="AD757" s="300"/>
      <c r="AE757" s="300"/>
      <c r="AF757" s="388"/>
      <c r="AG757" s="388"/>
      <c r="AH757" s="388"/>
      <c r="AI757" s="388"/>
      <c r="AJ757" s="388"/>
      <c r="AK757" s="388"/>
      <c r="AL757" s="388"/>
      <c r="AM757" s="388"/>
      <c r="AN757" s="388"/>
      <c r="AO757" s="388"/>
      <c r="AP757" s="388"/>
      <c r="AQ757" s="388"/>
      <c r="AR757" s="305"/>
      <c r="AS757" s="300"/>
    </row>
    <row r="758" ht="14.5">
      <c r="B758" s="46"/>
    </row>
    <row r="759" ht="14.5">
      <c r="B759" s="46"/>
    </row>
  </sheetData>
  <mergeCells count="4">
    <mergeCell ref="B755:R756"/>
    <mergeCell ref="G2:R2"/>
    <mergeCell ref="S2:AE2"/>
    <mergeCell ref="AF2:AR2"/>
  </mergeCells>
  <conditionalFormatting sqref="R637 R415:R420 R422:R435 R548:R559 AE548:AS559 R410:R411 R413 R383:R408 R707:R727 AE707:AE719 AG707:AS719 R735:R747 R439:R480 R482:R546 R315:R381 R561:R635 R641:R694 R4:R313 AE4:AS313 G750:AS751">
    <cfRule type="cellIs" priority="56" dxfId="0" operator="equal">
      <formula>0</formula>
    </cfRule>
  </conditionalFormatting>
  <conditionalFormatting sqref="R638:R640">
    <cfRule type="cellIs" priority="49" dxfId="0" operator="equal">
      <formula>0</formula>
    </cfRule>
  </conditionalFormatting>
  <conditionalFormatting sqref="R728:R734">
    <cfRule type="cellIs" priority="48" dxfId="0" operator="equal">
      <formula>0</formula>
    </cfRule>
  </conditionalFormatting>
  <conditionalFormatting sqref="R695:R706">
    <cfRule type="cellIs" priority="45" dxfId="0" operator="equal">
      <formula>0</formula>
    </cfRule>
  </conditionalFormatting>
  <conditionalFormatting sqref="AE637 AE720:AE727 AE415:AR420 AE422:AR435 AE410:AR411 AE413:AR413 AE383:AR408 AE439:AR439 AG720:AR727 AE440:AE441 AE735:AE747 AG735:AR747 AG637:AR637 AE442:AQ480 AR440:AR480 AE482:AR546 AE315:AR381 AE561:AR635 AE641:AE694 AG641:AR694">
    <cfRule type="cellIs" priority="39" dxfId="0" operator="equal">
      <formula>0</formula>
    </cfRule>
  </conditionalFormatting>
  <conditionalFormatting sqref="AE638:AE640 AG638:AR640">
    <cfRule type="cellIs" priority="38" dxfId="0" operator="equal">
      <formula>0</formula>
    </cfRule>
  </conditionalFormatting>
  <conditionalFormatting sqref="AE728:AE734 AG728:AR734">
    <cfRule type="cellIs" priority="37" dxfId="0" operator="equal">
      <formula>0</formula>
    </cfRule>
  </conditionalFormatting>
  <conditionalFormatting sqref="AE695:AE706 AG695:AR706">
    <cfRule type="cellIs" priority="36" dxfId="0" operator="equal">
      <formula>0</formula>
    </cfRule>
  </conditionalFormatting>
  <conditionalFormatting sqref="AS637 AS720:AS727 AS415:AS420 AS422:AS435 AS410:AS411 AS413 AS383:AS408 AS735:AS747 AS439:AS480 AS482:AS546 AS315:AS381 AS561:AS635 AS641:AS694">
    <cfRule type="cellIs" priority="33" dxfId="0" operator="equal">
      <formula>0</formula>
    </cfRule>
  </conditionalFormatting>
  <conditionalFormatting sqref="AS638:AS640">
    <cfRule type="cellIs" priority="32" dxfId="0" operator="equal">
      <formula>0</formula>
    </cfRule>
  </conditionalFormatting>
  <conditionalFormatting sqref="AS728:AS734">
    <cfRule type="cellIs" priority="31" dxfId="0" operator="equal">
      <formula>0</formula>
    </cfRule>
  </conditionalFormatting>
  <conditionalFormatting sqref="AS695:AS706">
    <cfRule type="cellIs" priority="30" dxfId="0" operator="equal">
      <formula>0</formula>
    </cfRule>
  </conditionalFormatting>
  <conditionalFormatting sqref="R412">
    <cfRule type="cellIs" priority="26" dxfId="0" operator="equal">
      <formula>0</formula>
    </cfRule>
  </conditionalFormatting>
  <conditionalFormatting sqref="AE412:AR412">
    <cfRule type="cellIs" priority="25" dxfId="0" operator="equal">
      <formula>0</formula>
    </cfRule>
  </conditionalFormatting>
  <conditionalFormatting sqref="AS412">
    <cfRule type="cellIs" priority="24" dxfId="0" operator="equal">
      <formula>0</formula>
    </cfRule>
  </conditionalFormatting>
  <conditionalFormatting sqref="AF637:AF747">
    <cfRule type="cellIs" priority="20" dxfId="0" operator="equal">
      <formula>0</formula>
    </cfRule>
  </conditionalFormatting>
  <conditionalFormatting sqref="AF436:AQ436">
    <cfRule type="cellIs" priority="18" dxfId="0" operator="equal">
      <formula>0</formula>
    </cfRule>
  </conditionalFormatting>
  <conditionalFormatting sqref="R436:R437">
    <cfRule type="cellIs" priority="16" dxfId="0" operator="equal">
      <formula>0</formula>
    </cfRule>
  </conditionalFormatting>
  <conditionalFormatting sqref="AE436:AE437">
    <cfRule type="cellIs" priority="15" dxfId="0" operator="equal">
      <formula>0</formula>
    </cfRule>
  </conditionalFormatting>
  <conditionalFormatting sqref="AR436:AR437">
    <cfRule type="cellIs" priority="14" dxfId="0" operator="equal">
      <formula>0</formula>
    </cfRule>
  </conditionalFormatting>
  <conditionalFormatting sqref="AS436:AS437">
    <cfRule type="cellIs" priority="13" dxfId="0" operator="equal">
      <formula>0</formula>
    </cfRule>
  </conditionalFormatting>
  <conditionalFormatting sqref="AF437:AJ437 AL437:AQ437">
    <cfRule type="cellIs" priority="11" dxfId="0" operator="equal">
      <formula>0</formula>
    </cfRule>
  </conditionalFormatting>
  <conditionalFormatting sqref="AK437">
    <cfRule type="cellIs" priority="9" dxfId="0" operator="equal">
      <formula>0</formula>
    </cfRule>
  </conditionalFormatting>
  <conditionalFormatting sqref="AE748 AG748:AR748">
    <cfRule type="cellIs" priority="4" dxfId="0" operator="equal">
      <formula>0</formula>
    </cfRule>
  </conditionalFormatting>
  <conditionalFormatting sqref="AF440:AQ441">
    <cfRule type="cellIs" priority="7" dxfId="0" operator="equal">
      <formula>0</formula>
    </cfRule>
  </conditionalFormatting>
  <conditionalFormatting sqref="AF748">
    <cfRule type="cellIs" priority="2" dxfId="0" operator="equal">
      <formula>0</formula>
    </cfRule>
  </conditionalFormatting>
  <conditionalFormatting sqref="R748">
    <cfRule type="cellIs" priority="5" dxfId="0" operator="equal">
      <formula>0</formula>
    </cfRule>
  </conditionalFormatting>
  <conditionalFormatting sqref="AS748">
    <cfRule type="cellIs" priority="3" dxfId="0" operator="equal">
      <formula>0</formula>
    </cfRule>
  </conditionalFormatting>
  <pageMargins left="0.551181102362205" right="0.275590551181102" top="0.47244094488189" bottom="0.393700787401575" header="0.31496062992126" footer="0.31496062992126"/>
  <pageSetup fitToHeight="10" orientation="landscape" paperSize="8" scale="66" r:id="rId1"/>
  <rowBreaks count="3" manualBreakCount="3">
    <brk id="409" min="1" max="44" man="1"/>
    <brk id="560" min="1" max="31" man="1"/>
    <brk id="714" min="1" max="31" man="1"/>
  </rowBreaks>
  <ignoredErrors>
    <ignoredError sqref="AE301:AE313 AR433"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0010261536"/>
    <pageSetUpPr fitToPage="1"/>
  </sheetPr>
  <dimension ref="B1:X166"/>
  <sheetViews>
    <sheetView showGridLines="0" workbookViewId="0" topLeftCell="A124">
      <selection pane="topLeft" activeCell="K26" sqref="K26:K27"/>
    </sheetView>
  </sheetViews>
  <sheetFormatPr defaultColWidth="9.1796875" defaultRowHeight="15"/>
  <cols>
    <col min="1" max="1" width="5.85714285714286" style="2" customWidth="1"/>
    <col min="2" max="2" width="12.8571428571429" style="2" customWidth="1"/>
    <col min="3" max="3" width="8.85714285714286" style="2" customWidth="1"/>
    <col min="4" max="4" width="104" style="89" customWidth="1"/>
    <col min="5" max="5" width="13.8571428571429" style="2" customWidth="1"/>
    <col min="6" max="6" width="11" style="2" customWidth="1"/>
    <col min="7" max="7" width="13.1428571428571" style="2" customWidth="1"/>
    <col min="8" max="8" width="0" style="2" hidden="1" customWidth="1"/>
    <col min="9" max="10" width="8.42857142857143" style="2" customWidth="1"/>
    <col min="11" max="11" width="8.85714285714286" style="2" customWidth="1"/>
    <col min="12" max="19" width="0" style="2" hidden="1" customWidth="1"/>
    <col min="20" max="20" width="8.71428571428571" style="5" customWidth="1"/>
    <col min="21" max="16384" width="9.14285714285714" style="2"/>
  </cols>
  <sheetData>
    <row r="1" ht="15.5">
      <c r="B1" s="1" t="s">
        <v>147</v>
      </c>
    </row>
    <row r="2" spans="2:20" ht="39" customHeight="1">
      <c r="B2" s="15" t="s">
        <v>132</v>
      </c>
      <c r="C2" s="32" t="s">
        <v>74</v>
      </c>
      <c r="D2" s="15" t="s">
        <v>138</v>
      </c>
      <c r="E2" s="15" t="s">
        <v>77</v>
      </c>
      <c r="F2" s="15" t="s">
        <v>145</v>
      </c>
      <c r="G2" s="15" t="s">
        <v>65</v>
      </c>
      <c r="H2" s="13" t="s">
        <v>52</v>
      </c>
      <c r="I2" s="13" t="s">
        <v>53</v>
      </c>
      <c r="J2" s="13" t="s">
        <v>54</v>
      </c>
      <c r="K2" s="13" t="s">
        <v>55</v>
      </c>
      <c r="L2" s="13" t="s">
        <v>56</v>
      </c>
      <c r="M2" s="13" t="s">
        <v>57</v>
      </c>
      <c r="N2" s="13" t="s">
        <v>58</v>
      </c>
      <c r="O2" s="13" t="s">
        <v>59</v>
      </c>
      <c r="P2" s="13" t="s">
        <v>60</v>
      </c>
      <c r="Q2" s="13" t="s">
        <v>61</v>
      </c>
      <c r="R2" s="13" t="s">
        <v>62</v>
      </c>
      <c r="S2" s="13" t="s">
        <v>63</v>
      </c>
      <c r="T2" s="13" t="s">
        <v>49</v>
      </c>
    </row>
    <row r="3" spans="2:20" ht="11.25" customHeight="1">
      <c r="B3" s="67" t="s">
        <v>86</v>
      </c>
      <c r="C3" s="26" t="s">
        <v>70</v>
      </c>
      <c r="D3" s="92" t="s">
        <v>240</v>
      </c>
      <c r="E3" s="49" t="s">
        <v>82</v>
      </c>
      <c r="F3" s="72" t="s">
        <v>84</v>
      </c>
      <c r="G3" s="22"/>
      <c r="H3" s="28"/>
      <c r="I3" s="73">
        <v>0</v>
      </c>
      <c r="J3" s="83">
        <v>4</v>
      </c>
      <c r="K3" s="73">
        <v>0</v>
      </c>
      <c r="L3" s="28"/>
      <c r="M3" s="28"/>
      <c r="N3" s="28"/>
      <c r="O3" s="28"/>
      <c r="P3" s="28"/>
      <c r="Q3" s="28"/>
      <c r="R3" s="28"/>
      <c r="S3" s="28"/>
      <c r="T3" s="11">
        <f t="shared" si="0" ref="T3:T34">SUM(H3:S3)</f>
        <v>4</v>
      </c>
    </row>
    <row r="4" spans="2:20" ht="11.25" customHeight="1">
      <c r="B4" s="67" t="s">
        <v>86</v>
      </c>
      <c r="C4" s="27" t="s">
        <v>70</v>
      </c>
      <c r="D4" s="93" t="s">
        <v>241</v>
      </c>
      <c r="E4" s="63" t="s">
        <v>82</v>
      </c>
      <c r="F4" s="72" t="s">
        <v>84</v>
      </c>
      <c r="G4" s="23"/>
      <c r="H4" s="29"/>
      <c r="I4" s="73">
        <v>0</v>
      </c>
      <c r="J4" s="73">
        <v>0</v>
      </c>
      <c r="K4" s="73">
        <v>10</v>
      </c>
      <c r="L4" s="29"/>
      <c r="M4" s="29"/>
      <c r="N4" s="29"/>
      <c r="O4" s="29"/>
      <c r="P4" s="29"/>
      <c r="Q4" s="29"/>
      <c r="R4" s="29"/>
      <c r="S4" s="29"/>
      <c r="T4" s="62">
        <f t="shared" si="0"/>
        <v>10</v>
      </c>
    </row>
    <row r="5" spans="2:20" s="60" customFormat="1" ht="11.25" customHeight="1">
      <c r="B5" s="67" t="s">
        <v>86</v>
      </c>
      <c r="C5" s="64" t="s">
        <v>70</v>
      </c>
      <c r="D5" s="93" t="s">
        <v>242</v>
      </c>
      <c r="E5" s="50" t="s">
        <v>140</v>
      </c>
      <c r="F5" s="72" t="s">
        <v>84</v>
      </c>
      <c r="G5" s="23"/>
      <c r="H5" s="65"/>
      <c r="I5" s="73">
        <v>0</v>
      </c>
      <c r="J5" s="73">
        <v>74</v>
      </c>
      <c r="K5" s="73">
        <v>0</v>
      </c>
      <c r="L5" s="65"/>
      <c r="M5" s="65"/>
      <c r="N5" s="65"/>
      <c r="O5" s="65"/>
      <c r="P5" s="65"/>
      <c r="Q5" s="65"/>
      <c r="R5" s="65"/>
      <c r="S5" s="65"/>
      <c r="T5" s="62">
        <f t="shared" si="0"/>
        <v>74</v>
      </c>
    </row>
    <row r="6" spans="2:20" s="60" customFormat="1" ht="11.25" customHeight="1">
      <c r="B6" s="67" t="s">
        <v>86</v>
      </c>
      <c r="C6" s="64" t="s">
        <v>70</v>
      </c>
      <c r="D6" s="93" t="s">
        <v>243</v>
      </c>
      <c r="E6" s="50" t="s">
        <v>83</v>
      </c>
      <c r="F6" s="72" t="s">
        <v>84</v>
      </c>
      <c r="G6" s="23"/>
      <c r="H6" s="65"/>
      <c r="I6" s="73">
        <v>0</v>
      </c>
      <c r="J6" s="73">
        <v>0</v>
      </c>
      <c r="K6" s="73">
        <v>66</v>
      </c>
      <c r="L6" s="65"/>
      <c r="M6" s="65"/>
      <c r="N6" s="65"/>
      <c r="O6" s="65"/>
      <c r="P6" s="65"/>
      <c r="Q6" s="65"/>
      <c r="R6" s="65"/>
      <c r="S6" s="65"/>
      <c r="T6" s="62">
        <f t="shared" si="0"/>
        <v>66</v>
      </c>
    </row>
    <row r="7" spans="2:20" s="60" customFormat="1" ht="11.25" customHeight="1">
      <c r="B7" s="67" t="s">
        <v>86</v>
      </c>
      <c r="C7" s="64" t="s">
        <v>70</v>
      </c>
      <c r="D7" s="93" t="s">
        <v>244</v>
      </c>
      <c r="E7" s="50" t="s">
        <v>76</v>
      </c>
      <c r="F7" s="72" t="s">
        <v>84</v>
      </c>
      <c r="G7" s="23"/>
      <c r="H7" s="65"/>
      <c r="I7" s="73">
        <v>0</v>
      </c>
      <c r="J7" s="73">
        <v>225</v>
      </c>
      <c r="K7" s="73">
        <v>507</v>
      </c>
      <c r="L7" s="65"/>
      <c r="M7" s="65"/>
      <c r="N7" s="65"/>
      <c r="O7" s="65"/>
      <c r="P7" s="65"/>
      <c r="Q7" s="65"/>
      <c r="R7" s="65"/>
      <c r="S7" s="65"/>
      <c r="T7" s="62">
        <f t="shared" si="0"/>
        <v>732</v>
      </c>
    </row>
    <row r="8" spans="2:20" s="60" customFormat="1" ht="11.25" customHeight="1">
      <c r="B8" s="67" t="s">
        <v>86</v>
      </c>
      <c r="C8" s="64" t="s">
        <v>70</v>
      </c>
      <c r="D8" s="93" t="s">
        <v>245</v>
      </c>
      <c r="E8" s="50" t="s">
        <v>143</v>
      </c>
      <c r="F8" s="72" t="s">
        <v>84</v>
      </c>
      <c r="G8" s="23"/>
      <c r="H8" s="65"/>
      <c r="I8" s="73">
        <v>0</v>
      </c>
      <c r="J8" s="73">
        <v>0</v>
      </c>
      <c r="K8" s="73">
        <v>423</v>
      </c>
      <c r="L8" s="65"/>
      <c r="M8" s="65"/>
      <c r="N8" s="65"/>
      <c r="O8" s="65"/>
      <c r="P8" s="65"/>
      <c r="Q8" s="65"/>
      <c r="R8" s="65"/>
      <c r="S8" s="65"/>
      <c r="T8" s="62">
        <f t="shared" si="0"/>
        <v>423</v>
      </c>
    </row>
    <row r="9" spans="2:20" s="60" customFormat="1" ht="11.25" customHeight="1">
      <c r="B9" s="67" t="s">
        <v>86</v>
      </c>
      <c r="C9" s="64" t="s">
        <v>70</v>
      </c>
      <c r="D9" s="93" t="s">
        <v>246</v>
      </c>
      <c r="E9" s="50" t="s">
        <v>140</v>
      </c>
      <c r="F9" s="72" t="s">
        <v>84</v>
      </c>
      <c r="G9" s="23"/>
      <c r="H9" s="65"/>
      <c r="I9" s="73">
        <v>0</v>
      </c>
      <c r="J9" s="73">
        <v>56</v>
      </c>
      <c r="K9" s="73">
        <v>0</v>
      </c>
      <c r="L9" s="65"/>
      <c r="M9" s="65"/>
      <c r="N9" s="65"/>
      <c r="O9" s="65"/>
      <c r="P9" s="65"/>
      <c r="Q9" s="65"/>
      <c r="R9" s="65"/>
      <c r="S9" s="65"/>
      <c r="T9" s="62">
        <f t="shared" si="0"/>
        <v>56</v>
      </c>
    </row>
    <row r="10" spans="2:20" s="60" customFormat="1" ht="11.25" customHeight="1">
      <c r="B10" s="67" t="s">
        <v>86</v>
      </c>
      <c r="C10" s="64" t="s">
        <v>70</v>
      </c>
      <c r="D10" s="93" t="s">
        <v>247</v>
      </c>
      <c r="E10" s="50" t="s">
        <v>82</v>
      </c>
      <c r="F10" s="72" t="s">
        <v>84</v>
      </c>
      <c r="G10" s="23"/>
      <c r="H10" s="65"/>
      <c r="I10" s="73">
        <v>0</v>
      </c>
      <c r="J10" s="73">
        <v>7</v>
      </c>
      <c r="K10" s="73">
        <v>0</v>
      </c>
      <c r="L10" s="65"/>
      <c r="M10" s="65"/>
      <c r="N10" s="65"/>
      <c r="O10" s="65"/>
      <c r="P10" s="65"/>
      <c r="Q10" s="65"/>
      <c r="R10" s="65"/>
      <c r="S10" s="65"/>
      <c r="T10" s="62">
        <f t="shared" si="0"/>
        <v>7</v>
      </c>
    </row>
    <row r="11" spans="2:20" s="60" customFormat="1" ht="11.25" customHeight="1">
      <c r="B11" s="67" t="s">
        <v>86</v>
      </c>
      <c r="C11" s="64" t="s">
        <v>70</v>
      </c>
      <c r="D11" s="93" t="s">
        <v>248</v>
      </c>
      <c r="E11" s="50" t="s">
        <v>76</v>
      </c>
      <c r="F11" s="72" t="s">
        <v>84</v>
      </c>
      <c r="G11" s="23"/>
      <c r="H11" s="65"/>
      <c r="I11" s="73">
        <v>0</v>
      </c>
      <c r="J11" s="73">
        <v>241</v>
      </c>
      <c r="K11" s="73">
        <v>494</v>
      </c>
      <c r="L11" s="65"/>
      <c r="M11" s="65"/>
      <c r="N11" s="65"/>
      <c r="O11" s="65"/>
      <c r="P11" s="65"/>
      <c r="Q11" s="65"/>
      <c r="R11" s="65"/>
      <c r="S11" s="65"/>
      <c r="T11" s="62">
        <f t="shared" si="0"/>
        <v>735</v>
      </c>
    </row>
    <row r="12" spans="2:20" s="60" customFormat="1" ht="11.25" customHeight="1">
      <c r="B12" s="67" t="s">
        <v>86</v>
      </c>
      <c r="C12" s="64" t="s">
        <v>70</v>
      </c>
      <c r="D12" s="93" t="s">
        <v>249</v>
      </c>
      <c r="E12" s="50" t="s">
        <v>143</v>
      </c>
      <c r="F12" s="72" t="s">
        <v>84</v>
      </c>
      <c r="G12" s="23"/>
      <c r="H12" s="65"/>
      <c r="I12" s="73">
        <v>0</v>
      </c>
      <c r="J12" s="73">
        <v>0</v>
      </c>
      <c r="K12" s="73">
        <v>377</v>
      </c>
      <c r="L12" s="65"/>
      <c r="M12" s="65"/>
      <c r="N12" s="65"/>
      <c r="O12" s="65"/>
      <c r="P12" s="65"/>
      <c r="Q12" s="65"/>
      <c r="R12" s="65"/>
      <c r="S12" s="65"/>
      <c r="T12" s="62">
        <f t="shared" si="0"/>
        <v>377</v>
      </c>
    </row>
    <row r="13" spans="2:20" s="60" customFormat="1" ht="11.25" customHeight="1">
      <c r="B13" s="67" t="s">
        <v>86</v>
      </c>
      <c r="C13" s="64" t="s">
        <v>70</v>
      </c>
      <c r="D13" s="79" t="s">
        <v>250</v>
      </c>
      <c r="E13" s="50" t="s">
        <v>83</v>
      </c>
      <c r="F13" s="72" t="s">
        <v>84</v>
      </c>
      <c r="G13" s="23"/>
      <c r="H13" s="65"/>
      <c r="I13" s="73">
        <v>0</v>
      </c>
      <c r="J13" s="73">
        <v>0</v>
      </c>
      <c r="K13" s="73">
        <v>137</v>
      </c>
      <c r="L13" s="65"/>
      <c r="M13" s="65"/>
      <c r="N13" s="65"/>
      <c r="O13" s="65"/>
      <c r="P13" s="65"/>
      <c r="Q13" s="65"/>
      <c r="R13" s="65"/>
      <c r="S13" s="65"/>
      <c r="T13" s="62">
        <f t="shared" si="0"/>
        <v>137</v>
      </c>
    </row>
    <row r="14" spans="2:20" s="60" customFormat="1" ht="11.25" customHeight="1">
      <c r="B14" s="67" t="s">
        <v>86</v>
      </c>
      <c r="C14" s="64" t="s">
        <v>70</v>
      </c>
      <c r="D14" s="79" t="s">
        <v>251</v>
      </c>
      <c r="E14" s="50" t="s">
        <v>83</v>
      </c>
      <c r="F14" s="72" t="s">
        <v>84</v>
      </c>
      <c r="G14" s="23"/>
      <c r="H14" s="65"/>
      <c r="I14" s="73">
        <v>0</v>
      </c>
      <c r="J14" s="73">
        <v>0</v>
      </c>
      <c r="K14" s="73">
        <v>5</v>
      </c>
      <c r="L14" s="65"/>
      <c r="M14" s="65"/>
      <c r="N14" s="65"/>
      <c r="O14" s="65"/>
      <c r="P14" s="65"/>
      <c r="Q14" s="65"/>
      <c r="R14" s="65"/>
      <c r="S14" s="65"/>
      <c r="T14" s="62">
        <f t="shared" si="0"/>
        <v>5</v>
      </c>
    </row>
    <row r="15" spans="2:20" s="60" customFormat="1" ht="11.25" customHeight="1">
      <c r="B15" s="67" t="s">
        <v>86</v>
      </c>
      <c r="C15" s="64" t="s">
        <v>70</v>
      </c>
      <c r="D15" s="79" t="s">
        <v>252</v>
      </c>
      <c r="E15" s="50" t="s">
        <v>82</v>
      </c>
      <c r="F15" s="72" t="s">
        <v>84</v>
      </c>
      <c r="G15" s="23"/>
      <c r="H15" s="65"/>
      <c r="I15" s="73">
        <v>0</v>
      </c>
      <c r="J15" s="73">
        <v>0</v>
      </c>
      <c r="K15" s="73">
        <v>12</v>
      </c>
      <c r="L15" s="65"/>
      <c r="M15" s="65"/>
      <c r="N15" s="65"/>
      <c r="O15" s="65"/>
      <c r="P15" s="65"/>
      <c r="Q15" s="65"/>
      <c r="R15" s="65"/>
      <c r="S15" s="65"/>
      <c r="T15" s="62">
        <f t="shared" si="0"/>
        <v>12</v>
      </c>
    </row>
    <row r="16" spans="2:20" s="60" customFormat="1" ht="11.25" customHeight="1">
      <c r="B16" s="67" t="s">
        <v>90</v>
      </c>
      <c r="C16" s="64" t="s">
        <v>70</v>
      </c>
      <c r="D16" s="79" t="s">
        <v>253</v>
      </c>
      <c r="E16" s="50" t="s">
        <v>79</v>
      </c>
      <c r="F16" s="72" t="s">
        <v>84</v>
      </c>
      <c r="G16" s="23" t="s">
        <v>254</v>
      </c>
      <c r="H16" s="65"/>
      <c r="I16" s="73">
        <v>0</v>
      </c>
      <c r="J16" s="73">
        <v>19579</v>
      </c>
      <c r="K16" s="73">
        <v>0</v>
      </c>
      <c r="L16" s="65"/>
      <c r="M16" s="65"/>
      <c r="N16" s="65"/>
      <c r="O16" s="65"/>
      <c r="P16" s="65"/>
      <c r="Q16" s="65"/>
      <c r="R16" s="65"/>
      <c r="S16" s="65"/>
      <c r="T16" s="62">
        <f t="shared" si="0"/>
        <v>19579</v>
      </c>
    </row>
    <row r="17" spans="2:20" s="60" customFormat="1" ht="11.25" customHeight="1">
      <c r="B17" s="67" t="s">
        <v>90</v>
      </c>
      <c r="C17" s="64" t="s">
        <v>70</v>
      </c>
      <c r="D17" s="79" t="s">
        <v>255</v>
      </c>
      <c r="E17" s="50" t="s">
        <v>79</v>
      </c>
      <c r="F17" s="72" t="s">
        <v>84</v>
      </c>
      <c r="G17" s="23" t="s">
        <v>254</v>
      </c>
      <c r="H17" s="65"/>
      <c r="I17" s="73">
        <v>818</v>
      </c>
      <c r="J17" s="73">
        <v>5000</v>
      </c>
      <c r="K17" s="73">
        <v>14696</v>
      </c>
      <c r="L17" s="65"/>
      <c r="M17" s="65"/>
      <c r="N17" s="65"/>
      <c r="O17" s="65"/>
      <c r="P17" s="65"/>
      <c r="Q17" s="65"/>
      <c r="R17" s="65"/>
      <c r="S17" s="65"/>
      <c r="T17" s="62">
        <f t="shared" si="0"/>
        <v>20514</v>
      </c>
    </row>
    <row r="18" spans="2:20" s="60" customFormat="1" ht="11.25" customHeight="1">
      <c r="B18" s="67" t="s">
        <v>90</v>
      </c>
      <c r="C18" s="64" t="s">
        <v>70</v>
      </c>
      <c r="D18" s="79" t="s">
        <v>256</v>
      </c>
      <c r="E18" s="50" t="s">
        <v>83</v>
      </c>
      <c r="F18" s="72" t="s">
        <v>84</v>
      </c>
      <c r="G18" s="23" t="s">
        <v>257</v>
      </c>
      <c r="H18" s="65"/>
      <c r="I18" s="73">
        <v>0</v>
      </c>
      <c r="J18" s="73">
        <v>1055</v>
      </c>
      <c r="K18" s="73">
        <v>47</v>
      </c>
      <c r="L18" s="65"/>
      <c r="M18" s="65"/>
      <c r="N18" s="65"/>
      <c r="O18" s="65"/>
      <c r="P18" s="65"/>
      <c r="Q18" s="65"/>
      <c r="R18" s="65"/>
      <c r="S18" s="65"/>
      <c r="T18" s="62">
        <f t="shared" si="0"/>
        <v>1102</v>
      </c>
    </row>
    <row r="19" spans="2:20" s="60" customFormat="1" ht="11.25" customHeight="1">
      <c r="B19" s="67" t="s">
        <v>90</v>
      </c>
      <c r="C19" s="64" t="s">
        <v>70</v>
      </c>
      <c r="D19" s="79" t="s">
        <v>258</v>
      </c>
      <c r="E19" s="50" t="s">
        <v>84</v>
      </c>
      <c r="F19" s="72" t="s">
        <v>84</v>
      </c>
      <c r="G19" s="23" t="s">
        <v>259</v>
      </c>
      <c r="H19" s="65"/>
      <c r="I19" s="73">
        <v>0</v>
      </c>
      <c r="J19" s="73">
        <v>204</v>
      </c>
      <c r="K19" s="73">
        <v>204</v>
      </c>
      <c r="L19" s="65"/>
      <c r="M19" s="65"/>
      <c r="N19" s="65"/>
      <c r="O19" s="65"/>
      <c r="P19" s="65"/>
      <c r="Q19" s="65"/>
      <c r="R19" s="65"/>
      <c r="S19" s="65"/>
      <c r="T19" s="62">
        <f t="shared" si="0"/>
        <v>408</v>
      </c>
    </row>
    <row r="20" spans="2:20" s="60" customFormat="1" ht="11.25" customHeight="1">
      <c r="B20" s="67" t="s">
        <v>90</v>
      </c>
      <c r="C20" s="64" t="s">
        <v>70</v>
      </c>
      <c r="D20" s="79" t="s">
        <v>260</v>
      </c>
      <c r="E20" s="50" t="s">
        <v>76</v>
      </c>
      <c r="F20" s="72" t="s">
        <v>84</v>
      </c>
      <c r="G20" s="23" t="s">
        <v>254</v>
      </c>
      <c r="H20" s="65"/>
      <c r="I20" s="73">
        <v>42</v>
      </c>
      <c r="J20" s="73">
        <v>192</v>
      </c>
      <c r="K20" s="73">
        <v>278</v>
      </c>
      <c r="L20" s="65"/>
      <c r="M20" s="65"/>
      <c r="N20" s="65"/>
      <c r="O20" s="65"/>
      <c r="P20" s="65"/>
      <c r="Q20" s="65"/>
      <c r="R20" s="65"/>
      <c r="S20" s="65"/>
      <c r="T20" s="62">
        <f t="shared" si="0"/>
        <v>512</v>
      </c>
    </row>
    <row r="21" spans="2:20" s="60" customFormat="1" ht="11.25" customHeight="1">
      <c r="B21" s="67" t="s">
        <v>90</v>
      </c>
      <c r="C21" s="64" t="s">
        <v>70</v>
      </c>
      <c r="D21" s="79" t="s">
        <v>261</v>
      </c>
      <c r="E21" s="50" t="s">
        <v>76</v>
      </c>
      <c r="F21" s="72" t="s">
        <v>84</v>
      </c>
      <c r="G21" s="23" t="s">
        <v>254</v>
      </c>
      <c r="H21" s="65"/>
      <c r="I21" s="73">
        <v>0</v>
      </c>
      <c r="J21" s="73">
        <v>10</v>
      </c>
      <c r="K21" s="73">
        <v>0</v>
      </c>
      <c r="L21" s="65"/>
      <c r="M21" s="65"/>
      <c r="N21" s="65"/>
      <c r="O21" s="65"/>
      <c r="P21" s="65"/>
      <c r="Q21" s="65"/>
      <c r="R21" s="65"/>
      <c r="S21" s="65"/>
      <c r="T21" s="62">
        <f t="shared" si="0"/>
        <v>10</v>
      </c>
    </row>
    <row r="22" spans="2:20" s="60" customFormat="1" ht="11.25" customHeight="1">
      <c r="B22" s="67" t="s">
        <v>90</v>
      </c>
      <c r="C22" s="64" t="s">
        <v>70</v>
      </c>
      <c r="D22" s="79" t="s">
        <v>262</v>
      </c>
      <c r="E22" s="50" t="s">
        <v>84</v>
      </c>
      <c r="F22" s="72" t="s">
        <v>84</v>
      </c>
      <c r="G22" s="23" t="s">
        <v>263</v>
      </c>
      <c r="H22" s="65"/>
      <c r="I22" s="73">
        <v>0</v>
      </c>
      <c r="J22" s="73">
        <v>0</v>
      </c>
      <c r="K22" s="73">
        <v>258</v>
      </c>
      <c r="L22" s="65"/>
      <c r="M22" s="65"/>
      <c r="N22" s="65"/>
      <c r="O22" s="65"/>
      <c r="P22" s="65"/>
      <c r="Q22" s="65"/>
      <c r="R22" s="65"/>
      <c r="S22" s="65"/>
      <c r="T22" s="62">
        <f t="shared" si="0"/>
        <v>258</v>
      </c>
    </row>
    <row r="23" spans="2:20" s="60" customFormat="1" ht="11.25" customHeight="1">
      <c r="B23" s="67" t="s">
        <v>90</v>
      </c>
      <c r="C23" s="64" t="s">
        <v>70</v>
      </c>
      <c r="D23" s="79" t="s">
        <v>264</v>
      </c>
      <c r="E23" s="50" t="s">
        <v>84</v>
      </c>
      <c r="F23" s="72" t="s">
        <v>84</v>
      </c>
      <c r="G23" s="23" t="s">
        <v>263</v>
      </c>
      <c r="H23" s="65"/>
      <c r="I23" s="73">
        <v>0</v>
      </c>
      <c r="J23" s="73">
        <v>0</v>
      </c>
      <c r="K23" s="73">
        <v>44</v>
      </c>
      <c r="L23" s="65"/>
      <c r="M23" s="65"/>
      <c r="N23" s="65"/>
      <c r="O23" s="65"/>
      <c r="P23" s="65"/>
      <c r="Q23" s="65"/>
      <c r="R23" s="65"/>
      <c r="S23" s="65"/>
      <c r="T23" s="62">
        <f t="shared" si="0"/>
        <v>44</v>
      </c>
    </row>
    <row r="24" spans="2:20" s="60" customFormat="1" ht="11.25" customHeight="1">
      <c r="B24" s="67" t="s">
        <v>91</v>
      </c>
      <c r="C24" s="64" t="s">
        <v>70</v>
      </c>
      <c r="D24" s="79" t="s">
        <v>188</v>
      </c>
      <c r="E24" s="50" t="s">
        <v>141</v>
      </c>
      <c r="F24" s="72" t="s">
        <v>84</v>
      </c>
      <c r="G24" s="23"/>
      <c r="H24" s="65"/>
      <c r="I24" s="73">
        <v>0</v>
      </c>
      <c r="J24" s="75">
        <v>2480.50</v>
      </c>
      <c r="K24" s="73">
        <v>13518.10</v>
      </c>
      <c r="L24" s="65"/>
      <c r="M24" s="65"/>
      <c r="N24" s="65"/>
      <c r="O24" s="65"/>
      <c r="P24" s="65"/>
      <c r="Q24" s="65"/>
      <c r="R24" s="65"/>
      <c r="S24" s="65"/>
      <c r="T24" s="62">
        <f t="shared" si="0"/>
        <v>15998.60</v>
      </c>
    </row>
    <row r="25" spans="2:20" s="60" customFormat="1" ht="11.25" customHeight="1">
      <c r="B25" s="67" t="s">
        <v>91</v>
      </c>
      <c r="C25" s="64" t="s">
        <v>70</v>
      </c>
      <c r="D25" s="79" t="s">
        <v>167</v>
      </c>
      <c r="E25" s="50" t="s">
        <v>84</v>
      </c>
      <c r="F25" s="72" t="s">
        <v>84</v>
      </c>
      <c r="G25" s="23"/>
      <c r="H25" s="65"/>
      <c r="I25" s="73">
        <v>0</v>
      </c>
      <c r="J25" s="75">
        <v>246.78</v>
      </c>
      <c r="K25" s="73">
        <v>307.20</v>
      </c>
      <c r="L25" s="65"/>
      <c r="M25" s="65"/>
      <c r="N25" s="65"/>
      <c r="O25" s="65"/>
      <c r="P25" s="65"/>
      <c r="Q25" s="65"/>
      <c r="R25" s="65"/>
      <c r="S25" s="65"/>
      <c r="T25" s="62">
        <f t="shared" si="0"/>
        <v>553.98</v>
      </c>
    </row>
    <row r="26" spans="2:20" s="60" customFormat="1" ht="11.25" customHeight="1">
      <c r="B26" s="67" t="s">
        <v>91</v>
      </c>
      <c r="C26" s="64" t="s">
        <v>70</v>
      </c>
      <c r="D26" s="79" t="s">
        <v>232</v>
      </c>
      <c r="E26" s="50" t="s">
        <v>143</v>
      </c>
      <c r="F26" s="72" t="s">
        <v>84</v>
      </c>
      <c r="G26" s="23"/>
      <c r="H26" s="65"/>
      <c r="I26" s="73">
        <v>0</v>
      </c>
      <c r="J26" s="73">
        <v>0</v>
      </c>
      <c r="K26" s="73">
        <v>161.10</v>
      </c>
      <c r="L26" s="65"/>
      <c r="M26" s="65"/>
      <c r="N26" s="65"/>
      <c r="O26" s="65"/>
      <c r="P26" s="65"/>
      <c r="Q26" s="65"/>
      <c r="R26" s="65"/>
      <c r="S26" s="65"/>
      <c r="T26" s="62">
        <f t="shared" si="0"/>
        <v>161.10</v>
      </c>
    </row>
    <row r="27" spans="2:20" s="60" customFormat="1" ht="11.25" customHeight="1">
      <c r="B27" s="67" t="s">
        <v>91</v>
      </c>
      <c r="C27" s="64" t="s">
        <v>70</v>
      </c>
      <c r="D27" s="79" t="s">
        <v>233</v>
      </c>
      <c r="E27" s="50" t="s">
        <v>84</v>
      </c>
      <c r="F27" s="72" t="s">
        <v>84</v>
      </c>
      <c r="G27" s="23"/>
      <c r="H27" s="65"/>
      <c r="I27" s="73">
        <v>0</v>
      </c>
      <c r="J27" s="73">
        <v>0</v>
      </c>
      <c r="K27" s="73">
        <v>29.60</v>
      </c>
      <c r="L27" s="65"/>
      <c r="M27" s="65"/>
      <c r="N27" s="65"/>
      <c r="O27" s="65"/>
      <c r="P27" s="65"/>
      <c r="Q27" s="65"/>
      <c r="R27" s="65"/>
      <c r="S27" s="65"/>
      <c r="T27" s="62">
        <f t="shared" si="0"/>
        <v>29.60</v>
      </c>
    </row>
    <row r="28" spans="2:20" s="60" customFormat="1" ht="11.25" customHeight="1">
      <c r="B28" s="67" t="s">
        <v>91</v>
      </c>
      <c r="C28" s="64" t="s">
        <v>70</v>
      </c>
      <c r="D28" s="79" t="s">
        <v>234</v>
      </c>
      <c r="E28" s="50" t="s">
        <v>140</v>
      </c>
      <c r="F28" s="72" t="s">
        <v>84</v>
      </c>
      <c r="G28" s="23"/>
      <c r="H28" s="65"/>
      <c r="I28" s="73">
        <v>0</v>
      </c>
      <c r="J28" s="73">
        <v>0</v>
      </c>
      <c r="K28" s="73">
        <v>29</v>
      </c>
      <c r="L28" s="65"/>
      <c r="M28" s="65"/>
      <c r="N28" s="65"/>
      <c r="O28" s="65"/>
      <c r="P28" s="65"/>
      <c r="Q28" s="65"/>
      <c r="R28" s="65"/>
      <c r="S28" s="65"/>
      <c r="T28" s="62">
        <f t="shared" si="0"/>
        <v>29</v>
      </c>
    </row>
    <row r="29" spans="2:20" s="60" customFormat="1" ht="11.25" customHeight="1">
      <c r="B29" s="67" t="s">
        <v>91</v>
      </c>
      <c r="C29" s="64" t="s">
        <v>70</v>
      </c>
      <c r="D29" s="79" t="s">
        <v>235</v>
      </c>
      <c r="E29" s="50" t="s">
        <v>84</v>
      </c>
      <c r="F29" s="72" t="s">
        <v>84</v>
      </c>
      <c r="G29" s="23"/>
      <c r="H29" s="65"/>
      <c r="I29" s="73">
        <v>0</v>
      </c>
      <c r="J29" s="73">
        <v>0</v>
      </c>
      <c r="K29" s="73">
        <v>265.20</v>
      </c>
      <c r="L29" s="65"/>
      <c r="M29" s="65"/>
      <c r="N29" s="65"/>
      <c r="O29" s="65"/>
      <c r="P29" s="65"/>
      <c r="Q29" s="65"/>
      <c r="R29" s="65"/>
      <c r="S29" s="65"/>
      <c r="T29" s="62">
        <f t="shared" si="0"/>
        <v>265.20</v>
      </c>
    </row>
    <row r="30" spans="2:20" s="60" customFormat="1" ht="11.25" customHeight="1">
      <c r="B30" s="67" t="s">
        <v>91</v>
      </c>
      <c r="C30" s="64" t="s">
        <v>70</v>
      </c>
      <c r="D30" s="79" t="s">
        <v>236</v>
      </c>
      <c r="E30" s="50" t="s">
        <v>84</v>
      </c>
      <c r="F30" s="72" t="s">
        <v>84</v>
      </c>
      <c r="G30" s="23"/>
      <c r="H30" s="65"/>
      <c r="I30" s="73">
        <v>0</v>
      </c>
      <c r="J30" s="73">
        <v>0</v>
      </c>
      <c r="K30" s="73">
        <v>1.20</v>
      </c>
      <c r="L30" s="65"/>
      <c r="M30" s="65"/>
      <c r="N30" s="65"/>
      <c r="O30" s="65"/>
      <c r="P30" s="65"/>
      <c r="Q30" s="65"/>
      <c r="R30" s="65"/>
      <c r="S30" s="65"/>
      <c r="T30" s="62">
        <f t="shared" si="0"/>
        <v>1.20</v>
      </c>
    </row>
    <row r="31" spans="2:20" s="60" customFormat="1" ht="11.25" customHeight="1">
      <c r="B31" s="67" t="s">
        <v>91</v>
      </c>
      <c r="C31" s="64" t="s">
        <v>70</v>
      </c>
      <c r="D31" s="79" t="s">
        <v>237</v>
      </c>
      <c r="E31" s="50" t="s">
        <v>84</v>
      </c>
      <c r="F31" s="72" t="s">
        <v>84</v>
      </c>
      <c r="G31" s="23"/>
      <c r="H31" s="65"/>
      <c r="I31" s="73">
        <v>0</v>
      </c>
      <c r="J31" s="73">
        <v>0</v>
      </c>
      <c r="K31" s="73">
        <v>315.70</v>
      </c>
      <c r="L31" s="65"/>
      <c r="M31" s="65"/>
      <c r="N31" s="65"/>
      <c r="O31" s="65"/>
      <c r="P31" s="65"/>
      <c r="Q31" s="65"/>
      <c r="R31" s="65"/>
      <c r="S31" s="65"/>
      <c r="T31" s="62">
        <f t="shared" si="0"/>
        <v>315.70</v>
      </c>
    </row>
    <row r="32" spans="2:20" s="60" customFormat="1" ht="11.25" customHeight="1">
      <c r="B32" s="67" t="s">
        <v>91</v>
      </c>
      <c r="C32" s="64" t="s">
        <v>70</v>
      </c>
      <c r="D32" s="79" t="s">
        <v>238</v>
      </c>
      <c r="E32" s="50" t="s">
        <v>83</v>
      </c>
      <c r="F32" s="72" t="s">
        <v>84</v>
      </c>
      <c r="G32" s="23"/>
      <c r="H32" s="65"/>
      <c r="I32" s="73">
        <v>0</v>
      </c>
      <c r="J32" s="73">
        <v>0</v>
      </c>
      <c r="K32" s="73">
        <v>0.50</v>
      </c>
      <c r="L32" s="65"/>
      <c r="M32" s="65"/>
      <c r="N32" s="65"/>
      <c r="O32" s="65"/>
      <c r="P32" s="65"/>
      <c r="Q32" s="65"/>
      <c r="R32" s="65"/>
      <c r="S32" s="65"/>
      <c r="T32" s="62">
        <f t="shared" si="0"/>
        <v>0.50</v>
      </c>
    </row>
    <row r="33" spans="2:20" s="60" customFormat="1" ht="11.25" customHeight="1">
      <c r="B33" s="67" t="s">
        <v>91</v>
      </c>
      <c r="C33" s="64" t="s">
        <v>70</v>
      </c>
      <c r="D33" s="79" t="s">
        <v>239</v>
      </c>
      <c r="E33" s="50" t="s">
        <v>83</v>
      </c>
      <c r="F33" s="72" t="s">
        <v>84</v>
      </c>
      <c r="G33" s="23"/>
      <c r="H33" s="65"/>
      <c r="I33" s="73">
        <v>0</v>
      </c>
      <c r="J33" s="73">
        <v>0</v>
      </c>
      <c r="K33" s="73">
        <v>9.60</v>
      </c>
      <c r="L33" s="65"/>
      <c r="M33" s="65"/>
      <c r="N33" s="65"/>
      <c r="O33" s="65"/>
      <c r="P33" s="65"/>
      <c r="Q33" s="65"/>
      <c r="R33" s="65"/>
      <c r="S33" s="65"/>
      <c r="T33" s="62">
        <f t="shared" si="0"/>
        <v>9.60</v>
      </c>
    </row>
    <row r="34" spans="2:20" s="60" customFormat="1" ht="11.25" customHeight="1">
      <c r="B34" s="67" t="s">
        <v>94</v>
      </c>
      <c r="C34" s="64" t="s">
        <v>70</v>
      </c>
      <c r="D34" s="79" t="s">
        <v>168</v>
      </c>
      <c r="E34" s="67" t="s">
        <v>76</v>
      </c>
      <c r="F34" s="72" t="s">
        <v>84</v>
      </c>
      <c r="G34" s="53" t="s">
        <v>209</v>
      </c>
      <c r="H34" s="54"/>
      <c r="I34" s="73">
        <v>0</v>
      </c>
      <c r="J34" s="73">
        <v>142.16300000000001</v>
      </c>
      <c r="K34" s="73">
        <v>0</v>
      </c>
      <c r="L34" s="54"/>
      <c r="M34" s="54"/>
      <c r="N34" s="54"/>
      <c r="O34" s="54"/>
      <c r="P34" s="54"/>
      <c r="Q34" s="54"/>
      <c r="R34" s="54"/>
      <c r="S34" s="54"/>
      <c r="T34" s="62">
        <f t="shared" si="0"/>
        <v>142.16300000000001</v>
      </c>
    </row>
    <row r="35" spans="2:20" s="60" customFormat="1" ht="11.25" customHeight="1">
      <c r="B35" s="67" t="s">
        <v>94</v>
      </c>
      <c r="C35" s="64" t="s">
        <v>70</v>
      </c>
      <c r="D35" s="79" t="s">
        <v>169</v>
      </c>
      <c r="E35" s="67" t="s">
        <v>140</v>
      </c>
      <c r="F35" s="72" t="s">
        <v>84</v>
      </c>
      <c r="G35" s="53" t="s">
        <v>209</v>
      </c>
      <c r="H35" s="54"/>
      <c r="I35" s="73">
        <v>0</v>
      </c>
      <c r="J35" s="73">
        <v>274.04806000000002</v>
      </c>
      <c r="K35" s="73">
        <v>0</v>
      </c>
      <c r="L35" s="54"/>
      <c r="M35" s="54"/>
      <c r="N35" s="54"/>
      <c r="O35" s="54"/>
      <c r="P35" s="54"/>
      <c r="Q35" s="54"/>
      <c r="R35" s="54"/>
      <c r="S35" s="54"/>
      <c r="T35" s="62">
        <f t="shared" si="1" ref="T35:T66">SUM(H35:S35)</f>
        <v>274.04806000000002</v>
      </c>
    </row>
    <row r="36" spans="2:20" s="60" customFormat="1" ht="11.25" customHeight="1">
      <c r="B36" s="67" t="s">
        <v>94</v>
      </c>
      <c r="C36" s="64" t="s">
        <v>70</v>
      </c>
      <c r="D36" s="79" t="s">
        <v>170</v>
      </c>
      <c r="E36" s="67" t="s">
        <v>141</v>
      </c>
      <c r="F36" s="72" t="s">
        <v>84</v>
      </c>
      <c r="G36" s="53" t="s">
        <v>209</v>
      </c>
      <c r="H36" s="54"/>
      <c r="I36" s="73">
        <v>0</v>
      </c>
      <c r="J36" s="73">
        <v>70</v>
      </c>
      <c r="K36" s="73">
        <v>0</v>
      </c>
      <c r="L36" s="54"/>
      <c r="M36" s="54"/>
      <c r="N36" s="54"/>
      <c r="O36" s="54"/>
      <c r="P36" s="54"/>
      <c r="Q36" s="54"/>
      <c r="R36" s="54"/>
      <c r="S36" s="54"/>
      <c r="T36" s="62">
        <f t="shared" si="1"/>
        <v>70</v>
      </c>
    </row>
    <row r="37" spans="2:20" s="60" customFormat="1" ht="11.25" customHeight="1">
      <c r="B37" s="67" t="s">
        <v>94</v>
      </c>
      <c r="C37" s="64" t="s">
        <v>70</v>
      </c>
      <c r="D37" s="79" t="s">
        <v>171</v>
      </c>
      <c r="E37" s="67" t="s">
        <v>81</v>
      </c>
      <c r="F37" s="72" t="s">
        <v>84</v>
      </c>
      <c r="G37" s="53" t="s">
        <v>209</v>
      </c>
      <c r="H37" s="54"/>
      <c r="I37" s="73">
        <v>0</v>
      </c>
      <c r="J37" s="73">
        <v>15.95215</v>
      </c>
      <c r="K37" s="73">
        <v>0</v>
      </c>
      <c r="L37" s="54"/>
      <c r="M37" s="54"/>
      <c r="N37" s="54"/>
      <c r="O37" s="54"/>
      <c r="P37" s="54"/>
      <c r="Q37" s="54"/>
      <c r="R37" s="54"/>
      <c r="S37" s="54"/>
      <c r="T37" s="62">
        <f t="shared" si="1"/>
        <v>15.95215</v>
      </c>
    </row>
    <row r="38" spans="2:20" s="60" customFormat="1" ht="11.25" customHeight="1">
      <c r="B38" s="67" t="s">
        <v>94</v>
      </c>
      <c r="C38" s="64" t="s">
        <v>70</v>
      </c>
      <c r="D38" s="79" t="s">
        <v>172</v>
      </c>
      <c r="E38" s="67" t="s">
        <v>82</v>
      </c>
      <c r="F38" s="72" t="s">
        <v>84</v>
      </c>
      <c r="G38" s="53" t="s">
        <v>209</v>
      </c>
      <c r="H38" s="54"/>
      <c r="I38" s="73">
        <v>0</v>
      </c>
      <c r="J38" s="73">
        <v>0.53900000000000003</v>
      </c>
      <c r="K38" s="73">
        <v>0</v>
      </c>
      <c r="L38" s="54"/>
      <c r="M38" s="54"/>
      <c r="N38" s="54"/>
      <c r="O38" s="54"/>
      <c r="P38" s="54"/>
      <c r="Q38" s="54"/>
      <c r="R38" s="54"/>
      <c r="S38" s="54"/>
      <c r="T38" s="62">
        <f t="shared" si="1"/>
        <v>0.53900000000000003</v>
      </c>
    </row>
    <row r="39" spans="2:20" s="60" customFormat="1" ht="11.25" customHeight="1">
      <c r="B39" s="67" t="s">
        <v>94</v>
      </c>
      <c r="C39" s="64" t="s">
        <v>70</v>
      </c>
      <c r="D39" s="79" t="s">
        <v>173</v>
      </c>
      <c r="E39" s="67" t="s">
        <v>76</v>
      </c>
      <c r="F39" s="72" t="s">
        <v>84</v>
      </c>
      <c r="G39" s="53" t="s">
        <v>209</v>
      </c>
      <c r="H39" s="54"/>
      <c r="I39" s="73">
        <v>0</v>
      </c>
      <c r="J39" s="73">
        <v>11.30</v>
      </c>
      <c r="K39" s="73">
        <v>0</v>
      </c>
      <c r="L39" s="54"/>
      <c r="M39" s="54"/>
      <c r="N39" s="54"/>
      <c r="O39" s="54"/>
      <c r="P39" s="54"/>
      <c r="Q39" s="54"/>
      <c r="R39" s="54"/>
      <c r="S39" s="54"/>
      <c r="T39" s="62">
        <f t="shared" si="1"/>
        <v>11.30</v>
      </c>
    </row>
    <row r="40" spans="2:20" s="60" customFormat="1" ht="11.25" customHeight="1">
      <c r="B40" s="67" t="s">
        <v>94</v>
      </c>
      <c r="C40" s="64" t="s">
        <v>70</v>
      </c>
      <c r="D40" s="78" t="s">
        <v>174</v>
      </c>
      <c r="E40" s="67" t="s">
        <v>84</v>
      </c>
      <c r="F40" s="72" t="s">
        <v>84</v>
      </c>
      <c r="G40" s="53" t="s">
        <v>209</v>
      </c>
      <c r="H40" s="54"/>
      <c r="I40" s="73">
        <v>0</v>
      </c>
      <c r="J40" s="73">
        <v>60</v>
      </c>
      <c r="K40" s="73">
        <v>0</v>
      </c>
      <c r="L40" s="54"/>
      <c r="M40" s="54"/>
      <c r="N40" s="54"/>
      <c r="O40" s="54"/>
      <c r="P40" s="54"/>
      <c r="Q40" s="54"/>
      <c r="R40" s="54"/>
      <c r="S40" s="54"/>
      <c r="T40" s="62">
        <f t="shared" si="1"/>
        <v>60</v>
      </c>
    </row>
    <row r="41" spans="2:20" s="60" customFormat="1" ht="11.25" customHeight="1">
      <c r="B41" s="67" t="s">
        <v>94</v>
      </c>
      <c r="C41" s="64" t="s">
        <v>70</v>
      </c>
      <c r="D41" s="80" t="s">
        <v>220</v>
      </c>
      <c r="E41" s="50" t="s">
        <v>84</v>
      </c>
      <c r="F41" s="72" t="s">
        <v>84</v>
      </c>
      <c r="G41" s="53" t="s">
        <v>219</v>
      </c>
      <c r="H41" s="54"/>
      <c r="I41" s="73">
        <v>0</v>
      </c>
      <c r="J41" s="73">
        <v>-48.10</v>
      </c>
      <c r="K41" s="73">
        <v>0</v>
      </c>
      <c r="L41" s="54"/>
      <c r="M41" s="54"/>
      <c r="N41" s="54"/>
      <c r="O41" s="54"/>
      <c r="P41" s="54"/>
      <c r="Q41" s="54"/>
      <c r="R41" s="54"/>
      <c r="S41" s="54"/>
      <c r="T41" s="62">
        <f t="shared" si="1"/>
        <v>-48.10</v>
      </c>
    </row>
    <row r="42" spans="2:20" s="60" customFormat="1" ht="11.25" customHeight="1">
      <c r="B42" s="67" t="s">
        <v>94</v>
      </c>
      <c r="C42" s="64" t="s">
        <v>70</v>
      </c>
      <c r="D42" s="79" t="s">
        <v>221</v>
      </c>
      <c r="E42" s="50" t="s">
        <v>76</v>
      </c>
      <c r="F42" s="72" t="s">
        <v>84</v>
      </c>
      <c r="G42" s="53" t="s">
        <v>209</v>
      </c>
      <c r="H42" s="54"/>
      <c r="I42" s="73">
        <v>0</v>
      </c>
      <c r="J42" s="73">
        <v>0</v>
      </c>
      <c r="K42" s="73">
        <v>118.90</v>
      </c>
      <c r="L42" s="54"/>
      <c r="M42" s="54"/>
      <c r="N42" s="54"/>
      <c r="O42" s="54"/>
      <c r="P42" s="54"/>
      <c r="Q42" s="54"/>
      <c r="R42" s="54"/>
      <c r="S42" s="54"/>
      <c r="T42" s="62">
        <f t="shared" si="1"/>
        <v>118.90</v>
      </c>
    </row>
    <row r="43" spans="2:20" s="60" customFormat="1" ht="11.25" customHeight="1">
      <c r="B43" s="67" t="s">
        <v>94</v>
      </c>
      <c r="C43" s="64" t="s">
        <v>70</v>
      </c>
      <c r="D43" s="94" t="s">
        <v>222</v>
      </c>
      <c r="E43" s="50" t="s">
        <v>143</v>
      </c>
      <c r="F43" s="72" t="s">
        <v>84</v>
      </c>
      <c r="G43" s="53" t="s">
        <v>209</v>
      </c>
      <c r="H43" s="54"/>
      <c r="I43" s="73">
        <v>0</v>
      </c>
      <c r="J43" s="73">
        <v>0</v>
      </c>
      <c r="K43" s="73">
        <v>1714.90</v>
      </c>
      <c r="L43" s="54"/>
      <c r="M43" s="54"/>
      <c r="N43" s="54"/>
      <c r="O43" s="54"/>
      <c r="P43" s="54"/>
      <c r="Q43" s="54"/>
      <c r="R43" s="54"/>
      <c r="S43" s="54"/>
      <c r="T43" s="62">
        <f t="shared" si="1"/>
        <v>1714.90</v>
      </c>
    </row>
    <row r="44" spans="2:20" s="60" customFormat="1" ht="11.25" customHeight="1">
      <c r="B44" s="67" t="s">
        <v>94</v>
      </c>
      <c r="C44" s="64" t="s">
        <v>70</v>
      </c>
      <c r="D44" s="94" t="s">
        <v>223</v>
      </c>
      <c r="E44" s="50" t="s">
        <v>76</v>
      </c>
      <c r="F44" s="72" t="s">
        <v>84</v>
      </c>
      <c r="G44" s="53" t="s">
        <v>209</v>
      </c>
      <c r="H44" s="54"/>
      <c r="I44" s="73">
        <v>0</v>
      </c>
      <c r="J44" s="73">
        <v>0</v>
      </c>
      <c r="K44" s="73">
        <v>96.90</v>
      </c>
      <c r="L44" s="54"/>
      <c r="M44" s="54"/>
      <c r="N44" s="54"/>
      <c r="O44" s="54"/>
      <c r="P44" s="54"/>
      <c r="Q44" s="54"/>
      <c r="R44" s="54"/>
      <c r="S44" s="54"/>
      <c r="T44" s="62">
        <f t="shared" si="1"/>
        <v>96.90</v>
      </c>
    </row>
    <row r="45" spans="2:20" s="60" customFormat="1" ht="11.25" customHeight="1">
      <c r="B45" s="67" t="s">
        <v>94</v>
      </c>
      <c r="C45" s="64" t="s">
        <v>70</v>
      </c>
      <c r="D45" s="94" t="s">
        <v>169</v>
      </c>
      <c r="E45" s="50" t="s">
        <v>140</v>
      </c>
      <c r="F45" s="72" t="s">
        <v>84</v>
      </c>
      <c r="G45" s="53" t="s">
        <v>209</v>
      </c>
      <c r="H45" s="54"/>
      <c r="I45" s="73">
        <v>0</v>
      </c>
      <c r="J45" s="73">
        <v>0</v>
      </c>
      <c r="K45" s="73">
        <v>470.60</v>
      </c>
      <c r="L45" s="54"/>
      <c r="M45" s="54"/>
      <c r="N45" s="54"/>
      <c r="O45" s="54"/>
      <c r="P45" s="54"/>
      <c r="Q45" s="54"/>
      <c r="R45" s="54"/>
      <c r="S45" s="54"/>
      <c r="T45" s="62">
        <f t="shared" si="1"/>
        <v>470.60</v>
      </c>
    </row>
    <row r="46" spans="2:20" s="60" customFormat="1" ht="11.25" customHeight="1">
      <c r="B46" s="67" t="s">
        <v>94</v>
      </c>
      <c r="C46" s="64" t="s">
        <v>70</v>
      </c>
      <c r="D46" s="94" t="s">
        <v>172</v>
      </c>
      <c r="E46" s="50" t="s">
        <v>82</v>
      </c>
      <c r="F46" s="72" t="s">
        <v>84</v>
      </c>
      <c r="G46" s="53" t="s">
        <v>209</v>
      </c>
      <c r="H46" s="54"/>
      <c r="I46" s="73">
        <v>0</v>
      </c>
      <c r="J46" s="73">
        <v>0</v>
      </c>
      <c r="K46" s="73">
        <v>12.80</v>
      </c>
      <c r="L46" s="54"/>
      <c r="M46" s="54"/>
      <c r="N46" s="54"/>
      <c r="O46" s="54"/>
      <c r="P46" s="54"/>
      <c r="Q46" s="54"/>
      <c r="R46" s="54"/>
      <c r="S46" s="54"/>
      <c r="T46" s="62">
        <f t="shared" si="1"/>
        <v>12.80</v>
      </c>
    </row>
    <row r="47" spans="2:20" s="60" customFormat="1" ht="11.25" customHeight="1">
      <c r="B47" s="67" t="s">
        <v>94</v>
      </c>
      <c r="C47" s="64" t="s">
        <v>70</v>
      </c>
      <c r="D47" s="94" t="s">
        <v>224</v>
      </c>
      <c r="E47" s="50" t="s">
        <v>143</v>
      </c>
      <c r="F47" s="72" t="s">
        <v>84</v>
      </c>
      <c r="G47" s="53" t="s">
        <v>209</v>
      </c>
      <c r="H47" s="54"/>
      <c r="I47" s="73">
        <v>0</v>
      </c>
      <c r="J47" s="73">
        <v>0</v>
      </c>
      <c r="K47" s="73">
        <v>621.10</v>
      </c>
      <c r="L47" s="54"/>
      <c r="M47" s="54"/>
      <c r="N47" s="54"/>
      <c r="O47" s="54"/>
      <c r="P47" s="54"/>
      <c r="Q47" s="54"/>
      <c r="R47" s="54"/>
      <c r="S47" s="54"/>
      <c r="T47" s="62">
        <f t="shared" si="1"/>
        <v>621.10</v>
      </c>
    </row>
    <row r="48" spans="2:20" s="60" customFormat="1" ht="11.25" customHeight="1">
      <c r="B48" s="67" t="s">
        <v>94</v>
      </c>
      <c r="C48" s="64" t="s">
        <v>70</v>
      </c>
      <c r="D48" s="94" t="s">
        <v>225</v>
      </c>
      <c r="E48" s="50" t="s">
        <v>76</v>
      </c>
      <c r="F48" s="72" t="s">
        <v>84</v>
      </c>
      <c r="G48" s="53" t="s">
        <v>209</v>
      </c>
      <c r="H48" s="54"/>
      <c r="I48" s="73">
        <v>0</v>
      </c>
      <c r="J48" s="73">
        <v>0</v>
      </c>
      <c r="K48" s="73">
        <v>37.90</v>
      </c>
      <c r="L48" s="54"/>
      <c r="M48" s="54"/>
      <c r="N48" s="54"/>
      <c r="O48" s="54"/>
      <c r="P48" s="54"/>
      <c r="Q48" s="54"/>
      <c r="R48" s="54"/>
      <c r="S48" s="54"/>
      <c r="T48" s="62">
        <f t="shared" si="1"/>
        <v>37.90</v>
      </c>
    </row>
    <row r="49" spans="2:20" s="60" customFormat="1" ht="11.25" customHeight="1">
      <c r="B49" s="67" t="s">
        <v>94</v>
      </c>
      <c r="C49" s="64" t="s">
        <v>70</v>
      </c>
      <c r="D49" s="94" t="s">
        <v>226</v>
      </c>
      <c r="E49" s="50" t="s">
        <v>76</v>
      </c>
      <c r="F49" s="72" t="s">
        <v>84</v>
      </c>
      <c r="G49" s="53" t="s">
        <v>209</v>
      </c>
      <c r="H49" s="54"/>
      <c r="I49" s="73">
        <v>0</v>
      </c>
      <c r="J49" s="73">
        <v>0</v>
      </c>
      <c r="K49" s="73">
        <v>4.9000000000000004</v>
      </c>
      <c r="L49" s="54"/>
      <c r="M49" s="54"/>
      <c r="N49" s="54"/>
      <c r="O49" s="54"/>
      <c r="P49" s="54"/>
      <c r="Q49" s="54"/>
      <c r="R49" s="54"/>
      <c r="S49" s="54"/>
      <c r="T49" s="62">
        <f t="shared" si="1"/>
        <v>4.9000000000000004</v>
      </c>
    </row>
    <row r="50" spans="2:20" s="60" customFormat="1" ht="11.25" customHeight="1">
      <c r="B50" s="67" t="s">
        <v>94</v>
      </c>
      <c r="C50" s="64" t="s">
        <v>70</v>
      </c>
      <c r="D50" s="79" t="s">
        <v>227</v>
      </c>
      <c r="E50" s="50" t="s">
        <v>84</v>
      </c>
      <c r="F50" s="72" t="s">
        <v>84</v>
      </c>
      <c r="G50" s="53" t="s">
        <v>209</v>
      </c>
      <c r="H50" s="54"/>
      <c r="I50" s="73">
        <v>0</v>
      </c>
      <c r="J50" s="73">
        <v>0</v>
      </c>
      <c r="K50" s="73">
        <v>21.10</v>
      </c>
      <c r="L50" s="54"/>
      <c r="M50" s="54"/>
      <c r="N50" s="54"/>
      <c r="O50" s="54"/>
      <c r="P50" s="54"/>
      <c r="Q50" s="54"/>
      <c r="R50" s="54"/>
      <c r="S50" s="54"/>
      <c r="T50" s="62">
        <f t="shared" si="1"/>
        <v>21.10</v>
      </c>
    </row>
    <row r="51" spans="2:20" s="60" customFormat="1" ht="11.25" customHeight="1">
      <c r="B51" s="67" t="s">
        <v>94</v>
      </c>
      <c r="C51" s="64" t="s">
        <v>70</v>
      </c>
      <c r="D51" s="79" t="s">
        <v>228</v>
      </c>
      <c r="E51" s="50" t="s">
        <v>76</v>
      </c>
      <c r="F51" s="72" t="s">
        <v>84</v>
      </c>
      <c r="G51" s="53" t="s">
        <v>209</v>
      </c>
      <c r="H51" s="54"/>
      <c r="I51" s="73">
        <v>0</v>
      </c>
      <c r="J51" s="73">
        <v>0</v>
      </c>
      <c r="K51" s="73">
        <v>41.70</v>
      </c>
      <c r="L51" s="54"/>
      <c r="M51" s="54"/>
      <c r="N51" s="54"/>
      <c r="O51" s="54"/>
      <c r="P51" s="54"/>
      <c r="Q51" s="54"/>
      <c r="R51" s="54"/>
      <c r="S51" s="54"/>
      <c r="T51" s="62">
        <f t="shared" si="1"/>
        <v>41.70</v>
      </c>
    </row>
    <row r="52" spans="2:20" s="60" customFormat="1" ht="21">
      <c r="B52" s="67" t="s">
        <v>94</v>
      </c>
      <c r="C52" s="64" t="s">
        <v>70</v>
      </c>
      <c r="D52" s="79" t="s">
        <v>342</v>
      </c>
      <c r="E52" s="50" t="s">
        <v>76</v>
      </c>
      <c r="F52" s="72" t="s">
        <v>84</v>
      </c>
      <c r="G52" s="53" t="s">
        <v>209</v>
      </c>
      <c r="H52" s="54"/>
      <c r="I52" s="73">
        <v>0</v>
      </c>
      <c r="J52" s="73">
        <v>0</v>
      </c>
      <c r="K52" s="73">
        <v>24</v>
      </c>
      <c r="L52" s="54"/>
      <c r="M52" s="54"/>
      <c r="N52" s="54"/>
      <c r="O52" s="54"/>
      <c r="P52" s="54"/>
      <c r="Q52" s="54"/>
      <c r="R52" s="54"/>
      <c r="S52" s="54"/>
      <c r="T52" s="62">
        <f t="shared" si="1"/>
        <v>24</v>
      </c>
    </row>
    <row r="53" spans="2:20" s="60" customFormat="1" ht="11.25" customHeight="1">
      <c r="B53" s="67" t="s">
        <v>94</v>
      </c>
      <c r="C53" s="64" t="s">
        <v>70</v>
      </c>
      <c r="D53" s="79" t="s">
        <v>229</v>
      </c>
      <c r="E53" s="50" t="s">
        <v>83</v>
      </c>
      <c r="F53" s="72" t="s">
        <v>84</v>
      </c>
      <c r="G53" s="53" t="s">
        <v>209</v>
      </c>
      <c r="H53" s="54"/>
      <c r="I53" s="73">
        <v>0</v>
      </c>
      <c r="J53" s="73">
        <v>0</v>
      </c>
      <c r="K53" s="73">
        <v>87.80</v>
      </c>
      <c r="L53" s="54"/>
      <c r="M53" s="54"/>
      <c r="N53" s="54"/>
      <c r="O53" s="54"/>
      <c r="P53" s="54"/>
      <c r="Q53" s="54"/>
      <c r="R53" s="54"/>
      <c r="S53" s="54"/>
      <c r="T53" s="62">
        <f t="shared" si="1"/>
        <v>87.80</v>
      </c>
    </row>
    <row r="54" spans="2:20" s="60" customFormat="1" ht="11.25" customHeight="1">
      <c r="B54" s="67" t="s">
        <v>94</v>
      </c>
      <c r="C54" s="64" t="s">
        <v>70</v>
      </c>
      <c r="D54" s="79" t="s">
        <v>230</v>
      </c>
      <c r="E54" s="50" t="s">
        <v>83</v>
      </c>
      <c r="F54" s="72" t="s">
        <v>84</v>
      </c>
      <c r="G54" s="53" t="s">
        <v>209</v>
      </c>
      <c r="H54" s="54"/>
      <c r="I54" s="73">
        <v>0</v>
      </c>
      <c r="J54" s="73">
        <v>0</v>
      </c>
      <c r="K54" s="73">
        <v>10.30</v>
      </c>
      <c r="L54" s="54"/>
      <c r="M54" s="54"/>
      <c r="N54" s="54"/>
      <c r="O54" s="54"/>
      <c r="P54" s="54"/>
      <c r="Q54" s="54"/>
      <c r="R54" s="54"/>
      <c r="S54" s="54"/>
      <c r="T54" s="62">
        <f t="shared" si="1"/>
        <v>10.30</v>
      </c>
    </row>
    <row r="55" spans="2:20" s="60" customFormat="1" ht="11.25" customHeight="1">
      <c r="B55" s="67" t="s">
        <v>95</v>
      </c>
      <c r="C55" s="64" t="s">
        <v>70</v>
      </c>
      <c r="D55" s="79" t="s">
        <v>308</v>
      </c>
      <c r="E55" s="50" t="s">
        <v>80</v>
      </c>
      <c r="F55" s="72" t="s">
        <v>84</v>
      </c>
      <c r="G55" s="23" t="s">
        <v>309</v>
      </c>
      <c r="H55" s="65"/>
      <c r="I55" s="73">
        <v>0</v>
      </c>
      <c r="J55" s="73">
        <v>269170.68900000007</v>
      </c>
      <c r="K55" s="73">
        <v>0</v>
      </c>
      <c r="L55" s="65"/>
      <c r="M55" s="65"/>
      <c r="N55" s="65"/>
      <c r="O55" s="65"/>
      <c r="P55" s="65"/>
      <c r="Q55" s="65"/>
      <c r="R55" s="65"/>
      <c r="S55" s="65"/>
      <c r="T55" s="62">
        <f t="shared" si="1"/>
        <v>269170.68900000007</v>
      </c>
    </row>
    <row r="56" spans="2:20" s="60" customFormat="1" ht="11.25" customHeight="1">
      <c r="B56" s="67" t="s">
        <v>95</v>
      </c>
      <c r="C56" s="64" t="s">
        <v>70</v>
      </c>
      <c r="D56" s="79" t="s">
        <v>310</v>
      </c>
      <c r="E56" s="50" t="s">
        <v>80</v>
      </c>
      <c r="F56" s="72" t="s">
        <v>84</v>
      </c>
      <c r="G56" s="23" t="s">
        <v>309</v>
      </c>
      <c r="H56" s="65"/>
      <c r="I56" s="73">
        <v>0</v>
      </c>
      <c r="J56" s="73">
        <v>493142.53</v>
      </c>
      <c r="K56" s="73">
        <v>1328820</v>
      </c>
      <c r="L56" s="65"/>
      <c r="M56" s="65"/>
      <c r="N56" s="65"/>
      <c r="O56" s="65"/>
      <c r="P56" s="65"/>
      <c r="Q56" s="65"/>
      <c r="R56" s="65"/>
      <c r="S56" s="65"/>
      <c r="T56" s="62">
        <f t="shared" si="1"/>
        <v>1821962.53</v>
      </c>
    </row>
    <row r="57" spans="2:20" s="60" customFormat="1" ht="11.25" customHeight="1">
      <c r="B57" s="67" t="s">
        <v>95</v>
      </c>
      <c r="C57" s="64" t="s">
        <v>70</v>
      </c>
      <c r="D57" s="79" t="s">
        <v>311</v>
      </c>
      <c r="E57" s="50" t="s">
        <v>76</v>
      </c>
      <c r="F57" s="72" t="s">
        <v>84</v>
      </c>
      <c r="G57" s="23" t="s">
        <v>309</v>
      </c>
      <c r="H57" s="65"/>
      <c r="I57" s="73">
        <v>0</v>
      </c>
      <c r="J57" s="73">
        <v>0</v>
      </c>
      <c r="K57" s="73">
        <v>26169</v>
      </c>
      <c r="L57" s="65"/>
      <c r="M57" s="65"/>
      <c r="N57" s="65"/>
      <c r="O57" s="65"/>
      <c r="P57" s="65"/>
      <c r="Q57" s="65"/>
      <c r="R57" s="65"/>
      <c r="S57" s="65"/>
      <c r="T57" s="62">
        <f t="shared" si="1"/>
        <v>26169</v>
      </c>
    </row>
    <row r="58" spans="2:20" s="60" customFormat="1" ht="11.25" customHeight="1">
      <c r="B58" s="67" t="s">
        <v>95</v>
      </c>
      <c r="C58" s="64" t="s">
        <v>70</v>
      </c>
      <c r="D58" s="79" t="s">
        <v>312</v>
      </c>
      <c r="E58" s="50" t="s">
        <v>83</v>
      </c>
      <c r="F58" s="72" t="s">
        <v>84</v>
      </c>
      <c r="G58" s="23" t="s">
        <v>309</v>
      </c>
      <c r="H58" s="65"/>
      <c r="I58" s="73">
        <v>215.69800000000001</v>
      </c>
      <c r="J58" s="73">
        <v>1366.8209999999999</v>
      </c>
      <c r="K58" s="73">
        <v>1260.463</v>
      </c>
      <c r="L58" s="65"/>
      <c r="M58" s="65"/>
      <c r="N58" s="65"/>
      <c r="O58" s="65"/>
      <c r="P58" s="65"/>
      <c r="Q58" s="65"/>
      <c r="R58" s="65"/>
      <c r="S58" s="65"/>
      <c r="T58" s="62">
        <f t="shared" si="1"/>
        <v>2842.982</v>
      </c>
    </row>
    <row r="59" spans="2:20" s="60" customFormat="1" ht="11.25" customHeight="1">
      <c r="B59" s="67" t="s">
        <v>95</v>
      </c>
      <c r="C59" s="64" t="s">
        <v>70</v>
      </c>
      <c r="D59" s="79" t="s">
        <v>313</v>
      </c>
      <c r="E59" s="50" t="s">
        <v>84</v>
      </c>
      <c r="F59" s="72" t="s">
        <v>84</v>
      </c>
      <c r="G59" s="23" t="s">
        <v>309</v>
      </c>
      <c r="H59" s="65"/>
      <c r="I59" s="73">
        <v>188.50200000000001</v>
      </c>
      <c r="J59" s="73">
        <v>3019.4920000000002</v>
      </c>
      <c r="K59" s="73">
        <v>2282.4960000000001</v>
      </c>
      <c r="L59" s="65"/>
      <c r="M59" s="65"/>
      <c r="N59" s="65"/>
      <c r="O59" s="65"/>
      <c r="P59" s="65"/>
      <c r="Q59" s="65"/>
      <c r="R59" s="65"/>
      <c r="S59" s="65"/>
      <c r="T59" s="62">
        <f t="shared" si="1"/>
        <v>5490.49</v>
      </c>
    </row>
    <row r="60" spans="2:20" s="60" customFormat="1" ht="11.25" customHeight="1">
      <c r="B60" s="67" t="s">
        <v>95</v>
      </c>
      <c r="C60" s="64" t="s">
        <v>70</v>
      </c>
      <c r="D60" s="79" t="s">
        <v>314</v>
      </c>
      <c r="E60" s="50" t="s">
        <v>143</v>
      </c>
      <c r="F60" s="72" t="s">
        <v>84</v>
      </c>
      <c r="G60" s="23" t="s">
        <v>309</v>
      </c>
      <c r="H60" s="65"/>
      <c r="I60" s="73">
        <v>0</v>
      </c>
      <c r="J60" s="73">
        <v>0</v>
      </c>
      <c r="K60" s="73">
        <v>102769.40</v>
      </c>
      <c r="L60" s="65"/>
      <c r="M60" s="65"/>
      <c r="N60" s="65"/>
      <c r="O60" s="65"/>
      <c r="P60" s="65"/>
      <c r="Q60" s="65"/>
      <c r="R60" s="65"/>
      <c r="S60" s="65"/>
      <c r="T60" s="62">
        <f t="shared" si="1"/>
        <v>102769.40</v>
      </c>
    </row>
    <row r="61" spans="2:20" s="60" customFormat="1" ht="11.25" customHeight="1">
      <c r="B61" s="67" t="s">
        <v>95</v>
      </c>
      <c r="C61" s="64" t="s">
        <v>70</v>
      </c>
      <c r="D61" s="79" t="s">
        <v>315</v>
      </c>
      <c r="E61" s="50" t="s">
        <v>83</v>
      </c>
      <c r="F61" s="72" t="s">
        <v>84</v>
      </c>
      <c r="G61" s="23" t="s">
        <v>316</v>
      </c>
      <c r="H61" s="65"/>
      <c r="I61" s="73">
        <v>0</v>
      </c>
      <c r="J61" s="73">
        <v>76.317999999999998</v>
      </c>
      <c r="K61" s="73">
        <v>76.317999999999998</v>
      </c>
      <c r="L61" s="65"/>
      <c r="M61" s="65"/>
      <c r="N61" s="65"/>
      <c r="O61" s="65"/>
      <c r="P61" s="65"/>
      <c r="Q61" s="65"/>
      <c r="R61" s="65"/>
      <c r="S61" s="65"/>
      <c r="T61" s="62">
        <f t="shared" si="1"/>
        <v>152.636</v>
      </c>
    </row>
    <row r="62" spans="2:20" s="60" customFormat="1" ht="11.25" customHeight="1">
      <c r="B62" s="67" t="s">
        <v>95</v>
      </c>
      <c r="C62" s="64" t="s">
        <v>70</v>
      </c>
      <c r="D62" s="79" t="s">
        <v>317</v>
      </c>
      <c r="E62" s="50" t="s">
        <v>83</v>
      </c>
      <c r="F62" s="72" t="s">
        <v>84</v>
      </c>
      <c r="G62" s="23" t="s">
        <v>318</v>
      </c>
      <c r="H62" s="65"/>
      <c r="I62" s="73">
        <v>0</v>
      </c>
      <c r="J62" s="73">
        <v>10.769</v>
      </c>
      <c r="K62" s="73">
        <v>10.769</v>
      </c>
      <c r="L62" s="65"/>
      <c r="M62" s="65"/>
      <c r="N62" s="65"/>
      <c r="O62" s="65"/>
      <c r="P62" s="65"/>
      <c r="Q62" s="65"/>
      <c r="R62" s="65"/>
      <c r="S62" s="65"/>
      <c r="T62" s="62">
        <f t="shared" si="1"/>
        <v>21.538</v>
      </c>
    </row>
    <row r="63" spans="2:20" s="60" customFormat="1" ht="11.25" customHeight="1">
      <c r="B63" s="67" t="s">
        <v>95</v>
      </c>
      <c r="C63" s="64" t="s">
        <v>70</v>
      </c>
      <c r="D63" s="79" t="s">
        <v>319</v>
      </c>
      <c r="E63" s="50" t="s">
        <v>143</v>
      </c>
      <c r="F63" s="72" t="s">
        <v>84</v>
      </c>
      <c r="G63" s="23" t="s">
        <v>320</v>
      </c>
      <c r="H63" s="65"/>
      <c r="I63" s="73">
        <v>0</v>
      </c>
      <c r="J63" s="73">
        <v>0</v>
      </c>
      <c r="K63" s="73">
        <v>1406</v>
      </c>
      <c r="L63" s="65"/>
      <c r="M63" s="65"/>
      <c r="N63" s="65"/>
      <c r="O63" s="65"/>
      <c r="P63" s="65"/>
      <c r="Q63" s="65"/>
      <c r="R63" s="65"/>
      <c r="S63" s="65"/>
      <c r="T63" s="62">
        <f t="shared" si="1"/>
        <v>1406</v>
      </c>
    </row>
    <row r="64" spans="2:20" s="60" customFormat="1" ht="11.25" customHeight="1">
      <c r="B64" s="67" t="s">
        <v>95</v>
      </c>
      <c r="C64" s="64" t="s">
        <v>70</v>
      </c>
      <c r="D64" s="79" t="s">
        <v>319</v>
      </c>
      <c r="E64" s="50" t="s">
        <v>141</v>
      </c>
      <c r="F64" s="72" t="s">
        <v>84</v>
      </c>
      <c r="G64" s="23" t="s">
        <v>321</v>
      </c>
      <c r="H64" s="65"/>
      <c r="I64" s="73">
        <v>0</v>
      </c>
      <c r="J64" s="73">
        <v>0</v>
      </c>
      <c r="K64" s="73">
        <v>25.39</v>
      </c>
      <c r="L64" s="65"/>
      <c r="M64" s="65"/>
      <c r="N64" s="65"/>
      <c r="O64" s="65"/>
      <c r="P64" s="65"/>
      <c r="Q64" s="65"/>
      <c r="R64" s="65"/>
      <c r="S64" s="65"/>
      <c r="T64" s="62">
        <f t="shared" si="1"/>
        <v>25.39</v>
      </c>
    </row>
    <row r="65" spans="2:20" s="60" customFormat="1" ht="11.25" customHeight="1">
      <c r="B65" s="67" t="s">
        <v>95</v>
      </c>
      <c r="C65" s="64" t="s">
        <v>70</v>
      </c>
      <c r="D65" s="79" t="s">
        <v>322</v>
      </c>
      <c r="E65" s="50" t="s">
        <v>84</v>
      </c>
      <c r="F65" s="72" t="s">
        <v>84</v>
      </c>
      <c r="G65" s="23" t="s">
        <v>318</v>
      </c>
      <c r="H65" s="65"/>
      <c r="I65" s="73">
        <v>0</v>
      </c>
      <c r="J65" s="73">
        <v>0</v>
      </c>
      <c r="K65" s="73">
        <v>19.724</v>
      </c>
      <c r="L65" s="65"/>
      <c r="M65" s="65"/>
      <c r="N65" s="65"/>
      <c r="O65" s="65"/>
      <c r="P65" s="65"/>
      <c r="Q65" s="65"/>
      <c r="R65" s="65"/>
      <c r="S65" s="65"/>
      <c r="T65" s="62">
        <f t="shared" si="1"/>
        <v>19.724</v>
      </c>
    </row>
    <row r="66" spans="2:20" s="60" customFormat="1" ht="21">
      <c r="B66" s="67" t="s">
        <v>95</v>
      </c>
      <c r="C66" s="64" t="s">
        <v>70</v>
      </c>
      <c r="D66" s="79" t="s">
        <v>323</v>
      </c>
      <c r="E66" s="50" t="s">
        <v>76</v>
      </c>
      <c r="F66" s="72" t="s">
        <v>84</v>
      </c>
      <c r="G66" s="23"/>
      <c r="H66" s="65"/>
      <c r="I66" s="73">
        <v>0</v>
      </c>
      <c r="J66" s="73">
        <v>0</v>
      </c>
      <c r="K66" s="73">
        <v>9.34</v>
      </c>
      <c r="L66" s="65"/>
      <c r="M66" s="65"/>
      <c r="N66" s="65"/>
      <c r="O66" s="65"/>
      <c r="P66" s="65"/>
      <c r="Q66" s="65"/>
      <c r="R66" s="65"/>
      <c r="S66" s="65"/>
      <c r="T66" s="62">
        <f t="shared" si="1"/>
        <v>9.34</v>
      </c>
    </row>
    <row r="67" spans="2:20" s="60" customFormat="1" ht="11.25" customHeight="1">
      <c r="B67" s="67" t="s">
        <v>95</v>
      </c>
      <c r="C67" s="64" t="s">
        <v>70</v>
      </c>
      <c r="D67" s="79" t="s">
        <v>324</v>
      </c>
      <c r="E67" s="50" t="s">
        <v>84</v>
      </c>
      <c r="F67" s="72" t="s">
        <v>84</v>
      </c>
      <c r="G67" s="23"/>
      <c r="H67" s="65"/>
      <c r="I67" s="73">
        <v>1.452</v>
      </c>
      <c r="J67" s="73">
        <v>11.757</v>
      </c>
      <c r="K67" s="73">
        <v>17.852</v>
      </c>
      <c r="L67" s="65"/>
      <c r="M67" s="65"/>
      <c r="N67" s="65"/>
      <c r="O67" s="65"/>
      <c r="P67" s="65"/>
      <c r="Q67" s="65"/>
      <c r="R67" s="65"/>
      <c r="S67" s="65"/>
      <c r="T67" s="62">
        <f t="shared" si="2" ref="T67:T90">SUM(H67:S67)</f>
        <v>31.061</v>
      </c>
    </row>
    <row r="68" spans="2:20" s="60" customFormat="1" ht="11.25" customHeight="1">
      <c r="B68" s="67" t="s">
        <v>95</v>
      </c>
      <c r="C68" s="64" t="s">
        <v>70</v>
      </c>
      <c r="D68" s="79" t="s">
        <v>325</v>
      </c>
      <c r="E68" s="50" t="s">
        <v>143</v>
      </c>
      <c r="F68" s="72" t="s">
        <v>84</v>
      </c>
      <c r="G68" s="23"/>
      <c r="H68" s="65"/>
      <c r="I68" s="73">
        <v>0</v>
      </c>
      <c r="J68" s="73">
        <v>0</v>
      </c>
      <c r="K68" s="73">
        <v>332.065</v>
      </c>
      <c r="L68" s="65"/>
      <c r="M68" s="65"/>
      <c r="N68" s="65"/>
      <c r="O68" s="65"/>
      <c r="P68" s="65"/>
      <c r="Q68" s="65"/>
      <c r="R68" s="65"/>
      <c r="S68" s="65"/>
      <c r="T68" s="62">
        <f t="shared" si="2"/>
        <v>332.065</v>
      </c>
    </row>
    <row r="69" spans="2:20" s="60" customFormat="1" ht="11.25" customHeight="1">
      <c r="B69" s="67" t="s">
        <v>95</v>
      </c>
      <c r="C69" s="64" t="s">
        <v>70</v>
      </c>
      <c r="D69" s="79" t="s">
        <v>326</v>
      </c>
      <c r="E69" s="50" t="s">
        <v>76</v>
      </c>
      <c r="F69" s="72" t="s">
        <v>84</v>
      </c>
      <c r="G69" s="23" t="s">
        <v>327</v>
      </c>
      <c r="H69" s="65"/>
      <c r="I69" s="73">
        <v>0</v>
      </c>
      <c r="J69" s="73">
        <v>110</v>
      </c>
      <c r="K69" s="73">
        <v>110</v>
      </c>
      <c r="L69" s="65"/>
      <c r="M69" s="65"/>
      <c r="N69" s="65"/>
      <c r="O69" s="65"/>
      <c r="P69" s="65"/>
      <c r="Q69" s="65"/>
      <c r="R69" s="65"/>
      <c r="S69" s="65"/>
      <c r="T69" s="62">
        <f t="shared" si="2"/>
        <v>220</v>
      </c>
    </row>
    <row r="70" spans="2:20" s="60" customFormat="1" ht="11.25" customHeight="1">
      <c r="B70" s="67" t="s">
        <v>95</v>
      </c>
      <c r="C70" s="64" t="s">
        <v>70</v>
      </c>
      <c r="D70" s="79" t="s">
        <v>328</v>
      </c>
      <c r="E70" s="50" t="s">
        <v>76</v>
      </c>
      <c r="F70" s="72" t="s">
        <v>84</v>
      </c>
      <c r="G70" s="23" t="s">
        <v>329</v>
      </c>
      <c r="H70" s="65"/>
      <c r="I70" s="73">
        <v>0</v>
      </c>
      <c r="J70" s="73">
        <v>14.40</v>
      </c>
      <c r="K70" s="73">
        <v>59.30</v>
      </c>
      <c r="L70" s="65"/>
      <c r="M70" s="65"/>
      <c r="N70" s="65"/>
      <c r="O70" s="65"/>
      <c r="P70" s="65"/>
      <c r="Q70" s="65"/>
      <c r="R70" s="65"/>
      <c r="S70" s="65"/>
      <c r="T70" s="62">
        <f t="shared" si="2"/>
        <v>73.70</v>
      </c>
    </row>
    <row r="71" spans="2:20" s="60" customFormat="1" ht="11.25" customHeight="1">
      <c r="B71" s="67" t="s">
        <v>95</v>
      </c>
      <c r="C71" s="64" t="s">
        <v>70</v>
      </c>
      <c r="D71" s="79" t="s">
        <v>330</v>
      </c>
      <c r="E71" s="50" t="s">
        <v>140</v>
      </c>
      <c r="F71" s="72" t="s">
        <v>84</v>
      </c>
      <c r="G71" s="23"/>
      <c r="H71" s="65"/>
      <c r="I71" s="73">
        <v>0</v>
      </c>
      <c r="J71" s="73">
        <v>20.60</v>
      </c>
      <c r="K71" s="73">
        <v>15.72</v>
      </c>
      <c r="L71" s="65"/>
      <c r="M71" s="65"/>
      <c r="N71" s="65"/>
      <c r="O71" s="65"/>
      <c r="P71" s="65"/>
      <c r="Q71" s="65"/>
      <c r="R71" s="65"/>
      <c r="S71" s="65"/>
      <c r="T71" s="62">
        <f t="shared" si="2"/>
        <v>36.32</v>
      </c>
    </row>
    <row r="72" spans="2:20" s="60" customFormat="1" ht="11.25" customHeight="1">
      <c r="B72" s="67" t="s">
        <v>95</v>
      </c>
      <c r="C72" s="64" t="s">
        <v>70</v>
      </c>
      <c r="D72" s="79" t="s">
        <v>331</v>
      </c>
      <c r="E72" s="50" t="s">
        <v>83</v>
      </c>
      <c r="F72" s="72" t="s">
        <v>84</v>
      </c>
      <c r="G72" s="23"/>
      <c r="H72" s="65"/>
      <c r="I72" s="73">
        <v>0</v>
      </c>
      <c r="J72" s="73">
        <v>4.9000000000000004</v>
      </c>
      <c r="K72" s="73">
        <v>7.40</v>
      </c>
      <c r="L72" s="65"/>
      <c r="M72" s="65"/>
      <c r="N72" s="65"/>
      <c r="O72" s="65"/>
      <c r="P72" s="65"/>
      <c r="Q72" s="65"/>
      <c r="R72" s="65"/>
      <c r="S72" s="65"/>
      <c r="T72" s="62">
        <f t="shared" si="2"/>
        <v>12.30</v>
      </c>
    </row>
    <row r="73" spans="2:20" s="60" customFormat="1" ht="11.25" customHeight="1">
      <c r="B73" s="67" t="s">
        <v>95</v>
      </c>
      <c r="C73" s="64" t="s">
        <v>70</v>
      </c>
      <c r="D73" s="79" t="s">
        <v>332</v>
      </c>
      <c r="E73" s="50" t="s">
        <v>83</v>
      </c>
      <c r="F73" s="72" t="s">
        <v>84</v>
      </c>
      <c r="G73" s="23"/>
      <c r="H73" s="65"/>
      <c r="I73" s="73">
        <v>0</v>
      </c>
      <c r="J73" s="73">
        <v>0</v>
      </c>
      <c r="K73" s="73">
        <v>6.40</v>
      </c>
      <c r="L73" s="65"/>
      <c r="M73" s="65"/>
      <c r="N73" s="65"/>
      <c r="O73" s="65"/>
      <c r="P73" s="65"/>
      <c r="Q73" s="65"/>
      <c r="R73" s="65"/>
      <c r="S73" s="65"/>
      <c r="T73" s="62">
        <f t="shared" si="2"/>
        <v>6.40</v>
      </c>
    </row>
    <row r="74" spans="2:20" s="60" customFormat="1" ht="11.25" customHeight="1">
      <c r="B74" s="67" t="s">
        <v>95</v>
      </c>
      <c r="C74" s="64" t="s">
        <v>70</v>
      </c>
      <c r="D74" s="79" t="s">
        <v>333</v>
      </c>
      <c r="E74" s="50" t="s">
        <v>84</v>
      </c>
      <c r="F74" s="72" t="s">
        <v>84</v>
      </c>
      <c r="G74" s="23"/>
      <c r="H74" s="65"/>
      <c r="I74" s="73">
        <v>0</v>
      </c>
      <c r="J74" s="73">
        <v>12.80</v>
      </c>
      <c r="K74" s="73">
        <v>0</v>
      </c>
      <c r="L74" s="65"/>
      <c r="M74" s="65"/>
      <c r="N74" s="65"/>
      <c r="O74" s="65"/>
      <c r="P74" s="65"/>
      <c r="Q74" s="65"/>
      <c r="R74" s="65"/>
      <c r="S74" s="65"/>
      <c r="T74" s="62">
        <f t="shared" si="2"/>
        <v>12.80</v>
      </c>
    </row>
    <row r="75" spans="2:20" s="60" customFormat="1" ht="11.25" customHeight="1">
      <c r="B75" s="67" t="s">
        <v>95</v>
      </c>
      <c r="C75" s="64" t="s">
        <v>70</v>
      </c>
      <c r="D75" s="79" t="s">
        <v>326</v>
      </c>
      <c r="E75" s="50" t="s">
        <v>76</v>
      </c>
      <c r="F75" s="72" t="s">
        <v>84</v>
      </c>
      <c r="G75" s="23" t="s">
        <v>334</v>
      </c>
      <c r="H75" s="65"/>
      <c r="I75" s="73">
        <v>0</v>
      </c>
      <c r="J75" s="73">
        <v>43</v>
      </c>
      <c r="K75" s="73">
        <v>85</v>
      </c>
      <c r="L75" s="65"/>
      <c r="M75" s="65"/>
      <c r="N75" s="65"/>
      <c r="O75" s="65"/>
      <c r="P75" s="65"/>
      <c r="Q75" s="65"/>
      <c r="R75" s="65"/>
      <c r="S75" s="65"/>
      <c r="T75" s="62">
        <f t="shared" si="2"/>
        <v>128</v>
      </c>
    </row>
    <row r="76" spans="2:20" s="60" customFormat="1" ht="11.25" customHeight="1">
      <c r="B76" s="67" t="s">
        <v>95</v>
      </c>
      <c r="C76" s="64" t="s">
        <v>70</v>
      </c>
      <c r="D76" s="79" t="s">
        <v>335</v>
      </c>
      <c r="E76" s="50" t="s">
        <v>140</v>
      </c>
      <c r="F76" s="72" t="s">
        <v>84</v>
      </c>
      <c r="G76" s="23"/>
      <c r="H76" s="65"/>
      <c r="I76" s="73">
        <v>0</v>
      </c>
      <c r="J76" s="73">
        <v>30</v>
      </c>
      <c r="K76" s="73">
        <v>0</v>
      </c>
      <c r="L76" s="65"/>
      <c r="M76" s="65"/>
      <c r="N76" s="65"/>
      <c r="O76" s="65"/>
      <c r="P76" s="65"/>
      <c r="Q76" s="65"/>
      <c r="R76" s="65"/>
      <c r="S76" s="65"/>
      <c r="T76" s="62">
        <f t="shared" si="2"/>
        <v>30</v>
      </c>
    </row>
    <row r="77" spans="2:20" s="60" customFormat="1" ht="11.25" customHeight="1">
      <c r="B77" s="67" t="s">
        <v>95</v>
      </c>
      <c r="C77" s="64" t="s">
        <v>70</v>
      </c>
      <c r="D77" s="79" t="s">
        <v>336</v>
      </c>
      <c r="E77" s="50" t="s">
        <v>141</v>
      </c>
      <c r="F77" s="72" t="s">
        <v>84</v>
      </c>
      <c r="G77" s="23"/>
      <c r="H77" s="65"/>
      <c r="I77" s="73">
        <v>0</v>
      </c>
      <c r="J77" s="73">
        <v>9</v>
      </c>
      <c r="K77" s="73">
        <v>4</v>
      </c>
      <c r="L77" s="65"/>
      <c r="M77" s="65"/>
      <c r="N77" s="65"/>
      <c r="O77" s="65"/>
      <c r="P77" s="65"/>
      <c r="Q77" s="65"/>
      <c r="R77" s="65"/>
      <c r="S77" s="65"/>
      <c r="T77" s="62">
        <f t="shared" si="2"/>
        <v>13</v>
      </c>
    </row>
    <row r="78" spans="2:20" s="60" customFormat="1" ht="11.25" customHeight="1">
      <c r="B78" s="67" t="s">
        <v>95</v>
      </c>
      <c r="C78" s="64" t="s">
        <v>70</v>
      </c>
      <c r="D78" s="79" t="s">
        <v>337</v>
      </c>
      <c r="E78" s="50" t="s">
        <v>84</v>
      </c>
      <c r="F78" s="72" t="s">
        <v>84</v>
      </c>
      <c r="G78" s="23"/>
      <c r="H78" s="65"/>
      <c r="I78" s="73">
        <v>0</v>
      </c>
      <c r="J78" s="73">
        <v>41</v>
      </c>
      <c r="K78" s="73">
        <v>1</v>
      </c>
      <c r="L78" s="65"/>
      <c r="M78" s="65"/>
      <c r="N78" s="65"/>
      <c r="O78" s="65"/>
      <c r="P78" s="65"/>
      <c r="Q78" s="65"/>
      <c r="R78" s="65"/>
      <c r="S78" s="65"/>
      <c r="T78" s="62">
        <f t="shared" si="2"/>
        <v>42</v>
      </c>
    </row>
    <row r="79" spans="2:20" s="60" customFormat="1" ht="11.25" customHeight="1">
      <c r="B79" s="67" t="s">
        <v>95</v>
      </c>
      <c r="C79" s="64" t="s">
        <v>70</v>
      </c>
      <c r="D79" s="79" t="s">
        <v>338</v>
      </c>
      <c r="E79" s="50" t="s">
        <v>76</v>
      </c>
      <c r="F79" s="72" t="s">
        <v>84</v>
      </c>
      <c r="G79" s="23" t="s">
        <v>334</v>
      </c>
      <c r="H79" s="65"/>
      <c r="I79" s="73">
        <v>0</v>
      </c>
      <c r="J79" s="73">
        <v>0</v>
      </c>
      <c r="K79" s="73">
        <v>5.40</v>
      </c>
      <c r="L79" s="65"/>
      <c r="M79" s="65"/>
      <c r="N79" s="65"/>
      <c r="O79" s="65"/>
      <c r="P79" s="65"/>
      <c r="Q79" s="65"/>
      <c r="R79" s="65"/>
      <c r="S79" s="65"/>
      <c r="T79" s="62">
        <f t="shared" si="2"/>
        <v>5.40</v>
      </c>
    </row>
    <row r="80" spans="2:20" s="60" customFormat="1" ht="11.25" customHeight="1">
      <c r="B80" s="67" t="s">
        <v>95</v>
      </c>
      <c r="C80" s="64" t="s">
        <v>70</v>
      </c>
      <c r="D80" s="79" t="s">
        <v>339</v>
      </c>
      <c r="E80" s="50" t="s">
        <v>140</v>
      </c>
      <c r="F80" s="72" t="s">
        <v>84</v>
      </c>
      <c r="G80" s="23"/>
      <c r="H80" s="65"/>
      <c r="I80" s="73">
        <v>0</v>
      </c>
      <c r="J80" s="73">
        <v>0</v>
      </c>
      <c r="K80" s="73">
        <v>1.98</v>
      </c>
      <c r="L80" s="65"/>
      <c r="M80" s="65"/>
      <c r="N80" s="65"/>
      <c r="O80" s="65"/>
      <c r="P80" s="65"/>
      <c r="Q80" s="65"/>
      <c r="R80" s="65"/>
      <c r="S80" s="65"/>
      <c r="T80" s="62">
        <f t="shared" si="2"/>
        <v>1.98</v>
      </c>
    </row>
    <row r="81" spans="2:20" s="60" customFormat="1" ht="11.25" customHeight="1">
      <c r="B81" s="67" t="s">
        <v>96</v>
      </c>
      <c r="C81" s="64" t="s">
        <v>70</v>
      </c>
      <c r="D81" s="79" t="s">
        <v>166</v>
      </c>
      <c r="E81" s="50" t="s">
        <v>79</v>
      </c>
      <c r="F81" s="72" t="s">
        <v>84</v>
      </c>
      <c r="G81" s="56" t="s">
        <v>165</v>
      </c>
      <c r="H81" s="65"/>
      <c r="I81" s="73">
        <v>0</v>
      </c>
      <c r="J81" s="75">
        <v>49129.46</v>
      </c>
      <c r="K81" s="73">
        <v>29421.30</v>
      </c>
      <c r="L81" s="65"/>
      <c r="M81" s="65"/>
      <c r="N81" s="65"/>
      <c r="O81" s="65"/>
      <c r="P81" s="65"/>
      <c r="Q81" s="65"/>
      <c r="R81" s="65"/>
      <c r="S81" s="65"/>
      <c r="T81" s="62">
        <f t="shared" si="2"/>
        <v>78550.759999999995</v>
      </c>
    </row>
    <row r="82" spans="2:20" s="60" customFormat="1" ht="11.25" customHeight="1">
      <c r="B82" s="67" t="s">
        <v>96</v>
      </c>
      <c r="C82" s="64" t="s">
        <v>70</v>
      </c>
      <c r="D82" s="79" t="s">
        <v>156</v>
      </c>
      <c r="E82" s="50" t="s">
        <v>76</v>
      </c>
      <c r="F82" s="72" t="s">
        <v>84</v>
      </c>
      <c r="G82" s="56"/>
      <c r="H82" s="65"/>
      <c r="I82" s="73">
        <v>0</v>
      </c>
      <c r="J82" s="75">
        <v>7727.90</v>
      </c>
      <c r="K82" s="73">
        <v>2103.90</v>
      </c>
      <c r="L82" s="65"/>
      <c r="M82" s="65"/>
      <c r="N82" s="65"/>
      <c r="O82" s="65"/>
      <c r="P82" s="65"/>
      <c r="Q82" s="65"/>
      <c r="R82" s="65"/>
      <c r="S82" s="65"/>
      <c r="T82" s="62">
        <f t="shared" si="2"/>
        <v>9831.7999999999993</v>
      </c>
    </row>
    <row r="83" spans="2:20" s="60" customFormat="1" ht="11.25" customHeight="1">
      <c r="B83" s="67" t="s">
        <v>96</v>
      </c>
      <c r="C83" s="64" t="s">
        <v>70</v>
      </c>
      <c r="D83" s="79" t="s">
        <v>157</v>
      </c>
      <c r="E83" s="50" t="s">
        <v>140</v>
      </c>
      <c r="F83" s="72" t="s">
        <v>84</v>
      </c>
      <c r="G83" s="56"/>
      <c r="H83" s="65"/>
      <c r="I83" s="73">
        <v>0</v>
      </c>
      <c r="J83" s="75">
        <v>4743.70</v>
      </c>
      <c r="K83" s="73">
        <v>35061.699999999997</v>
      </c>
      <c r="L83" s="65"/>
      <c r="M83" s="65"/>
      <c r="N83" s="65"/>
      <c r="O83" s="65"/>
      <c r="P83" s="65"/>
      <c r="Q83" s="65"/>
      <c r="R83" s="65"/>
      <c r="S83" s="65"/>
      <c r="T83" s="62">
        <f t="shared" si="2"/>
        <v>39805.399999999994</v>
      </c>
    </row>
    <row r="84" spans="2:20" s="60" customFormat="1" ht="11.25" customHeight="1">
      <c r="B84" s="67" t="s">
        <v>96</v>
      </c>
      <c r="C84" s="64" t="s">
        <v>70</v>
      </c>
      <c r="D84" s="79" t="s">
        <v>161</v>
      </c>
      <c r="E84" s="50" t="s">
        <v>80</v>
      </c>
      <c r="F84" s="72" t="s">
        <v>84</v>
      </c>
      <c r="G84" s="56"/>
      <c r="H84" s="65"/>
      <c r="I84" s="73">
        <v>0</v>
      </c>
      <c r="J84" s="75">
        <v>1130.675</v>
      </c>
      <c r="K84" s="73">
        <v>0</v>
      </c>
      <c r="L84" s="65"/>
      <c r="M84" s="65"/>
      <c r="N84" s="65"/>
      <c r="O84" s="65"/>
      <c r="P84" s="65"/>
      <c r="Q84" s="65"/>
      <c r="R84" s="65"/>
      <c r="S84" s="65"/>
      <c r="T84" s="62">
        <f t="shared" si="2"/>
        <v>1130.675</v>
      </c>
    </row>
    <row r="85" spans="2:20" s="60" customFormat="1" ht="11.25" customHeight="1">
      <c r="B85" s="67" t="s">
        <v>96</v>
      </c>
      <c r="C85" s="64" t="s">
        <v>70</v>
      </c>
      <c r="D85" s="79" t="s">
        <v>158</v>
      </c>
      <c r="E85" s="50" t="s">
        <v>81</v>
      </c>
      <c r="F85" s="72" t="s">
        <v>84</v>
      </c>
      <c r="G85" s="56"/>
      <c r="H85" s="65"/>
      <c r="I85" s="73">
        <v>0</v>
      </c>
      <c r="J85" s="75">
        <v>67.599999999999994</v>
      </c>
      <c r="K85" s="73">
        <v>3247.80</v>
      </c>
      <c r="L85" s="65"/>
      <c r="M85" s="65"/>
      <c r="N85" s="65"/>
      <c r="O85" s="65"/>
      <c r="P85" s="65"/>
      <c r="Q85" s="65"/>
      <c r="R85" s="65"/>
      <c r="S85" s="65"/>
      <c r="T85" s="62">
        <f t="shared" si="2"/>
        <v>3315.40</v>
      </c>
    </row>
    <row r="86" spans="2:20" s="60" customFormat="1" ht="11.25" customHeight="1">
      <c r="B86" s="67" t="s">
        <v>96</v>
      </c>
      <c r="C86" s="64" t="s">
        <v>70</v>
      </c>
      <c r="D86" s="79" t="s">
        <v>159</v>
      </c>
      <c r="E86" s="50" t="s">
        <v>141</v>
      </c>
      <c r="F86" s="72" t="s">
        <v>84</v>
      </c>
      <c r="G86" s="56"/>
      <c r="H86" s="65"/>
      <c r="I86" s="73">
        <v>0</v>
      </c>
      <c r="J86" s="75">
        <v>501.90</v>
      </c>
      <c r="K86" s="73">
        <v>7295.40</v>
      </c>
      <c r="L86" s="65"/>
      <c r="M86" s="65"/>
      <c r="N86" s="65"/>
      <c r="O86" s="65"/>
      <c r="P86" s="65"/>
      <c r="Q86" s="65"/>
      <c r="R86" s="65"/>
      <c r="S86" s="65"/>
      <c r="T86" s="62">
        <f t="shared" si="2"/>
        <v>7797.2999999999993</v>
      </c>
    </row>
    <row r="87" spans="2:20" s="60" customFormat="1" ht="11.25" customHeight="1">
      <c r="B87" s="67" t="s">
        <v>96</v>
      </c>
      <c r="C87" s="64" t="s">
        <v>70</v>
      </c>
      <c r="D87" s="79" t="s">
        <v>162</v>
      </c>
      <c r="E87" s="50" t="s">
        <v>143</v>
      </c>
      <c r="F87" s="72" t="s">
        <v>84</v>
      </c>
      <c r="G87" s="56"/>
      <c r="H87" s="65"/>
      <c r="I87" s="73">
        <v>0</v>
      </c>
      <c r="J87" s="75">
        <v>871.70</v>
      </c>
      <c r="K87" s="73">
        <v>73951.20</v>
      </c>
      <c r="L87" s="65"/>
      <c r="M87" s="65"/>
      <c r="N87" s="65"/>
      <c r="O87" s="65"/>
      <c r="P87" s="65"/>
      <c r="Q87" s="65"/>
      <c r="R87" s="65"/>
      <c r="S87" s="65"/>
      <c r="T87" s="62">
        <f t="shared" si="2"/>
        <v>74822.899999999994</v>
      </c>
    </row>
    <row r="88" spans="2:20" s="60" customFormat="1" ht="11.25" customHeight="1">
      <c r="B88" s="67" t="s">
        <v>96</v>
      </c>
      <c r="C88" s="64" t="s">
        <v>70</v>
      </c>
      <c r="D88" s="79" t="s">
        <v>160</v>
      </c>
      <c r="E88" s="50" t="s">
        <v>82</v>
      </c>
      <c r="F88" s="72" t="s">
        <v>84</v>
      </c>
      <c r="G88" s="56"/>
      <c r="H88" s="65"/>
      <c r="I88" s="73">
        <v>0</v>
      </c>
      <c r="J88" s="75">
        <v>243.50</v>
      </c>
      <c r="K88" s="73">
        <v>59.20</v>
      </c>
      <c r="L88" s="65"/>
      <c r="M88" s="65"/>
      <c r="N88" s="65"/>
      <c r="O88" s="65"/>
      <c r="P88" s="65"/>
      <c r="Q88" s="65"/>
      <c r="R88" s="65"/>
      <c r="S88" s="65"/>
      <c r="T88" s="62">
        <f t="shared" si="2"/>
        <v>302.70</v>
      </c>
    </row>
    <row r="89" spans="2:20" s="60" customFormat="1" ht="11.25" customHeight="1">
      <c r="B89" s="67" t="s">
        <v>96</v>
      </c>
      <c r="C89" s="64" t="s">
        <v>70</v>
      </c>
      <c r="D89" s="79" t="s">
        <v>163</v>
      </c>
      <c r="E89" s="50" t="s">
        <v>83</v>
      </c>
      <c r="F89" s="72" t="s">
        <v>84</v>
      </c>
      <c r="G89" s="56"/>
      <c r="H89" s="65"/>
      <c r="I89" s="73">
        <v>0</v>
      </c>
      <c r="J89" s="75">
        <v>154.10</v>
      </c>
      <c r="K89" s="73">
        <v>4311.8999999999996</v>
      </c>
      <c r="L89" s="65"/>
      <c r="M89" s="65"/>
      <c r="N89" s="65"/>
      <c r="O89" s="65"/>
      <c r="P89" s="65"/>
      <c r="Q89" s="65"/>
      <c r="R89" s="65"/>
      <c r="S89" s="65"/>
      <c r="T89" s="62">
        <f t="shared" si="2"/>
        <v>4466</v>
      </c>
    </row>
    <row r="90" spans="2:20" s="60" customFormat="1" ht="11.25" customHeight="1">
      <c r="B90" s="67" t="s">
        <v>96</v>
      </c>
      <c r="C90" s="64" t="s">
        <v>70</v>
      </c>
      <c r="D90" s="79" t="s">
        <v>164</v>
      </c>
      <c r="E90" s="50" t="s">
        <v>84</v>
      </c>
      <c r="F90" s="72" t="s">
        <v>84</v>
      </c>
      <c r="G90" s="56"/>
      <c r="H90" s="65"/>
      <c r="I90" s="75">
        <v>1444.88</v>
      </c>
      <c r="J90" s="75">
        <v>2536.1999999999998</v>
      </c>
      <c r="K90" s="73">
        <v>7359.60</v>
      </c>
      <c r="L90" s="65"/>
      <c r="M90" s="65"/>
      <c r="N90" s="65"/>
      <c r="O90" s="65"/>
      <c r="P90" s="65"/>
      <c r="Q90" s="65"/>
      <c r="R90" s="65"/>
      <c r="S90" s="65"/>
      <c r="T90" s="62">
        <f t="shared" si="2"/>
        <v>11340.68</v>
      </c>
    </row>
    <row r="91" spans="2:20" s="60" customFormat="1" ht="11.25" customHeight="1">
      <c r="B91" s="67" t="s">
        <v>97</v>
      </c>
      <c r="C91" s="64" t="s">
        <v>70</v>
      </c>
      <c r="D91" s="79" t="s">
        <v>217</v>
      </c>
      <c r="E91" s="50" t="s">
        <v>76</v>
      </c>
      <c r="F91" s="72" t="s">
        <v>84</v>
      </c>
      <c r="G91" s="56"/>
      <c r="H91" s="65"/>
      <c r="I91" s="73">
        <v>0</v>
      </c>
      <c r="J91" s="73">
        <v>0</v>
      </c>
      <c r="K91" s="75">
        <v>176.40</v>
      </c>
      <c r="L91" s="65"/>
      <c r="M91" s="65"/>
      <c r="N91" s="65"/>
      <c r="O91" s="65"/>
      <c r="P91" s="65"/>
      <c r="Q91" s="65"/>
      <c r="R91" s="65"/>
      <c r="S91" s="65"/>
      <c r="T91" s="62">
        <v>176.40</v>
      </c>
    </row>
    <row r="92" spans="2:20" s="60" customFormat="1" ht="11.25" customHeight="1">
      <c r="B92" s="67" t="s">
        <v>97</v>
      </c>
      <c r="C92" s="64" t="s">
        <v>70</v>
      </c>
      <c r="D92" s="79" t="s">
        <v>218</v>
      </c>
      <c r="E92" s="50" t="s">
        <v>143</v>
      </c>
      <c r="F92" s="72" t="s">
        <v>84</v>
      </c>
      <c r="G92" s="56"/>
      <c r="H92" s="65"/>
      <c r="I92" s="73">
        <v>0</v>
      </c>
      <c r="J92" s="73">
        <v>0</v>
      </c>
      <c r="K92" s="75">
        <v>18</v>
      </c>
      <c r="L92" s="65"/>
      <c r="M92" s="65"/>
      <c r="N92" s="65"/>
      <c r="O92" s="65"/>
      <c r="P92" s="65"/>
      <c r="Q92" s="65"/>
      <c r="R92" s="65"/>
      <c r="S92" s="65"/>
      <c r="T92" s="62">
        <f t="shared" si="3" ref="T92:T123">SUM(H92:S92)</f>
        <v>18</v>
      </c>
    </row>
    <row r="93" spans="2:20" s="60" customFormat="1" ht="11.25" customHeight="1">
      <c r="B93" s="67" t="s">
        <v>98</v>
      </c>
      <c r="C93" s="64" t="s">
        <v>70</v>
      </c>
      <c r="D93" s="79" t="s">
        <v>200</v>
      </c>
      <c r="E93" s="50" t="s">
        <v>83</v>
      </c>
      <c r="F93" s="72" t="s">
        <v>84</v>
      </c>
      <c r="G93" s="56" t="s">
        <v>201</v>
      </c>
      <c r="H93" s="65"/>
      <c r="I93" s="73">
        <v>0</v>
      </c>
      <c r="J93" s="75">
        <v>245.20</v>
      </c>
      <c r="K93" s="75">
        <v>442.50</v>
      </c>
      <c r="L93" s="65"/>
      <c r="M93" s="65"/>
      <c r="N93" s="65"/>
      <c r="O93" s="65"/>
      <c r="P93" s="65"/>
      <c r="Q93" s="65"/>
      <c r="R93" s="65"/>
      <c r="S93" s="65"/>
      <c r="T93" s="62">
        <f t="shared" si="3"/>
        <v>687.70</v>
      </c>
    </row>
    <row r="94" spans="2:20" s="60" customFormat="1" ht="11.25" customHeight="1">
      <c r="B94" s="67" t="s">
        <v>98</v>
      </c>
      <c r="C94" s="64" t="s">
        <v>70</v>
      </c>
      <c r="D94" s="79" t="s">
        <v>202</v>
      </c>
      <c r="E94" s="50" t="s">
        <v>76</v>
      </c>
      <c r="F94" s="72" t="s">
        <v>84</v>
      </c>
      <c r="G94" s="56" t="s">
        <v>201</v>
      </c>
      <c r="H94" s="65"/>
      <c r="I94" s="73">
        <v>0</v>
      </c>
      <c r="J94" s="75">
        <v>4.41</v>
      </c>
      <c r="K94" s="73">
        <v>0</v>
      </c>
      <c r="L94" s="65"/>
      <c r="M94" s="65"/>
      <c r="N94" s="65"/>
      <c r="O94" s="65"/>
      <c r="P94" s="65"/>
      <c r="Q94" s="65"/>
      <c r="R94" s="65"/>
      <c r="S94" s="65"/>
      <c r="T94" s="62">
        <f t="shared" si="3"/>
        <v>4.41</v>
      </c>
    </row>
    <row r="95" spans="2:20" s="60" customFormat="1" ht="11.25" customHeight="1">
      <c r="B95" s="67" t="s">
        <v>98</v>
      </c>
      <c r="C95" s="64" t="s">
        <v>70</v>
      </c>
      <c r="D95" s="79" t="s">
        <v>203</v>
      </c>
      <c r="E95" s="50" t="s">
        <v>76</v>
      </c>
      <c r="F95" s="72" t="s">
        <v>84</v>
      </c>
      <c r="G95" s="56" t="s">
        <v>201</v>
      </c>
      <c r="H95" s="65"/>
      <c r="I95" s="73">
        <v>0</v>
      </c>
      <c r="J95" s="75">
        <v>8.10</v>
      </c>
      <c r="K95" s="73">
        <v>0</v>
      </c>
      <c r="L95" s="65"/>
      <c r="M95" s="65"/>
      <c r="N95" s="65"/>
      <c r="O95" s="65"/>
      <c r="P95" s="65"/>
      <c r="Q95" s="65"/>
      <c r="R95" s="65"/>
      <c r="S95" s="65"/>
      <c r="T95" s="62">
        <f t="shared" si="3"/>
        <v>8.10</v>
      </c>
    </row>
    <row r="96" spans="2:20" s="60" customFormat="1" ht="11.25" customHeight="1">
      <c r="B96" s="67" t="s">
        <v>98</v>
      </c>
      <c r="C96" s="64" t="s">
        <v>70</v>
      </c>
      <c r="D96" s="79" t="s">
        <v>204</v>
      </c>
      <c r="E96" s="50" t="s">
        <v>76</v>
      </c>
      <c r="F96" s="72" t="s">
        <v>84</v>
      </c>
      <c r="G96" s="56" t="s">
        <v>201</v>
      </c>
      <c r="H96" s="65"/>
      <c r="I96" s="73">
        <v>0</v>
      </c>
      <c r="J96" s="75">
        <v>8.50</v>
      </c>
      <c r="K96" s="73">
        <v>0</v>
      </c>
      <c r="L96" s="65"/>
      <c r="M96" s="65"/>
      <c r="N96" s="65"/>
      <c r="O96" s="65"/>
      <c r="P96" s="65"/>
      <c r="Q96" s="65"/>
      <c r="R96" s="65"/>
      <c r="S96" s="65"/>
      <c r="T96" s="62">
        <f t="shared" si="3"/>
        <v>8.50</v>
      </c>
    </row>
    <row r="97" spans="2:20" s="60" customFormat="1" ht="11.25" customHeight="1">
      <c r="B97" s="67" t="s">
        <v>98</v>
      </c>
      <c r="C97" s="64" t="s">
        <v>70</v>
      </c>
      <c r="D97" s="79" t="s">
        <v>205</v>
      </c>
      <c r="E97" s="50" t="s">
        <v>76</v>
      </c>
      <c r="F97" s="72" t="s">
        <v>84</v>
      </c>
      <c r="G97" s="56" t="s">
        <v>201</v>
      </c>
      <c r="H97" s="65"/>
      <c r="I97" s="73">
        <v>0</v>
      </c>
      <c r="J97" s="75">
        <v>8.50</v>
      </c>
      <c r="K97" s="73">
        <v>0</v>
      </c>
      <c r="L97" s="65"/>
      <c r="M97" s="65"/>
      <c r="N97" s="65"/>
      <c r="O97" s="65"/>
      <c r="P97" s="65"/>
      <c r="Q97" s="65"/>
      <c r="R97" s="65"/>
      <c r="S97" s="65"/>
      <c r="T97" s="62">
        <f t="shared" si="3"/>
        <v>8.50</v>
      </c>
    </row>
    <row r="98" spans="2:20" s="60" customFormat="1" ht="11.25" customHeight="1">
      <c r="B98" s="67" t="s">
        <v>98</v>
      </c>
      <c r="C98" s="64" t="s">
        <v>70</v>
      </c>
      <c r="D98" s="79" t="s">
        <v>206</v>
      </c>
      <c r="E98" s="50" t="s">
        <v>76</v>
      </c>
      <c r="F98" s="72" t="s">
        <v>84</v>
      </c>
      <c r="G98" s="56" t="s">
        <v>201</v>
      </c>
      <c r="H98" s="65"/>
      <c r="I98" s="73">
        <v>0</v>
      </c>
      <c r="J98" s="75">
        <v>8.50</v>
      </c>
      <c r="K98" s="73">
        <v>0</v>
      </c>
      <c r="L98" s="65"/>
      <c r="M98" s="65"/>
      <c r="N98" s="65"/>
      <c r="O98" s="65"/>
      <c r="P98" s="65"/>
      <c r="Q98" s="65"/>
      <c r="R98" s="65"/>
      <c r="S98" s="65"/>
      <c r="T98" s="62">
        <f t="shared" si="3"/>
        <v>8.50</v>
      </c>
    </row>
    <row r="99" spans="2:20" s="60" customFormat="1" ht="11.25" customHeight="1">
      <c r="B99" s="67" t="s">
        <v>98</v>
      </c>
      <c r="C99" s="64" t="s">
        <v>70</v>
      </c>
      <c r="D99" s="79" t="s">
        <v>216</v>
      </c>
      <c r="E99" s="50" t="s">
        <v>76</v>
      </c>
      <c r="F99" s="72" t="s">
        <v>84</v>
      </c>
      <c r="G99" s="56" t="s">
        <v>201</v>
      </c>
      <c r="H99" s="65"/>
      <c r="I99" s="73">
        <v>0</v>
      </c>
      <c r="J99" s="73">
        <v>0</v>
      </c>
      <c r="K99" s="75">
        <v>38</v>
      </c>
      <c r="L99" s="65"/>
      <c r="M99" s="65"/>
      <c r="N99" s="65"/>
      <c r="O99" s="65"/>
      <c r="P99" s="65"/>
      <c r="Q99" s="65"/>
      <c r="R99" s="65"/>
      <c r="S99" s="65"/>
      <c r="T99" s="62">
        <f t="shared" si="3"/>
        <v>38</v>
      </c>
    </row>
    <row r="100" spans="2:20" s="60" customFormat="1" ht="11.25" customHeight="1">
      <c r="B100" s="67" t="s">
        <v>101</v>
      </c>
      <c r="C100" s="64" t="s">
        <v>70</v>
      </c>
      <c r="D100" s="79" t="s">
        <v>231</v>
      </c>
      <c r="E100" s="50" t="s">
        <v>84</v>
      </c>
      <c r="F100" s="72" t="s">
        <v>84</v>
      </c>
      <c r="G100" s="56"/>
      <c r="H100" s="65"/>
      <c r="I100" s="73">
        <v>0</v>
      </c>
      <c r="J100" s="73">
        <v>0</v>
      </c>
      <c r="K100" s="75">
        <v>10.30</v>
      </c>
      <c r="L100" s="65"/>
      <c r="M100" s="65"/>
      <c r="N100" s="65"/>
      <c r="O100" s="65"/>
      <c r="P100" s="65"/>
      <c r="Q100" s="65"/>
      <c r="R100" s="65"/>
      <c r="S100" s="65"/>
      <c r="T100" s="62">
        <f t="shared" si="3"/>
        <v>10.30</v>
      </c>
    </row>
    <row r="101" spans="2:20" ht="11.25" customHeight="1">
      <c r="B101" s="67" t="s">
        <v>103</v>
      </c>
      <c r="C101" s="27" t="s">
        <v>70</v>
      </c>
      <c r="D101" s="79" t="s">
        <v>207</v>
      </c>
      <c r="E101" s="66" t="s">
        <v>76</v>
      </c>
      <c r="F101" s="72" t="s">
        <v>84</v>
      </c>
      <c r="G101" s="56" t="s">
        <v>208</v>
      </c>
      <c r="H101" s="65"/>
      <c r="I101" s="75">
        <v>0</v>
      </c>
      <c r="J101" s="75">
        <v>295.30</v>
      </c>
      <c r="K101" s="77">
        <v>538.50</v>
      </c>
      <c r="L101" s="65"/>
      <c r="M101" s="65"/>
      <c r="N101" s="65"/>
      <c r="O101" s="65"/>
      <c r="P101" s="65"/>
      <c r="Q101" s="65"/>
      <c r="R101" s="65"/>
      <c r="S101" s="65"/>
      <c r="T101" s="62">
        <f t="shared" si="3"/>
        <v>833.80</v>
      </c>
    </row>
    <row r="102" spans="2:20" ht="11.25" customHeight="1">
      <c r="B102" s="67" t="s">
        <v>104</v>
      </c>
      <c r="C102" s="27" t="s">
        <v>70</v>
      </c>
      <c r="D102" s="93" t="s">
        <v>276</v>
      </c>
      <c r="E102" s="63" t="s">
        <v>78</v>
      </c>
      <c r="F102" s="72" t="s">
        <v>84</v>
      </c>
      <c r="G102" s="23" t="s">
        <v>277</v>
      </c>
      <c r="H102" s="65"/>
      <c r="I102" s="73">
        <v>0</v>
      </c>
      <c r="J102" s="73">
        <v>279.59199999999998</v>
      </c>
      <c r="K102" s="73">
        <v>30</v>
      </c>
      <c r="L102" s="65"/>
      <c r="M102" s="65"/>
      <c r="N102" s="65"/>
      <c r="O102" s="65"/>
      <c r="P102" s="65"/>
      <c r="Q102" s="65"/>
      <c r="R102" s="65"/>
      <c r="S102" s="65"/>
      <c r="T102" s="62">
        <f t="shared" si="3"/>
        <v>309.59199999999998</v>
      </c>
    </row>
    <row r="103" spans="2:20" ht="11.25" customHeight="1">
      <c r="B103" s="67" t="s">
        <v>104</v>
      </c>
      <c r="C103" s="27" t="s">
        <v>70</v>
      </c>
      <c r="D103" s="93" t="s">
        <v>278</v>
      </c>
      <c r="E103" s="63" t="s">
        <v>78</v>
      </c>
      <c r="F103" s="72" t="s">
        <v>84</v>
      </c>
      <c r="G103" s="23" t="s">
        <v>279</v>
      </c>
      <c r="H103" s="65"/>
      <c r="I103" s="73">
        <v>0</v>
      </c>
      <c r="J103" s="73">
        <v>74.50</v>
      </c>
      <c r="K103" s="73">
        <v>350</v>
      </c>
      <c r="L103" s="65"/>
      <c r="M103" s="65"/>
      <c r="N103" s="65"/>
      <c r="O103" s="65"/>
      <c r="P103" s="65"/>
      <c r="Q103" s="65"/>
      <c r="R103" s="65"/>
      <c r="S103" s="65"/>
      <c r="T103" s="62">
        <f t="shared" si="3"/>
        <v>424.50</v>
      </c>
    </row>
    <row r="104" spans="2:20" ht="11.25" customHeight="1">
      <c r="B104" s="67" t="s">
        <v>104</v>
      </c>
      <c r="C104" s="27" t="s">
        <v>70</v>
      </c>
      <c r="D104" s="93" t="s">
        <v>280</v>
      </c>
      <c r="E104" s="63" t="s">
        <v>84</v>
      </c>
      <c r="F104" s="72" t="s">
        <v>84</v>
      </c>
      <c r="G104" s="23"/>
      <c r="H104" s="65"/>
      <c r="I104" s="73">
        <v>0</v>
      </c>
      <c r="J104" s="73">
        <v>11.407</v>
      </c>
      <c r="K104" s="73">
        <v>11</v>
      </c>
      <c r="L104" s="65"/>
      <c r="M104" s="65"/>
      <c r="N104" s="65"/>
      <c r="O104" s="65"/>
      <c r="P104" s="65"/>
      <c r="Q104" s="65"/>
      <c r="R104" s="65"/>
      <c r="S104" s="65"/>
      <c r="T104" s="62">
        <f t="shared" si="3"/>
        <v>22.407</v>
      </c>
    </row>
    <row r="105" spans="2:20" ht="11.25" customHeight="1">
      <c r="B105" s="67" t="s">
        <v>104</v>
      </c>
      <c r="C105" s="27" t="s">
        <v>70</v>
      </c>
      <c r="D105" s="93" t="s">
        <v>281</v>
      </c>
      <c r="E105" s="63" t="s">
        <v>78</v>
      </c>
      <c r="F105" s="72" t="s">
        <v>144</v>
      </c>
      <c r="G105" s="23" t="s">
        <v>282</v>
      </c>
      <c r="H105" s="65"/>
      <c r="I105" s="73">
        <v>0</v>
      </c>
      <c r="J105" s="73">
        <v>0</v>
      </c>
      <c r="K105" s="73">
        <v>6343.625</v>
      </c>
      <c r="L105" s="65"/>
      <c r="M105" s="65"/>
      <c r="N105" s="65"/>
      <c r="O105" s="65"/>
      <c r="P105" s="65"/>
      <c r="Q105" s="65"/>
      <c r="R105" s="65"/>
      <c r="S105" s="65"/>
      <c r="T105" s="62">
        <f t="shared" si="3"/>
        <v>6343.625</v>
      </c>
    </row>
    <row r="106" spans="2:20" ht="11.25" customHeight="1">
      <c r="B106" s="67" t="s">
        <v>105</v>
      </c>
      <c r="C106" s="27" t="s">
        <v>70</v>
      </c>
      <c r="D106" s="79" t="s">
        <v>283</v>
      </c>
      <c r="E106" s="63" t="s">
        <v>82</v>
      </c>
      <c r="F106" s="72" t="s">
        <v>84</v>
      </c>
      <c r="G106" s="23"/>
      <c r="H106" s="65"/>
      <c r="I106" s="73">
        <v>0</v>
      </c>
      <c r="J106" s="73">
        <v>154.30000000000001</v>
      </c>
      <c r="K106" s="73">
        <v>26.70</v>
      </c>
      <c r="L106" s="65"/>
      <c r="M106" s="65"/>
      <c r="N106" s="65"/>
      <c r="O106" s="65"/>
      <c r="P106" s="65"/>
      <c r="Q106" s="65"/>
      <c r="R106" s="65"/>
      <c r="S106" s="65"/>
      <c r="T106" s="62">
        <f t="shared" si="3"/>
        <v>181</v>
      </c>
    </row>
    <row r="107" spans="2:20" ht="11.25" customHeight="1">
      <c r="B107" s="67" t="s">
        <v>105</v>
      </c>
      <c r="C107" s="27" t="s">
        <v>70</v>
      </c>
      <c r="D107" s="93" t="s">
        <v>284</v>
      </c>
      <c r="E107" s="63" t="s">
        <v>76</v>
      </c>
      <c r="F107" s="72" t="s">
        <v>84</v>
      </c>
      <c r="G107" s="23" t="s">
        <v>285</v>
      </c>
      <c r="H107" s="65"/>
      <c r="I107" s="73">
        <v>0</v>
      </c>
      <c r="J107" s="73">
        <v>1.84</v>
      </c>
      <c r="K107" s="73">
        <v>2.40</v>
      </c>
      <c r="L107" s="65"/>
      <c r="M107" s="65"/>
      <c r="N107" s="65"/>
      <c r="O107" s="65"/>
      <c r="P107" s="65"/>
      <c r="Q107" s="65"/>
      <c r="R107" s="65"/>
      <c r="S107" s="65"/>
      <c r="T107" s="62">
        <f t="shared" si="3"/>
        <v>4.24</v>
      </c>
    </row>
    <row r="108" spans="2:20" s="60" customFormat="1" ht="11.25" customHeight="1">
      <c r="B108" s="67" t="s">
        <v>105</v>
      </c>
      <c r="C108" s="64" t="s">
        <v>70</v>
      </c>
      <c r="D108" s="95" t="s">
        <v>286</v>
      </c>
      <c r="E108" s="50" t="s">
        <v>141</v>
      </c>
      <c r="F108" s="72" t="s">
        <v>84</v>
      </c>
      <c r="G108" s="81"/>
      <c r="H108" s="51"/>
      <c r="I108" s="73">
        <v>0</v>
      </c>
      <c r="J108" s="76">
        <v>4.9000000000000004</v>
      </c>
      <c r="K108" s="73">
        <v>0</v>
      </c>
      <c r="L108" s="51"/>
      <c r="M108" s="51"/>
      <c r="N108" s="51"/>
      <c r="O108" s="51"/>
      <c r="P108" s="51"/>
      <c r="Q108" s="51"/>
      <c r="R108" s="51"/>
      <c r="S108" s="51"/>
      <c r="T108" s="62">
        <f t="shared" si="3"/>
        <v>4.9000000000000004</v>
      </c>
    </row>
    <row r="109" spans="2:20" s="60" customFormat="1" ht="11.25" customHeight="1">
      <c r="B109" s="67" t="s">
        <v>105</v>
      </c>
      <c r="C109" s="64" t="s">
        <v>70</v>
      </c>
      <c r="D109" s="93" t="s">
        <v>287</v>
      </c>
      <c r="E109" s="50" t="s">
        <v>83</v>
      </c>
      <c r="F109" s="72" t="s">
        <v>84</v>
      </c>
      <c r="G109" s="23"/>
      <c r="H109" s="51"/>
      <c r="I109" s="73">
        <v>0</v>
      </c>
      <c r="J109" s="73">
        <v>103.90</v>
      </c>
      <c r="K109" s="76">
        <v>0</v>
      </c>
      <c r="L109" s="51"/>
      <c r="M109" s="51"/>
      <c r="N109" s="51"/>
      <c r="O109" s="51"/>
      <c r="P109" s="51"/>
      <c r="Q109" s="51"/>
      <c r="R109" s="51"/>
      <c r="S109" s="51"/>
      <c r="T109" s="62">
        <f t="shared" si="3"/>
        <v>103.90</v>
      </c>
    </row>
    <row r="110" spans="2:20" s="60" customFormat="1" ht="11.25" customHeight="1">
      <c r="B110" s="67" t="s">
        <v>105</v>
      </c>
      <c r="C110" s="64" t="s">
        <v>70</v>
      </c>
      <c r="D110" s="93" t="s">
        <v>288</v>
      </c>
      <c r="E110" s="50" t="s">
        <v>143</v>
      </c>
      <c r="F110" s="72" t="s">
        <v>84</v>
      </c>
      <c r="G110" s="23"/>
      <c r="H110" s="51"/>
      <c r="I110" s="73">
        <v>0</v>
      </c>
      <c r="J110" s="73">
        <v>54</v>
      </c>
      <c r="K110" s="76">
        <v>0</v>
      </c>
      <c r="L110" s="51"/>
      <c r="M110" s="51"/>
      <c r="N110" s="51"/>
      <c r="O110" s="51"/>
      <c r="P110" s="51"/>
      <c r="Q110" s="51"/>
      <c r="R110" s="51"/>
      <c r="S110" s="51"/>
      <c r="T110" s="62">
        <f t="shared" si="3"/>
        <v>54</v>
      </c>
    </row>
    <row r="111" spans="2:20" s="60" customFormat="1" ht="11.25" customHeight="1">
      <c r="B111" s="67" t="s">
        <v>105</v>
      </c>
      <c r="C111" s="64" t="s">
        <v>70</v>
      </c>
      <c r="D111" s="93" t="s">
        <v>289</v>
      </c>
      <c r="E111" s="50" t="s">
        <v>83</v>
      </c>
      <c r="F111" s="72" t="s">
        <v>84</v>
      </c>
      <c r="G111" s="23"/>
      <c r="H111" s="51"/>
      <c r="I111" s="73">
        <v>0</v>
      </c>
      <c r="J111" s="73">
        <v>43</v>
      </c>
      <c r="K111" s="76">
        <v>3</v>
      </c>
      <c r="L111" s="51"/>
      <c r="M111" s="51"/>
      <c r="N111" s="51"/>
      <c r="O111" s="51"/>
      <c r="P111" s="51"/>
      <c r="Q111" s="51"/>
      <c r="R111" s="51"/>
      <c r="S111" s="51"/>
      <c r="T111" s="62">
        <f t="shared" si="3"/>
        <v>46</v>
      </c>
    </row>
    <row r="112" spans="2:20" s="60" customFormat="1" ht="11.25" customHeight="1">
      <c r="B112" s="67" t="s">
        <v>105</v>
      </c>
      <c r="C112" s="64" t="s">
        <v>70</v>
      </c>
      <c r="D112" s="93" t="s">
        <v>290</v>
      </c>
      <c r="E112" s="50" t="s">
        <v>143</v>
      </c>
      <c r="F112" s="72" t="s">
        <v>84</v>
      </c>
      <c r="G112" s="23"/>
      <c r="H112" s="51"/>
      <c r="I112" s="73">
        <v>0</v>
      </c>
      <c r="J112" s="73">
        <v>0</v>
      </c>
      <c r="K112" s="76">
        <v>20</v>
      </c>
      <c r="L112" s="51"/>
      <c r="M112" s="51"/>
      <c r="N112" s="51"/>
      <c r="O112" s="51"/>
      <c r="P112" s="51"/>
      <c r="Q112" s="51"/>
      <c r="R112" s="51"/>
      <c r="S112" s="51"/>
      <c r="T112" s="62">
        <f t="shared" si="3"/>
        <v>20</v>
      </c>
    </row>
    <row r="113" spans="2:20" s="60" customFormat="1" ht="11.25" customHeight="1">
      <c r="B113" s="67" t="s">
        <v>105</v>
      </c>
      <c r="C113" s="64" t="s">
        <v>70</v>
      </c>
      <c r="D113" s="93" t="s">
        <v>291</v>
      </c>
      <c r="E113" s="50" t="s">
        <v>76</v>
      </c>
      <c r="F113" s="72" t="s">
        <v>84</v>
      </c>
      <c r="G113" s="23" t="s">
        <v>285</v>
      </c>
      <c r="H113" s="51"/>
      <c r="I113" s="73">
        <v>0</v>
      </c>
      <c r="J113" s="73">
        <v>3.0640000000000001</v>
      </c>
      <c r="K113" s="76">
        <v>3.60</v>
      </c>
      <c r="L113" s="51"/>
      <c r="M113" s="51"/>
      <c r="N113" s="51"/>
      <c r="O113" s="51"/>
      <c r="P113" s="51"/>
      <c r="Q113" s="51"/>
      <c r="R113" s="51"/>
      <c r="S113" s="51"/>
      <c r="T113" s="62">
        <f t="shared" si="3"/>
        <v>6.6639999999999997</v>
      </c>
    </row>
    <row r="114" spans="2:20" s="60" customFormat="1" ht="11.25" customHeight="1">
      <c r="B114" s="67" t="s">
        <v>105</v>
      </c>
      <c r="C114" s="64" t="s">
        <v>70</v>
      </c>
      <c r="D114" s="93" t="s">
        <v>292</v>
      </c>
      <c r="E114" s="50" t="s">
        <v>140</v>
      </c>
      <c r="F114" s="72" t="s">
        <v>84</v>
      </c>
      <c r="G114" s="23"/>
      <c r="H114" s="51"/>
      <c r="I114" s="73">
        <v>0</v>
      </c>
      <c r="J114" s="73">
        <v>0.90</v>
      </c>
      <c r="K114" s="76">
        <v>0</v>
      </c>
      <c r="L114" s="51"/>
      <c r="M114" s="51"/>
      <c r="N114" s="51"/>
      <c r="O114" s="51"/>
      <c r="P114" s="51"/>
      <c r="Q114" s="51"/>
      <c r="R114" s="51"/>
      <c r="S114" s="51"/>
      <c r="T114" s="62">
        <f t="shared" si="3"/>
        <v>0.90</v>
      </c>
    </row>
    <row r="115" spans="2:20" s="60" customFormat="1" ht="11.25" customHeight="1">
      <c r="B115" s="67" t="s">
        <v>105</v>
      </c>
      <c r="C115" s="64" t="s">
        <v>70</v>
      </c>
      <c r="D115" s="93" t="s">
        <v>293</v>
      </c>
      <c r="E115" s="50" t="s">
        <v>76</v>
      </c>
      <c r="F115" s="72" t="s">
        <v>84</v>
      </c>
      <c r="G115" s="23" t="s">
        <v>285</v>
      </c>
      <c r="H115" s="51"/>
      <c r="I115" s="73">
        <v>0</v>
      </c>
      <c r="J115" s="73">
        <v>4.30</v>
      </c>
      <c r="K115" s="76">
        <v>4.30</v>
      </c>
      <c r="L115" s="51"/>
      <c r="M115" s="51"/>
      <c r="N115" s="51"/>
      <c r="O115" s="51"/>
      <c r="P115" s="51"/>
      <c r="Q115" s="51"/>
      <c r="R115" s="51"/>
      <c r="S115" s="51"/>
      <c r="T115" s="62">
        <f t="shared" si="3"/>
        <v>8.60</v>
      </c>
    </row>
    <row r="116" spans="2:20" s="60" customFormat="1" ht="11.25" customHeight="1">
      <c r="B116" s="67" t="s">
        <v>105</v>
      </c>
      <c r="C116" s="64" t="s">
        <v>70</v>
      </c>
      <c r="D116" s="93" t="s">
        <v>294</v>
      </c>
      <c r="E116" s="50" t="s">
        <v>76</v>
      </c>
      <c r="F116" s="72" t="s">
        <v>84</v>
      </c>
      <c r="G116" s="23" t="s">
        <v>285</v>
      </c>
      <c r="H116" s="51"/>
      <c r="I116" s="73">
        <v>0</v>
      </c>
      <c r="J116" s="73">
        <v>17</v>
      </c>
      <c r="K116" s="76">
        <v>30.50</v>
      </c>
      <c r="L116" s="51"/>
      <c r="M116" s="51"/>
      <c r="N116" s="51"/>
      <c r="O116" s="51"/>
      <c r="P116" s="51"/>
      <c r="Q116" s="51"/>
      <c r="R116" s="51"/>
      <c r="S116" s="51"/>
      <c r="T116" s="62">
        <f t="shared" si="3"/>
        <v>47.50</v>
      </c>
    </row>
    <row r="117" spans="2:20" s="60" customFormat="1" ht="11.25" customHeight="1">
      <c r="B117" s="67" t="s">
        <v>105</v>
      </c>
      <c r="C117" s="64" t="s">
        <v>70</v>
      </c>
      <c r="D117" s="93" t="s">
        <v>295</v>
      </c>
      <c r="E117" s="50" t="s">
        <v>76</v>
      </c>
      <c r="F117" s="72" t="s">
        <v>84</v>
      </c>
      <c r="G117" s="23" t="s">
        <v>285</v>
      </c>
      <c r="H117" s="51"/>
      <c r="I117" s="73">
        <v>0</v>
      </c>
      <c r="J117" s="73">
        <v>218</v>
      </c>
      <c r="K117" s="76">
        <v>203</v>
      </c>
      <c r="L117" s="51"/>
      <c r="M117" s="51"/>
      <c r="N117" s="51"/>
      <c r="O117" s="51"/>
      <c r="P117" s="51"/>
      <c r="Q117" s="51"/>
      <c r="R117" s="51"/>
      <c r="S117" s="51"/>
      <c r="T117" s="62">
        <f t="shared" si="3"/>
        <v>421</v>
      </c>
    </row>
    <row r="118" spans="2:20" s="60" customFormat="1" ht="11.25" customHeight="1">
      <c r="B118" s="67" t="s">
        <v>105</v>
      </c>
      <c r="C118" s="64" t="s">
        <v>70</v>
      </c>
      <c r="D118" s="93" t="s">
        <v>296</v>
      </c>
      <c r="E118" s="50" t="s">
        <v>76</v>
      </c>
      <c r="F118" s="72" t="s">
        <v>84</v>
      </c>
      <c r="G118" s="23" t="s">
        <v>285</v>
      </c>
      <c r="H118" s="51"/>
      <c r="I118" s="73">
        <v>18.20</v>
      </c>
      <c r="J118" s="73">
        <v>12.60</v>
      </c>
      <c r="K118" s="76">
        <v>53.70</v>
      </c>
      <c r="L118" s="51"/>
      <c r="M118" s="51"/>
      <c r="N118" s="51"/>
      <c r="O118" s="51"/>
      <c r="P118" s="51"/>
      <c r="Q118" s="51"/>
      <c r="R118" s="51"/>
      <c r="S118" s="51"/>
      <c r="T118" s="62">
        <f t="shared" si="3"/>
        <v>84.50</v>
      </c>
    </row>
    <row r="119" spans="2:20" s="60" customFormat="1" ht="11.25" customHeight="1">
      <c r="B119" s="67" t="s">
        <v>105</v>
      </c>
      <c r="C119" s="64" t="s">
        <v>70</v>
      </c>
      <c r="D119" s="93" t="s">
        <v>297</v>
      </c>
      <c r="E119" s="50" t="s">
        <v>84</v>
      </c>
      <c r="F119" s="72" t="s">
        <v>84</v>
      </c>
      <c r="G119" s="23"/>
      <c r="H119" s="51"/>
      <c r="I119" s="73">
        <v>0</v>
      </c>
      <c r="J119" s="73">
        <v>0</v>
      </c>
      <c r="K119" s="76">
        <v>738</v>
      </c>
      <c r="L119" s="51"/>
      <c r="M119" s="51"/>
      <c r="N119" s="51"/>
      <c r="O119" s="51"/>
      <c r="P119" s="51"/>
      <c r="Q119" s="51"/>
      <c r="R119" s="51"/>
      <c r="S119" s="51"/>
      <c r="T119" s="62">
        <f t="shared" si="3"/>
        <v>738</v>
      </c>
    </row>
    <row r="120" spans="2:20" s="60" customFormat="1" ht="11.25" customHeight="1">
      <c r="B120" s="67" t="s">
        <v>106</v>
      </c>
      <c r="C120" s="64" t="s">
        <v>70</v>
      </c>
      <c r="D120" s="93" t="s">
        <v>298</v>
      </c>
      <c r="E120" s="50" t="s">
        <v>141</v>
      </c>
      <c r="F120" s="72" t="s">
        <v>84</v>
      </c>
      <c r="G120" s="23" t="s">
        <v>299</v>
      </c>
      <c r="H120" s="51"/>
      <c r="I120" s="73"/>
      <c r="J120" s="73"/>
      <c r="K120" s="76">
        <v>60</v>
      </c>
      <c r="L120" s="51"/>
      <c r="M120" s="51"/>
      <c r="N120" s="51"/>
      <c r="O120" s="51"/>
      <c r="P120" s="51"/>
      <c r="Q120" s="51"/>
      <c r="R120" s="51"/>
      <c r="S120" s="51"/>
      <c r="T120" s="62">
        <f t="shared" si="3"/>
        <v>60</v>
      </c>
    </row>
    <row r="121" spans="2:20" s="60" customFormat="1" ht="11.25" customHeight="1">
      <c r="B121" s="67" t="s">
        <v>106</v>
      </c>
      <c r="C121" s="64" t="s">
        <v>70</v>
      </c>
      <c r="D121" s="93" t="s">
        <v>300</v>
      </c>
      <c r="E121" s="50" t="s">
        <v>76</v>
      </c>
      <c r="F121" s="72" t="s">
        <v>84</v>
      </c>
      <c r="G121" s="23" t="s">
        <v>285</v>
      </c>
      <c r="H121" s="51"/>
      <c r="I121" s="73">
        <v>0</v>
      </c>
      <c r="J121" s="73">
        <v>151</v>
      </c>
      <c r="K121" s="76">
        <v>219</v>
      </c>
      <c r="L121" s="51"/>
      <c r="M121" s="51"/>
      <c r="N121" s="51"/>
      <c r="O121" s="51"/>
      <c r="P121" s="51"/>
      <c r="Q121" s="51"/>
      <c r="R121" s="51"/>
      <c r="S121" s="51"/>
      <c r="T121" s="62">
        <f t="shared" si="3"/>
        <v>370</v>
      </c>
    </row>
    <row r="122" spans="2:20" ht="11.25" customHeight="1">
      <c r="B122" s="67" t="s">
        <v>106</v>
      </c>
      <c r="C122" s="27" t="s">
        <v>70</v>
      </c>
      <c r="D122" s="95" t="s">
        <v>301</v>
      </c>
      <c r="E122" s="50" t="s">
        <v>140</v>
      </c>
      <c r="F122" s="72" t="s">
        <v>84</v>
      </c>
      <c r="G122" s="81" t="s">
        <v>285</v>
      </c>
      <c r="H122" s="51"/>
      <c r="I122" s="73">
        <v>0</v>
      </c>
      <c r="J122" s="76">
        <v>130</v>
      </c>
      <c r="K122" s="73">
        <v>189</v>
      </c>
      <c r="L122" s="51"/>
      <c r="M122" s="51"/>
      <c r="N122" s="51"/>
      <c r="O122" s="51"/>
      <c r="P122" s="51"/>
      <c r="Q122" s="51"/>
      <c r="R122" s="51"/>
      <c r="S122" s="51"/>
      <c r="T122" s="62">
        <f t="shared" si="3"/>
        <v>319</v>
      </c>
    </row>
    <row r="123" spans="2:20" ht="11.25" customHeight="1">
      <c r="B123" s="66" t="s">
        <v>106</v>
      </c>
      <c r="C123" s="27" t="s">
        <v>70</v>
      </c>
      <c r="D123" s="93" t="s">
        <v>302</v>
      </c>
      <c r="E123" s="63" t="s">
        <v>84</v>
      </c>
      <c r="F123" s="24" t="s">
        <v>84</v>
      </c>
      <c r="G123" s="23" t="s">
        <v>285</v>
      </c>
      <c r="H123" s="29"/>
      <c r="I123" s="73">
        <v>0</v>
      </c>
      <c r="J123" s="73">
        <v>20</v>
      </c>
      <c r="K123" s="73">
        <v>20</v>
      </c>
      <c r="L123" s="29"/>
      <c r="M123" s="29"/>
      <c r="N123" s="29"/>
      <c r="O123" s="29"/>
      <c r="P123" s="29"/>
      <c r="Q123" s="29"/>
      <c r="R123" s="29"/>
      <c r="S123" s="29"/>
      <c r="T123" s="62">
        <f t="shared" si="3"/>
        <v>40</v>
      </c>
    </row>
    <row r="124" spans="2:20" ht="11.25" customHeight="1">
      <c r="B124" s="66" t="s">
        <v>106</v>
      </c>
      <c r="C124" s="27" t="s">
        <v>70</v>
      </c>
      <c r="D124" s="93" t="s">
        <v>303</v>
      </c>
      <c r="E124" s="63" t="s">
        <v>76</v>
      </c>
      <c r="F124" s="24" t="s">
        <v>84</v>
      </c>
      <c r="G124" s="23" t="s">
        <v>285</v>
      </c>
      <c r="H124" s="29"/>
      <c r="I124" s="73">
        <v>0.40</v>
      </c>
      <c r="J124" s="73">
        <v>35.200000000000003</v>
      </c>
      <c r="K124" s="73">
        <v>45.35</v>
      </c>
      <c r="L124" s="29"/>
      <c r="M124" s="29"/>
      <c r="N124" s="29"/>
      <c r="O124" s="29"/>
      <c r="P124" s="29"/>
      <c r="Q124" s="29"/>
      <c r="R124" s="29"/>
      <c r="S124" s="29"/>
      <c r="T124" s="62">
        <f t="shared" si="4" ref="T124:T155">SUM(H124:S124)</f>
        <v>80.95</v>
      </c>
    </row>
    <row r="125" spans="2:23" ht="11.25" customHeight="1">
      <c r="B125" s="66" t="s">
        <v>106</v>
      </c>
      <c r="C125" s="27" t="s">
        <v>70</v>
      </c>
      <c r="D125" s="93" t="s">
        <v>303</v>
      </c>
      <c r="E125" s="63" t="s">
        <v>140</v>
      </c>
      <c r="F125" s="24" t="s">
        <v>84</v>
      </c>
      <c r="G125" s="23" t="s">
        <v>285</v>
      </c>
      <c r="H125" s="29"/>
      <c r="I125" s="73">
        <v>0.32</v>
      </c>
      <c r="J125" s="73">
        <v>27.24</v>
      </c>
      <c r="K125" s="73">
        <v>36.28</v>
      </c>
      <c r="L125" s="29"/>
      <c r="M125" s="29"/>
      <c r="N125" s="29"/>
      <c r="O125" s="29"/>
      <c r="P125" s="29"/>
      <c r="Q125" s="29"/>
      <c r="R125" s="29"/>
      <c r="S125" s="29"/>
      <c r="T125" s="62">
        <f t="shared" si="4"/>
        <v>63.84</v>
      </c>
      <c r="V125" s="43"/>
      <c r="W125" s="44"/>
    </row>
    <row r="126" spans="2:20" ht="11.25" customHeight="1">
      <c r="B126" s="66" t="s">
        <v>106</v>
      </c>
      <c r="C126" s="27" t="s">
        <v>70</v>
      </c>
      <c r="D126" s="93" t="s">
        <v>303</v>
      </c>
      <c r="E126" s="63" t="s">
        <v>143</v>
      </c>
      <c r="F126" s="24" t="s">
        <v>84</v>
      </c>
      <c r="G126" s="23" t="s">
        <v>285</v>
      </c>
      <c r="H126" s="29"/>
      <c r="I126" s="73">
        <v>0</v>
      </c>
      <c r="J126" s="73">
        <v>7.93</v>
      </c>
      <c r="K126" s="73">
        <v>14.56</v>
      </c>
      <c r="L126" s="29"/>
      <c r="M126" s="29"/>
      <c r="N126" s="29"/>
      <c r="O126" s="29"/>
      <c r="P126" s="29"/>
      <c r="Q126" s="29"/>
      <c r="R126" s="29"/>
      <c r="S126" s="29"/>
      <c r="T126" s="62">
        <f t="shared" si="4"/>
        <v>22.49</v>
      </c>
    </row>
    <row r="127" spans="2:20" ht="11.25" customHeight="1">
      <c r="B127" s="66" t="s">
        <v>106</v>
      </c>
      <c r="C127" s="27" t="s">
        <v>70</v>
      </c>
      <c r="D127" s="93" t="s">
        <v>304</v>
      </c>
      <c r="E127" s="63" t="s">
        <v>83</v>
      </c>
      <c r="F127" s="24" t="s">
        <v>84</v>
      </c>
      <c r="G127" s="23" t="s">
        <v>285</v>
      </c>
      <c r="H127" s="29"/>
      <c r="I127" s="73">
        <v>0.34300000000000003</v>
      </c>
      <c r="J127" s="73">
        <v>0</v>
      </c>
      <c r="K127" s="73">
        <v>0</v>
      </c>
      <c r="L127" s="29"/>
      <c r="M127" s="29"/>
      <c r="N127" s="29"/>
      <c r="O127" s="29"/>
      <c r="P127" s="29"/>
      <c r="Q127" s="29"/>
      <c r="R127" s="29"/>
      <c r="S127" s="29"/>
      <c r="T127" s="62">
        <f t="shared" si="4"/>
        <v>0.34300000000000003</v>
      </c>
    </row>
    <row r="128" spans="2:20" ht="11.25" customHeight="1">
      <c r="B128" s="66" t="s">
        <v>106</v>
      </c>
      <c r="C128" s="27" t="s">
        <v>70</v>
      </c>
      <c r="D128" s="93" t="s">
        <v>305</v>
      </c>
      <c r="E128" s="63" t="s">
        <v>141</v>
      </c>
      <c r="F128" s="24" t="s">
        <v>84</v>
      </c>
      <c r="G128" s="23" t="s">
        <v>285</v>
      </c>
      <c r="H128" s="29"/>
      <c r="I128" s="73">
        <v>0</v>
      </c>
      <c r="J128" s="73">
        <v>3.50</v>
      </c>
      <c r="K128" s="73">
        <v>2.70</v>
      </c>
      <c r="L128" s="29"/>
      <c r="M128" s="29"/>
      <c r="N128" s="29"/>
      <c r="O128" s="29"/>
      <c r="P128" s="29"/>
      <c r="Q128" s="29"/>
      <c r="R128" s="29"/>
      <c r="S128" s="29"/>
      <c r="T128" s="62">
        <f t="shared" si="4"/>
        <v>6.20</v>
      </c>
    </row>
    <row r="129" spans="2:20" ht="11.25" customHeight="1">
      <c r="B129" s="66" t="s">
        <v>106</v>
      </c>
      <c r="C129" s="27" t="s">
        <v>70</v>
      </c>
      <c r="D129" s="93" t="s">
        <v>306</v>
      </c>
      <c r="E129" s="63" t="s">
        <v>143</v>
      </c>
      <c r="F129" s="24" t="s">
        <v>84</v>
      </c>
      <c r="G129" s="23" t="s">
        <v>285</v>
      </c>
      <c r="H129" s="29"/>
      <c r="I129" s="73">
        <v>0</v>
      </c>
      <c r="J129" s="73">
        <v>78.50</v>
      </c>
      <c r="K129" s="73">
        <v>38.299999999999997</v>
      </c>
      <c r="L129" s="29"/>
      <c r="M129" s="29"/>
      <c r="N129" s="29"/>
      <c r="O129" s="29"/>
      <c r="P129" s="29"/>
      <c r="Q129" s="29"/>
      <c r="R129" s="29"/>
      <c r="S129" s="29"/>
      <c r="T129" s="62">
        <f t="shared" si="4"/>
        <v>116.80</v>
      </c>
    </row>
    <row r="130" spans="2:20" ht="11.25" customHeight="1">
      <c r="B130" s="66" t="s">
        <v>106</v>
      </c>
      <c r="C130" s="27" t="s">
        <v>70</v>
      </c>
      <c r="D130" s="93" t="s">
        <v>307</v>
      </c>
      <c r="E130" s="63" t="s">
        <v>76</v>
      </c>
      <c r="F130" s="24" t="s">
        <v>84</v>
      </c>
      <c r="G130" s="23" t="s">
        <v>285</v>
      </c>
      <c r="H130" s="29"/>
      <c r="I130" s="73">
        <v>30</v>
      </c>
      <c r="J130" s="73">
        <v>30</v>
      </c>
      <c r="K130" s="73">
        <v>30</v>
      </c>
      <c r="L130" s="29"/>
      <c r="M130" s="29"/>
      <c r="N130" s="29"/>
      <c r="O130" s="29"/>
      <c r="P130" s="29"/>
      <c r="Q130" s="29"/>
      <c r="R130" s="29"/>
      <c r="S130" s="29"/>
      <c r="T130" s="62">
        <f t="shared" si="4"/>
        <v>90</v>
      </c>
    </row>
    <row r="131" spans="2:20" ht="11.25" customHeight="1">
      <c r="B131" s="66" t="s">
        <v>107</v>
      </c>
      <c r="C131" s="27" t="s">
        <v>70</v>
      </c>
      <c r="D131" s="93" t="s">
        <v>76</v>
      </c>
      <c r="E131" s="63" t="s">
        <v>76</v>
      </c>
      <c r="F131" s="24" t="s">
        <v>84</v>
      </c>
      <c r="G131" s="23"/>
      <c r="H131" s="29"/>
      <c r="I131" s="73">
        <v>0</v>
      </c>
      <c r="J131" s="73">
        <v>476.024</v>
      </c>
      <c r="K131" s="73">
        <v>3135.8360000000002</v>
      </c>
      <c r="L131" s="29"/>
      <c r="M131" s="29"/>
      <c r="N131" s="29"/>
      <c r="O131" s="29"/>
      <c r="P131" s="29"/>
      <c r="Q131" s="29"/>
      <c r="R131" s="29"/>
      <c r="S131" s="29"/>
      <c r="T131" s="62">
        <f t="shared" si="4"/>
        <v>3611.86</v>
      </c>
    </row>
    <row r="132" spans="2:20" s="60" customFormat="1" ht="11.25" customHeight="1">
      <c r="B132" s="66" t="s">
        <v>107</v>
      </c>
      <c r="C132" s="64" t="s">
        <v>70</v>
      </c>
      <c r="D132" s="93" t="s">
        <v>265</v>
      </c>
      <c r="E132" s="63" t="s">
        <v>140</v>
      </c>
      <c r="F132" s="24" t="s">
        <v>84</v>
      </c>
      <c r="G132" s="23"/>
      <c r="H132" s="65"/>
      <c r="I132" s="73">
        <v>0</v>
      </c>
      <c r="J132" s="73">
        <v>143.13</v>
      </c>
      <c r="K132" s="73">
        <v>24.394199999999998</v>
      </c>
      <c r="L132" s="65"/>
      <c r="M132" s="65"/>
      <c r="N132" s="65"/>
      <c r="O132" s="65"/>
      <c r="P132" s="65"/>
      <c r="Q132" s="65"/>
      <c r="R132" s="65"/>
      <c r="S132" s="65"/>
      <c r="T132" s="62">
        <f t="shared" si="4"/>
        <v>167.52420000000001</v>
      </c>
    </row>
    <row r="133" spans="2:20" s="60" customFormat="1" ht="11.25" customHeight="1">
      <c r="B133" s="66" t="s">
        <v>107</v>
      </c>
      <c r="C133" s="64" t="s">
        <v>70</v>
      </c>
      <c r="D133" s="93" t="s">
        <v>266</v>
      </c>
      <c r="E133" s="63" t="s">
        <v>84</v>
      </c>
      <c r="F133" s="24" t="s">
        <v>84</v>
      </c>
      <c r="G133" s="23"/>
      <c r="H133" s="65"/>
      <c r="I133" s="73">
        <v>0</v>
      </c>
      <c r="J133" s="73">
        <v>89.41</v>
      </c>
      <c r="K133" s="73">
        <v>89.062999999999988</v>
      </c>
      <c r="L133" s="65"/>
      <c r="M133" s="65"/>
      <c r="N133" s="65"/>
      <c r="O133" s="65"/>
      <c r="P133" s="65"/>
      <c r="Q133" s="65"/>
      <c r="R133" s="65"/>
      <c r="S133" s="65"/>
      <c r="T133" s="62">
        <f t="shared" si="4"/>
        <v>178.47299999999998</v>
      </c>
    </row>
    <row r="134" spans="2:21" ht="11.25" customHeight="1">
      <c r="B134" s="66" t="s">
        <v>107</v>
      </c>
      <c r="C134" s="27" t="s">
        <v>70</v>
      </c>
      <c r="D134" s="93" t="s">
        <v>267</v>
      </c>
      <c r="E134" s="63" t="s">
        <v>83</v>
      </c>
      <c r="F134" s="24" t="s">
        <v>84</v>
      </c>
      <c r="G134" s="23"/>
      <c r="H134" s="29"/>
      <c r="I134" s="73">
        <v>0</v>
      </c>
      <c r="J134" s="73">
        <v>0</v>
      </c>
      <c r="K134" s="73">
        <v>30.60</v>
      </c>
      <c r="L134" s="29"/>
      <c r="M134" s="29"/>
      <c r="N134" s="29"/>
      <c r="O134" s="29"/>
      <c r="P134" s="29"/>
      <c r="Q134" s="29"/>
      <c r="R134" s="29"/>
      <c r="S134" s="29"/>
      <c r="T134" s="62">
        <f t="shared" si="4"/>
        <v>30.60</v>
      </c>
      <c r="U134" s="68"/>
    </row>
    <row r="135" spans="2:20" ht="11.25" customHeight="1">
      <c r="B135" s="66" t="s">
        <v>107</v>
      </c>
      <c r="C135" s="27" t="s">
        <v>70</v>
      </c>
      <c r="D135" s="93" t="s">
        <v>268</v>
      </c>
      <c r="E135" s="63" t="s">
        <v>143</v>
      </c>
      <c r="F135" s="24" t="s">
        <v>84</v>
      </c>
      <c r="G135" s="23"/>
      <c r="H135" s="29"/>
      <c r="I135" s="73">
        <v>0</v>
      </c>
      <c r="J135" s="73">
        <v>0</v>
      </c>
      <c r="K135" s="73">
        <v>2.60</v>
      </c>
      <c r="L135" s="29"/>
      <c r="M135" s="29"/>
      <c r="N135" s="29"/>
      <c r="O135" s="29"/>
      <c r="P135" s="29"/>
      <c r="Q135" s="29"/>
      <c r="R135" s="29"/>
      <c r="S135" s="29"/>
      <c r="T135" s="62">
        <f t="shared" si="4"/>
        <v>2.60</v>
      </c>
    </row>
    <row r="136" spans="2:20" ht="11.25" customHeight="1">
      <c r="B136" s="66" t="s">
        <v>123</v>
      </c>
      <c r="C136" s="27" t="s">
        <v>70</v>
      </c>
      <c r="D136" s="90" t="s">
        <v>175</v>
      </c>
      <c r="E136" s="63" t="s">
        <v>141</v>
      </c>
      <c r="F136" s="24" t="s">
        <v>84</v>
      </c>
      <c r="G136" s="58" t="s">
        <v>199</v>
      </c>
      <c r="H136" s="29"/>
      <c r="I136" s="73">
        <v>0</v>
      </c>
      <c r="J136" s="75">
        <v>73.900000000000006</v>
      </c>
      <c r="K136" s="73">
        <v>0</v>
      </c>
      <c r="L136" s="29"/>
      <c r="M136" s="29"/>
      <c r="N136" s="29"/>
      <c r="O136" s="29"/>
      <c r="P136" s="29"/>
      <c r="Q136" s="29"/>
      <c r="R136" s="29"/>
      <c r="S136" s="29"/>
      <c r="T136" s="62">
        <f t="shared" si="4"/>
        <v>73.900000000000006</v>
      </c>
    </row>
    <row r="137" spans="2:20" ht="11.25" customHeight="1">
      <c r="B137" s="66" t="s">
        <v>123</v>
      </c>
      <c r="C137" s="27" t="s">
        <v>70</v>
      </c>
      <c r="D137" s="90" t="s">
        <v>210</v>
      </c>
      <c r="E137" s="63" t="s">
        <v>84</v>
      </c>
      <c r="F137" s="24" t="s">
        <v>84</v>
      </c>
      <c r="G137" s="58"/>
      <c r="H137" s="29"/>
      <c r="I137" s="73">
        <v>0</v>
      </c>
      <c r="J137" s="73">
        <v>0</v>
      </c>
      <c r="K137" s="75">
        <v>56.20</v>
      </c>
      <c r="L137" s="29"/>
      <c r="M137" s="29"/>
      <c r="N137" s="29"/>
      <c r="O137" s="29"/>
      <c r="P137" s="29"/>
      <c r="Q137" s="29"/>
      <c r="R137" s="29"/>
      <c r="S137" s="29"/>
      <c r="T137" s="62">
        <f t="shared" si="4"/>
        <v>56.20</v>
      </c>
    </row>
    <row r="138" spans="2:20" ht="11.25" customHeight="1">
      <c r="B138" s="66" t="s">
        <v>123</v>
      </c>
      <c r="C138" s="27" t="s">
        <v>70</v>
      </c>
      <c r="D138" s="90" t="s">
        <v>213</v>
      </c>
      <c r="E138" s="63" t="s">
        <v>84</v>
      </c>
      <c r="F138" s="24" t="s">
        <v>84</v>
      </c>
      <c r="G138" s="58"/>
      <c r="H138" s="29"/>
      <c r="I138" s="73">
        <v>0</v>
      </c>
      <c r="J138" s="73">
        <v>0</v>
      </c>
      <c r="K138" s="75">
        <v>17.70</v>
      </c>
      <c r="L138" s="29"/>
      <c r="M138" s="29"/>
      <c r="N138" s="29"/>
      <c r="O138" s="29"/>
      <c r="P138" s="29"/>
      <c r="Q138" s="29"/>
      <c r="R138" s="29"/>
      <c r="S138" s="29"/>
      <c r="T138" s="62">
        <f t="shared" si="4"/>
        <v>17.70</v>
      </c>
    </row>
    <row r="139" spans="2:20" ht="11.25" customHeight="1">
      <c r="B139" s="66" t="s">
        <v>123</v>
      </c>
      <c r="C139" s="27" t="s">
        <v>70</v>
      </c>
      <c r="D139" s="90" t="s">
        <v>214</v>
      </c>
      <c r="E139" s="63" t="s">
        <v>84</v>
      </c>
      <c r="F139" s="24" t="s">
        <v>84</v>
      </c>
      <c r="G139" s="58"/>
      <c r="H139" s="29"/>
      <c r="I139" s="73">
        <v>0</v>
      </c>
      <c r="J139" s="73">
        <v>0</v>
      </c>
      <c r="K139" s="75">
        <v>1</v>
      </c>
      <c r="L139" s="29"/>
      <c r="M139" s="29"/>
      <c r="N139" s="29"/>
      <c r="O139" s="29"/>
      <c r="P139" s="29"/>
      <c r="Q139" s="29"/>
      <c r="R139" s="29"/>
      <c r="S139" s="29"/>
      <c r="T139" s="62">
        <f t="shared" si="4"/>
        <v>1</v>
      </c>
    </row>
    <row r="140" spans="2:20" s="60" customFormat="1" ht="11.25" customHeight="1">
      <c r="B140" s="66" t="s">
        <v>123</v>
      </c>
      <c r="C140" s="64" t="s">
        <v>70</v>
      </c>
      <c r="D140" s="90" t="s">
        <v>215</v>
      </c>
      <c r="E140" s="63" t="s">
        <v>84</v>
      </c>
      <c r="F140" s="24" t="s">
        <v>84</v>
      </c>
      <c r="G140" s="58"/>
      <c r="H140" s="65"/>
      <c r="I140" s="73">
        <v>0</v>
      </c>
      <c r="J140" s="73">
        <v>0</v>
      </c>
      <c r="K140" s="75">
        <v>10.60</v>
      </c>
      <c r="L140" s="65"/>
      <c r="M140" s="65"/>
      <c r="N140" s="65"/>
      <c r="O140" s="65"/>
      <c r="P140" s="65"/>
      <c r="Q140" s="65"/>
      <c r="R140" s="65"/>
      <c r="S140" s="65"/>
      <c r="T140" s="62">
        <f t="shared" si="4"/>
        <v>10.60</v>
      </c>
    </row>
    <row r="141" spans="2:20" s="60" customFormat="1" ht="11.25" customHeight="1">
      <c r="B141" s="66" t="s">
        <v>125</v>
      </c>
      <c r="C141" s="64" t="s">
        <v>70</v>
      </c>
      <c r="D141" s="90" t="s">
        <v>140</v>
      </c>
      <c r="E141" s="63" t="s">
        <v>140</v>
      </c>
      <c r="F141" s="24" t="s">
        <v>84</v>
      </c>
      <c r="G141" s="57"/>
      <c r="H141" s="65"/>
      <c r="I141" s="73">
        <v>0</v>
      </c>
      <c r="J141" s="75">
        <v>2.0526</v>
      </c>
      <c r="K141" s="73">
        <v>0</v>
      </c>
      <c r="L141" s="65"/>
      <c r="M141" s="65"/>
      <c r="N141" s="65"/>
      <c r="O141" s="65"/>
      <c r="P141" s="65"/>
      <c r="Q141" s="65"/>
      <c r="R141" s="65"/>
      <c r="S141" s="65"/>
      <c r="T141" s="62">
        <f t="shared" si="4"/>
        <v>2.0526</v>
      </c>
    </row>
    <row r="142" spans="2:20" ht="11.25" customHeight="1">
      <c r="B142" s="66" t="s">
        <v>125</v>
      </c>
      <c r="C142" s="64" t="s">
        <v>70</v>
      </c>
      <c r="D142" s="93" t="s">
        <v>179</v>
      </c>
      <c r="E142" s="86" t="s">
        <v>82</v>
      </c>
      <c r="F142" s="24" t="s">
        <v>84</v>
      </c>
      <c r="G142" s="24"/>
      <c r="H142" s="85"/>
      <c r="I142" s="73">
        <v>0</v>
      </c>
      <c r="J142" s="73">
        <v>0.64600000000000002</v>
      </c>
      <c r="K142" s="73">
        <v>0</v>
      </c>
      <c r="L142" s="54"/>
      <c r="M142" s="54"/>
      <c r="N142" s="54"/>
      <c r="O142" s="54"/>
      <c r="P142" s="54"/>
      <c r="Q142" s="54"/>
      <c r="R142" s="54"/>
      <c r="S142" s="54"/>
      <c r="T142" s="87">
        <f t="shared" si="4"/>
        <v>0.64600000000000002</v>
      </c>
    </row>
    <row r="143" spans="2:20" ht="11.25" customHeight="1">
      <c r="B143" s="66" t="s">
        <v>125</v>
      </c>
      <c r="C143" s="27" t="s">
        <v>70</v>
      </c>
      <c r="D143" s="93" t="s">
        <v>180</v>
      </c>
      <c r="E143" s="63" t="s">
        <v>82</v>
      </c>
      <c r="F143" s="24" t="s">
        <v>84</v>
      </c>
      <c r="G143" s="56"/>
      <c r="H143" s="29"/>
      <c r="I143" s="73">
        <v>0</v>
      </c>
      <c r="J143" s="75">
        <v>4.2953999999999999</v>
      </c>
      <c r="K143" s="73">
        <v>0</v>
      </c>
      <c r="L143" s="29"/>
      <c r="M143" s="29"/>
      <c r="N143" s="29"/>
      <c r="O143" s="29"/>
      <c r="P143" s="29"/>
      <c r="Q143" s="29"/>
      <c r="R143" s="29"/>
      <c r="S143" s="29"/>
      <c r="T143" s="62">
        <f t="shared" si="4"/>
        <v>4.2953999999999999</v>
      </c>
    </row>
    <row r="144" spans="2:24" s="60" customFormat="1" ht="11.25" customHeight="1">
      <c r="B144" s="66" t="s">
        <v>125</v>
      </c>
      <c r="C144" s="64" t="s">
        <v>70</v>
      </c>
      <c r="D144" s="93" t="s">
        <v>76</v>
      </c>
      <c r="E144" s="63" t="s">
        <v>76</v>
      </c>
      <c r="F144" s="24" t="s">
        <v>84</v>
      </c>
      <c r="G144" s="56"/>
      <c r="H144" s="65"/>
      <c r="I144" s="73">
        <v>0</v>
      </c>
      <c r="J144" s="75">
        <v>21.658000000000001</v>
      </c>
      <c r="K144" s="75">
        <v>21.70</v>
      </c>
      <c r="L144" s="65"/>
      <c r="M144" s="65"/>
      <c r="N144" s="65"/>
      <c r="O144" s="65"/>
      <c r="P144" s="65"/>
      <c r="Q144" s="65"/>
      <c r="R144" s="65"/>
      <c r="S144" s="65"/>
      <c r="T144" s="62">
        <f t="shared" si="4"/>
        <v>43.358000000000004</v>
      </c>
      <c r="X144" s="71"/>
    </row>
    <row r="145" spans="2:20" s="60" customFormat="1" ht="11.25" customHeight="1">
      <c r="B145" s="66" t="s">
        <v>125</v>
      </c>
      <c r="C145" s="64" t="s">
        <v>70</v>
      </c>
      <c r="D145" s="93" t="s">
        <v>181</v>
      </c>
      <c r="E145" s="63" t="s">
        <v>141</v>
      </c>
      <c r="F145" s="24" t="s">
        <v>84</v>
      </c>
      <c r="G145" s="56"/>
      <c r="H145" s="65"/>
      <c r="I145" s="73">
        <v>0</v>
      </c>
      <c r="J145" s="75">
        <v>2.9074800000000001</v>
      </c>
      <c r="K145" s="73">
        <v>0</v>
      </c>
      <c r="L145" s="65"/>
      <c r="M145" s="65"/>
      <c r="N145" s="65"/>
      <c r="O145" s="65"/>
      <c r="P145" s="65"/>
      <c r="Q145" s="65"/>
      <c r="R145" s="65"/>
      <c r="S145" s="65"/>
      <c r="T145" s="62">
        <f t="shared" si="4"/>
        <v>2.9074800000000001</v>
      </c>
    </row>
    <row r="146" spans="2:20" s="60" customFormat="1" ht="11.25" customHeight="1">
      <c r="B146" s="66" t="s">
        <v>125</v>
      </c>
      <c r="C146" s="64" t="s">
        <v>70</v>
      </c>
      <c r="D146" s="93" t="s">
        <v>182</v>
      </c>
      <c r="E146" s="63" t="s">
        <v>141</v>
      </c>
      <c r="F146" s="24" t="s">
        <v>84</v>
      </c>
      <c r="G146" s="56"/>
      <c r="H146" s="65"/>
      <c r="I146" s="73">
        <v>0</v>
      </c>
      <c r="J146" s="75">
        <v>2.472</v>
      </c>
      <c r="K146" s="73">
        <v>0</v>
      </c>
      <c r="L146" s="65"/>
      <c r="M146" s="65"/>
      <c r="N146" s="65"/>
      <c r="O146" s="65"/>
      <c r="P146" s="65"/>
      <c r="Q146" s="65"/>
      <c r="R146" s="65"/>
      <c r="S146" s="65"/>
      <c r="T146" s="62">
        <f t="shared" si="4"/>
        <v>2.472</v>
      </c>
    </row>
    <row r="147" spans="2:20" s="60" customFormat="1" ht="11.25" customHeight="1">
      <c r="B147" s="66" t="s">
        <v>125</v>
      </c>
      <c r="C147" s="64" t="s">
        <v>70</v>
      </c>
      <c r="D147" s="93" t="s">
        <v>212</v>
      </c>
      <c r="E147" s="63" t="s">
        <v>83</v>
      </c>
      <c r="F147" s="24" t="s">
        <v>84</v>
      </c>
      <c r="G147" s="56"/>
      <c r="H147" s="65"/>
      <c r="I147" s="73">
        <v>0</v>
      </c>
      <c r="J147" s="73">
        <v>0</v>
      </c>
      <c r="K147" s="75">
        <v>2</v>
      </c>
      <c r="L147" s="65"/>
      <c r="M147" s="65"/>
      <c r="N147" s="65"/>
      <c r="O147" s="65"/>
      <c r="P147" s="65"/>
      <c r="Q147" s="65"/>
      <c r="R147" s="65"/>
      <c r="S147" s="65"/>
      <c r="T147" s="62">
        <f t="shared" si="4"/>
        <v>2</v>
      </c>
    </row>
    <row r="148" spans="2:20" ht="11.25" customHeight="1">
      <c r="B148" s="66" t="s">
        <v>128</v>
      </c>
      <c r="C148" s="27" t="s">
        <v>70</v>
      </c>
      <c r="D148" s="93" t="s">
        <v>269</v>
      </c>
      <c r="E148" s="63" t="s">
        <v>76</v>
      </c>
      <c r="F148" s="24" t="s">
        <v>84</v>
      </c>
      <c r="G148" s="23"/>
      <c r="H148" s="29"/>
      <c r="I148" s="73">
        <v>0</v>
      </c>
      <c r="J148" s="73">
        <v>0</v>
      </c>
      <c r="K148" s="73">
        <v>52.17</v>
      </c>
      <c r="L148" s="29"/>
      <c r="M148" s="29"/>
      <c r="N148" s="29"/>
      <c r="O148" s="29"/>
      <c r="P148" s="29"/>
      <c r="Q148" s="29"/>
      <c r="R148" s="29"/>
      <c r="S148" s="29"/>
      <c r="T148" s="62">
        <f t="shared" si="4"/>
        <v>52.17</v>
      </c>
    </row>
    <row r="149" spans="2:20" ht="11.25" customHeight="1">
      <c r="B149" s="66" t="s">
        <v>128</v>
      </c>
      <c r="C149" s="27" t="s">
        <v>70</v>
      </c>
      <c r="D149" s="93" t="s">
        <v>270</v>
      </c>
      <c r="E149" s="63" t="s">
        <v>140</v>
      </c>
      <c r="F149" s="24" t="s">
        <v>84</v>
      </c>
      <c r="G149" s="23"/>
      <c r="H149" s="29"/>
      <c r="I149" s="73">
        <v>0</v>
      </c>
      <c r="J149" s="73">
        <v>148.22</v>
      </c>
      <c r="K149" s="73">
        <v>0</v>
      </c>
      <c r="L149" s="29"/>
      <c r="M149" s="29"/>
      <c r="N149" s="29"/>
      <c r="O149" s="29"/>
      <c r="P149" s="29"/>
      <c r="Q149" s="29"/>
      <c r="R149" s="29"/>
      <c r="S149" s="29"/>
      <c r="T149" s="62">
        <f t="shared" si="4"/>
        <v>148.22</v>
      </c>
    </row>
    <row r="150" spans="2:20" ht="11.25" customHeight="1">
      <c r="B150" s="66" t="s">
        <v>128</v>
      </c>
      <c r="C150" s="27" t="s">
        <v>70</v>
      </c>
      <c r="D150" s="93" t="s">
        <v>271</v>
      </c>
      <c r="E150" s="63" t="s">
        <v>141</v>
      </c>
      <c r="F150" s="24" t="s">
        <v>84</v>
      </c>
      <c r="G150" s="23"/>
      <c r="H150" s="29"/>
      <c r="I150" s="73">
        <v>0</v>
      </c>
      <c r="J150" s="73">
        <v>50.80</v>
      </c>
      <c r="K150" s="73">
        <v>9.92</v>
      </c>
      <c r="L150" s="29"/>
      <c r="M150" s="29"/>
      <c r="N150" s="29"/>
      <c r="O150" s="29"/>
      <c r="P150" s="29"/>
      <c r="Q150" s="29"/>
      <c r="R150" s="29"/>
      <c r="S150" s="29"/>
      <c r="T150" s="62">
        <f t="shared" si="4"/>
        <v>60.72</v>
      </c>
    </row>
    <row r="151" spans="2:20" ht="11.25" customHeight="1">
      <c r="B151" s="66" t="s">
        <v>128</v>
      </c>
      <c r="C151" s="27" t="s">
        <v>70</v>
      </c>
      <c r="D151" s="93" t="s">
        <v>272</v>
      </c>
      <c r="E151" s="63" t="s">
        <v>143</v>
      </c>
      <c r="F151" s="24" t="s">
        <v>84</v>
      </c>
      <c r="G151" s="23"/>
      <c r="H151" s="29"/>
      <c r="I151" s="73">
        <v>0</v>
      </c>
      <c r="J151" s="73">
        <v>0</v>
      </c>
      <c r="K151" s="73">
        <v>125.22342000000002</v>
      </c>
      <c r="L151" s="29"/>
      <c r="M151" s="29"/>
      <c r="N151" s="29"/>
      <c r="O151" s="29"/>
      <c r="P151" s="29"/>
      <c r="Q151" s="29"/>
      <c r="R151" s="29"/>
      <c r="S151" s="29"/>
      <c r="T151" s="62">
        <f t="shared" si="4"/>
        <v>125.22342000000002</v>
      </c>
    </row>
    <row r="152" spans="2:20" ht="11.25" customHeight="1">
      <c r="B152" s="66" t="s">
        <v>128</v>
      </c>
      <c r="C152" s="27" t="s">
        <v>70</v>
      </c>
      <c r="D152" s="93" t="s">
        <v>273</v>
      </c>
      <c r="E152" s="63" t="s">
        <v>84</v>
      </c>
      <c r="F152" s="24" t="s">
        <v>84</v>
      </c>
      <c r="G152" s="23"/>
      <c r="H152" s="29"/>
      <c r="I152" s="73">
        <v>0</v>
      </c>
      <c r="J152" s="73">
        <v>0.87</v>
      </c>
      <c r="K152" s="73"/>
      <c r="L152" s="29"/>
      <c r="M152" s="29"/>
      <c r="N152" s="29"/>
      <c r="O152" s="29"/>
      <c r="P152" s="29"/>
      <c r="Q152" s="29"/>
      <c r="R152" s="29"/>
      <c r="S152" s="29"/>
      <c r="T152" s="62">
        <f t="shared" si="4"/>
        <v>0.87</v>
      </c>
    </row>
    <row r="153" spans="2:20" ht="11.25" customHeight="1">
      <c r="B153" s="66" t="s">
        <v>128</v>
      </c>
      <c r="C153" s="27" t="s">
        <v>70</v>
      </c>
      <c r="D153" s="93" t="s">
        <v>274</v>
      </c>
      <c r="E153" s="63" t="s">
        <v>84</v>
      </c>
      <c r="F153" s="24" t="s">
        <v>84</v>
      </c>
      <c r="G153" s="23"/>
      <c r="H153" s="29"/>
      <c r="I153" s="73">
        <v>0</v>
      </c>
      <c r="J153" s="73">
        <v>15.70</v>
      </c>
      <c r="K153" s="73">
        <v>4.32</v>
      </c>
      <c r="L153" s="29"/>
      <c r="M153" s="29"/>
      <c r="N153" s="29"/>
      <c r="O153" s="29"/>
      <c r="P153" s="29"/>
      <c r="Q153" s="29"/>
      <c r="R153" s="29"/>
      <c r="S153" s="29"/>
      <c r="T153" s="62">
        <f t="shared" si="4"/>
        <v>20.02</v>
      </c>
    </row>
    <row r="154" spans="2:20" s="60" customFormat="1" ht="11.25" customHeight="1">
      <c r="B154" s="66" t="s">
        <v>128</v>
      </c>
      <c r="C154" s="69" t="s">
        <v>70</v>
      </c>
      <c r="D154" s="96" t="s">
        <v>275</v>
      </c>
      <c r="E154" s="63" t="s">
        <v>81</v>
      </c>
      <c r="F154" s="24" t="s">
        <v>84</v>
      </c>
      <c r="G154" s="82"/>
      <c r="H154" s="70"/>
      <c r="I154" s="73">
        <v>0</v>
      </c>
      <c r="J154" s="73">
        <v>6.40</v>
      </c>
      <c r="K154" s="84">
        <v>4.96</v>
      </c>
      <c r="L154" s="70"/>
      <c r="M154" s="70"/>
      <c r="N154" s="70"/>
      <c r="O154" s="70"/>
      <c r="P154" s="70"/>
      <c r="Q154" s="70"/>
      <c r="R154" s="70"/>
      <c r="S154" s="70"/>
      <c r="T154" s="62">
        <f t="shared" si="4"/>
        <v>11.36</v>
      </c>
    </row>
    <row r="155" spans="2:20" s="60" customFormat="1" ht="11.25" customHeight="1">
      <c r="B155" s="66" t="s">
        <v>131</v>
      </c>
      <c r="C155" s="64" t="s">
        <v>340</v>
      </c>
      <c r="D155" s="93" t="s">
        <v>341</v>
      </c>
      <c r="E155" s="63" t="s">
        <v>81</v>
      </c>
      <c r="F155" s="24" t="s">
        <v>84</v>
      </c>
      <c r="G155" s="23"/>
      <c r="H155" s="65"/>
      <c r="I155" s="73">
        <v>0</v>
      </c>
      <c r="J155" s="73">
        <v>1605.0719999999999</v>
      </c>
      <c r="K155" s="73">
        <v>359058.147</v>
      </c>
      <c r="L155" s="65"/>
      <c r="M155" s="65"/>
      <c r="N155" s="65"/>
      <c r="O155" s="65"/>
      <c r="P155" s="65"/>
      <c r="Q155" s="65"/>
      <c r="R155" s="65"/>
      <c r="S155" s="65"/>
      <c r="T155" s="62">
        <f t="shared" si="4"/>
        <v>360663.21899999998</v>
      </c>
    </row>
    <row r="156" spans="2:20" s="5" customFormat="1" ht="11.25" customHeight="1">
      <c r="B156" s="3" t="s">
        <v>46</v>
      </c>
      <c r="C156" s="31"/>
      <c r="D156" s="3"/>
      <c r="E156" s="19"/>
      <c r="F156" s="19"/>
      <c r="G156" s="25"/>
      <c r="H156" s="12">
        <f>SUM(H3:H153)</f>
        <v>0</v>
      </c>
      <c r="I156" s="12">
        <f t="shared" si="5" ref="I156:J156">SUM(I3:I155)</f>
        <v>2759.7950000000001</v>
      </c>
      <c r="J156" s="12">
        <f t="shared" si="5"/>
        <v>868779.73369000002</v>
      </c>
      <c r="K156" s="12">
        <f>SUM(K3:K155)</f>
        <v>2034110.2656199993</v>
      </c>
      <c r="L156" s="12">
        <f t="shared" si="6" ref="L156:S156">SUM(L3:L153)</f>
        <v>0</v>
      </c>
      <c r="M156" s="12">
        <f t="shared" si="6"/>
        <v>0</v>
      </c>
      <c r="N156" s="12">
        <f t="shared" si="6"/>
        <v>0</v>
      </c>
      <c r="O156" s="12">
        <f t="shared" si="6"/>
        <v>0</v>
      </c>
      <c r="P156" s="12">
        <f t="shared" si="6"/>
        <v>0</v>
      </c>
      <c r="Q156" s="12">
        <f t="shared" si="6"/>
        <v>0</v>
      </c>
      <c r="R156" s="12">
        <f t="shared" si="6"/>
        <v>0</v>
      </c>
      <c r="S156" s="12">
        <f t="shared" si="6"/>
        <v>0</v>
      </c>
      <c r="T156" s="12">
        <f>SUM(T3:T155)</f>
        <v>2905649.7943100007</v>
      </c>
    </row>
    <row r="157" spans="2:6" ht="12" customHeight="1">
      <c r="B157" s="17"/>
      <c r="E157" s="30"/>
      <c r="F157" s="30"/>
    </row>
    <row r="158" ht="14.5">
      <c r="B158" s="45" t="s">
        <v>133</v>
      </c>
    </row>
    <row r="159" ht="14.5">
      <c r="B159" s="46" t="s">
        <v>134</v>
      </c>
    </row>
    <row r="160" ht="14.5">
      <c r="B160" s="46" t="s">
        <v>135</v>
      </c>
    </row>
    <row r="161" ht="14.5">
      <c r="B161" s="46" t="s">
        <v>142</v>
      </c>
    </row>
    <row r="162" spans="2:20" ht="12.75" customHeight="1">
      <c r="B162" s="417" t="s">
        <v>136</v>
      </c>
      <c r="C162" s="417"/>
      <c r="D162" s="417"/>
      <c r="E162" s="417"/>
      <c r="F162" s="417"/>
      <c r="G162" s="417"/>
      <c r="H162" s="417"/>
      <c r="I162" s="417"/>
      <c r="J162" s="417"/>
      <c r="K162" s="417"/>
      <c r="L162" s="417"/>
      <c r="M162" s="417"/>
      <c r="N162" s="417"/>
      <c r="O162" s="417"/>
      <c r="P162" s="417"/>
      <c r="Q162" s="417"/>
      <c r="R162" s="417"/>
      <c r="S162" s="417"/>
      <c r="T162" s="417"/>
    </row>
    <row r="163" spans="2:20" ht="12.75" customHeight="1">
      <c r="B163" s="417"/>
      <c r="C163" s="417"/>
      <c r="D163" s="417"/>
      <c r="E163" s="417"/>
      <c r="F163" s="417"/>
      <c r="G163" s="417"/>
      <c r="H163" s="417"/>
      <c r="I163" s="417"/>
      <c r="J163" s="417"/>
      <c r="K163" s="417"/>
      <c r="L163" s="417"/>
      <c r="M163" s="417"/>
      <c r="N163" s="417"/>
      <c r="O163" s="417"/>
      <c r="P163" s="417"/>
      <c r="Q163" s="417"/>
      <c r="R163" s="417"/>
      <c r="S163" s="417"/>
      <c r="T163" s="417"/>
    </row>
    <row r="164" spans="2:20" ht="12.75" customHeight="1">
      <c r="B164" s="48" t="s">
        <v>146</v>
      </c>
      <c r="C164" s="47"/>
      <c r="D164" s="91"/>
      <c r="E164" s="47"/>
      <c r="F164" s="47"/>
      <c r="G164" s="47"/>
      <c r="H164" s="47"/>
      <c r="I164" s="47"/>
      <c r="J164" s="47"/>
      <c r="K164" s="47"/>
      <c r="L164" s="47"/>
      <c r="M164" s="47"/>
      <c r="N164" s="47"/>
      <c r="O164" s="47"/>
      <c r="P164" s="47"/>
      <c r="Q164" s="47"/>
      <c r="R164" s="47"/>
      <c r="S164" s="47"/>
      <c r="T164" s="47"/>
    </row>
    <row r="165" ht="14.5">
      <c r="B165" s="46" t="s">
        <v>137</v>
      </c>
    </row>
    <row r="166" ht="14.5">
      <c r="B166" s="46" t="s">
        <v>148</v>
      </c>
    </row>
  </sheetData>
  <mergeCells count="1">
    <mergeCell ref="B162:T163"/>
  </mergeCells>
  <conditionalFormatting sqref="H156:T156 T3:T154">
    <cfRule type="cellIs" priority="16" dxfId="0" operator="equal">
      <formula>0</formula>
    </cfRule>
  </conditionalFormatting>
  <conditionalFormatting sqref="T155">
    <cfRule type="cellIs" priority="1" dxfId="0" operator="equal">
      <formula>0</formula>
    </cfRule>
  </conditionalFormatting>
  <pageMargins left="0.39" right="0.29" top="0.78740157480315" bottom="0.78740157480315" header="0.31496062992126" footer="0.31496062992126"/>
  <pageSetup orientation="landscape" paperSize="8"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0010261536"/>
    <pageSetUpPr fitToPage="1"/>
  </sheetPr>
  <dimension ref="B1:AT72"/>
  <sheetViews>
    <sheetView showGridLines="0" zoomScale="90" zoomScaleNormal="90" workbookViewId="0" topLeftCell="B1">
      <pane xSplit="1" ySplit="3" topLeftCell="C27" activePane="bottomRight" state="frozen"/>
      <selection pane="topLeft" activeCell="B1" sqref="B1"/>
      <selection pane="bottomLeft" activeCell="B4" sqref="B4"/>
      <selection pane="topRight" activeCell="C1" sqref="C1"/>
      <selection pane="bottomRight" activeCell="AN63" sqref="AN63"/>
    </sheetView>
  </sheetViews>
  <sheetFormatPr defaultColWidth="9.1796875" defaultRowHeight="15"/>
  <cols>
    <col min="1" max="1" width="5.85714285714286" style="2" customWidth="1"/>
    <col min="2" max="2" width="12.5714285714286" style="2" customWidth="1"/>
    <col min="3" max="3" width="72.8571428571429" style="2" customWidth="1"/>
    <col min="4" max="4" width="15.4285714285714" style="2" customWidth="1"/>
    <col min="5" max="7" width="0" style="2" hidden="1" customWidth="1"/>
    <col min="8" max="14" width="0" style="2" hidden="1" customWidth="1"/>
    <col min="15" max="15" width="0" style="2" hidden="1" customWidth="1"/>
    <col min="16" max="16" width="9.28571428571429" style="5" customWidth="1"/>
    <col min="17" max="17" width="0" style="60" hidden="1" customWidth="1"/>
    <col min="18" max="18" width="0" style="60" hidden="1" customWidth="1"/>
    <col min="19" max="19" width="0" style="60" hidden="1" customWidth="1"/>
    <col min="20" max="20" width="0" style="60" hidden="1" customWidth="1"/>
    <col min="21" max="27" width="0" style="60" hidden="1" customWidth="1"/>
    <col min="28" max="28" width="0" style="60" hidden="1" customWidth="1"/>
    <col min="29" max="29" width="9.28571428571429" style="5" customWidth="1"/>
    <col min="30" max="41" width="7.71428571428571" style="5" customWidth="1"/>
    <col min="42" max="43" width="9.28571428571429" style="5" customWidth="1"/>
    <col min="44" max="44" width="11.4285714285714" style="2" bestFit="1" customWidth="1"/>
    <col min="45" max="45" width="9.14285714285714" style="2"/>
    <col min="46" max="46" width="11.5714285714286" style="2" customWidth="1"/>
    <col min="47" max="16384" width="9.14285714285714" style="2"/>
  </cols>
  <sheetData>
    <row r="1" ht="15.5">
      <c r="B1" s="1" t="s">
        <v>962</v>
      </c>
    </row>
    <row r="2" spans="2:43" s="60" customFormat="1" ht="12" customHeight="1">
      <c r="B2" s="1"/>
      <c r="D2" s="299"/>
      <c r="E2" s="407">
        <v>2022</v>
      </c>
      <c r="F2" s="408"/>
      <c r="G2" s="408"/>
      <c r="H2" s="408"/>
      <c r="I2" s="408"/>
      <c r="J2" s="408"/>
      <c r="K2" s="408"/>
      <c r="L2" s="408"/>
      <c r="M2" s="408"/>
      <c r="N2" s="408"/>
      <c r="O2" s="408"/>
      <c r="P2" s="409"/>
      <c r="Q2" s="407">
        <v>2023</v>
      </c>
      <c r="R2" s="408"/>
      <c r="S2" s="408"/>
      <c r="T2" s="408"/>
      <c r="U2" s="408"/>
      <c r="V2" s="408"/>
      <c r="W2" s="408"/>
      <c r="X2" s="408"/>
      <c r="Y2" s="408"/>
      <c r="Z2" s="408"/>
      <c r="AA2" s="408"/>
      <c r="AB2" s="408"/>
      <c r="AC2" s="409"/>
      <c r="AD2" s="407">
        <v>2024</v>
      </c>
      <c r="AE2" s="408"/>
      <c r="AF2" s="408"/>
      <c r="AG2" s="408"/>
      <c r="AH2" s="408"/>
      <c r="AI2" s="408"/>
      <c r="AJ2" s="408"/>
      <c r="AK2" s="408"/>
      <c r="AL2" s="408"/>
      <c r="AM2" s="408"/>
      <c r="AN2" s="408"/>
      <c r="AO2" s="408"/>
      <c r="AP2" s="409"/>
      <c r="AQ2" s="13" t="s">
        <v>958</v>
      </c>
    </row>
    <row r="3" spans="2:43" ht="39.75" customHeight="1">
      <c r="B3" s="15" t="s">
        <v>50</v>
      </c>
      <c r="C3" s="15" t="s">
        <v>139</v>
      </c>
      <c r="D3" s="15" t="s">
        <v>505</v>
      </c>
      <c r="E3" s="312" t="s">
        <v>53</v>
      </c>
      <c r="F3" s="312" t="s">
        <v>54</v>
      </c>
      <c r="G3" s="312" t="s">
        <v>55</v>
      </c>
      <c r="H3" s="312" t="s">
        <v>56</v>
      </c>
      <c r="I3" s="312" t="s">
        <v>57</v>
      </c>
      <c r="J3" s="312" t="s">
        <v>58</v>
      </c>
      <c r="K3" s="312" t="s">
        <v>59</v>
      </c>
      <c r="L3" s="312" t="s">
        <v>60</v>
      </c>
      <c r="M3" s="312" t="s">
        <v>61</v>
      </c>
      <c r="N3" s="312" t="s">
        <v>62</v>
      </c>
      <c r="O3" s="312" t="s">
        <v>63</v>
      </c>
      <c r="P3" s="13" t="s">
        <v>49</v>
      </c>
      <c r="Q3" s="312" t="s">
        <v>52</v>
      </c>
      <c r="R3" s="312" t="s">
        <v>53</v>
      </c>
      <c r="S3" s="312" t="s">
        <v>54</v>
      </c>
      <c r="T3" s="312" t="s">
        <v>55</v>
      </c>
      <c r="U3" s="312" t="s">
        <v>56</v>
      </c>
      <c r="V3" s="312" t="s">
        <v>57</v>
      </c>
      <c r="W3" s="312" t="s">
        <v>58</v>
      </c>
      <c r="X3" s="312" t="s">
        <v>59</v>
      </c>
      <c r="Y3" s="312" t="s">
        <v>60</v>
      </c>
      <c r="Z3" s="312" t="s">
        <v>61</v>
      </c>
      <c r="AA3" s="312" t="s">
        <v>62</v>
      </c>
      <c r="AB3" s="312" t="s">
        <v>63</v>
      </c>
      <c r="AC3" s="13" t="s">
        <v>49</v>
      </c>
      <c r="AD3" s="312" t="s">
        <v>52</v>
      </c>
      <c r="AE3" s="312" t="s">
        <v>53</v>
      </c>
      <c r="AF3" s="312" t="s">
        <v>54</v>
      </c>
      <c r="AG3" s="312" t="s">
        <v>55</v>
      </c>
      <c r="AH3" s="312" t="s">
        <v>56</v>
      </c>
      <c r="AI3" s="312" t="s">
        <v>57</v>
      </c>
      <c r="AJ3" s="312" t="s">
        <v>58</v>
      </c>
      <c r="AK3" s="312" t="s">
        <v>59</v>
      </c>
      <c r="AL3" s="312" t="s">
        <v>60</v>
      </c>
      <c r="AM3" s="312" t="s">
        <v>61</v>
      </c>
      <c r="AN3" s="312" t="s">
        <v>62</v>
      </c>
      <c r="AO3" s="312" t="s">
        <v>63</v>
      </c>
      <c r="AP3" s="13" t="s">
        <v>49</v>
      </c>
      <c r="AQ3" s="13" t="s">
        <v>49</v>
      </c>
    </row>
    <row r="4" spans="2:46" s="60" customFormat="1" ht="11.25" customHeight="1">
      <c r="B4" s="52" t="s">
        <v>87</v>
      </c>
      <c r="C4" s="49" t="s">
        <v>921</v>
      </c>
      <c r="D4" s="49" t="s">
        <v>922</v>
      </c>
      <c r="E4" s="74"/>
      <c r="F4" s="74"/>
      <c r="G4" s="165"/>
      <c r="H4" s="165"/>
      <c r="I4" s="165"/>
      <c r="J4" s="165"/>
      <c r="K4" s="165"/>
      <c r="L4" s="165"/>
      <c r="M4" s="165"/>
      <c r="N4" s="165"/>
      <c r="O4" s="165"/>
      <c r="P4" s="62">
        <f t="shared" si="0" ref="P4:P5">SUM(E4:O4)</f>
        <v>0</v>
      </c>
      <c r="Q4" s="372"/>
      <c r="R4" s="372"/>
      <c r="S4" s="372"/>
      <c r="T4" s="372"/>
      <c r="U4" s="372"/>
      <c r="V4" s="372"/>
      <c r="W4" s="372"/>
      <c r="X4" s="372"/>
      <c r="Y4" s="372"/>
      <c r="Z4" s="372">
        <v>61.707999999999998</v>
      </c>
      <c r="AA4" s="372"/>
      <c r="AB4" s="372"/>
      <c r="AC4" s="62">
        <f>SUM(Q4:AB4)</f>
        <v>61.707999999999998</v>
      </c>
      <c r="AD4" s="391"/>
      <c r="AE4" s="391"/>
      <c r="AF4" s="391"/>
      <c r="AG4" s="391"/>
      <c r="AH4" s="391"/>
      <c r="AI4" s="391"/>
      <c r="AJ4" s="391"/>
      <c r="AK4" s="391"/>
      <c r="AL4" s="391"/>
      <c r="AM4" s="391"/>
      <c r="AN4" s="391"/>
      <c r="AO4" s="391"/>
      <c r="AP4" s="62">
        <f>SUM(AD4:AO4)</f>
        <v>0</v>
      </c>
      <c r="AQ4" s="62">
        <f>P4+AC4+AP4</f>
        <v>61.707999999999998</v>
      </c>
      <c r="AT4" s="362"/>
    </row>
    <row r="5" spans="2:46" s="60" customFormat="1" ht="11.25" customHeight="1">
      <c r="B5" s="55" t="s">
        <v>87</v>
      </c>
      <c r="C5" s="63" t="s">
        <v>923</v>
      </c>
      <c r="D5" s="63" t="s">
        <v>922</v>
      </c>
      <c r="E5" s="75"/>
      <c r="F5" s="75"/>
      <c r="G5" s="166"/>
      <c r="H5" s="166"/>
      <c r="I5" s="166"/>
      <c r="J5" s="166"/>
      <c r="K5" s="166"/>
      <c r="L5" s="166"/>
      <c r="M5" s="166"/>
      <c r="N5" s="166"/>
      <c r="O5" s="166"/>
      <c r="P5" s="62">
        <f t="shared" si="0"/>
        <v>0</v>
      </c>
      <c r="Q5" s="208"/>
      <c r="R5" s="208"/>
      <c r="S5" s="208"/>
      <c r="T5" s="208"/>
      <c r="U5" s="208"/>
      <c r="V5" s="208"/>
      <c r="W5" s="208"/>
      <c r="X5" s="208"/>
      <c r="Y5" s="208"/>
      <c r="Z5" s="208">
        <v>29.681000000000001</v>
      </c>
      <c r="AA5" s="208"/>
      <c r="AB5" s="208"/>
      <c r="AC5" s="62">
        <f t="shared" si="1" ref="AC5">SUM(Q5:AB5)</f>
        <v>29.681000000000001</v>
      </c>
      <c r="AD5" s="391"/>
      <c r="AE5" s="391"/>
      <c r="AF5" s="391"/>
      <c r="AG5" s="391"/>
      <c r="AH5" s="391"/>
      <c r="AI5" s="391"/>
      <c r="AJ5" s="391"/>
      <c r="AK5" s="391"/>
      <c r="AL5" s="391"/>
      <c r="AM5" s="391"/>
      <c r="AN5" s="391"/>
      <c r="AO5" s="391"/>
      <c r="AP5" s="62">
        <f t="shared" si="2" ref="AP5:AP62">SUM(AD5:AO5)</f>
        <v>0</v>
      </c>
      <c r="AQ5" s="62">
        <f t="shared" si="3" ref="AQ5:AQ63">P5+AC5+AP5</f>
        <v>29.681000000000001</v>
      </c>
      <c r="AR5" s="277"/>
      <c r="AT5" s="362"/>
    </row>
    <row r="6" spans="2:46" ht="11.25" customHeight="1">
      <c r="B6" s="61" t="s">
        <v>91</v>
      </c>
      <c r="C6" s="63" t="s">
        <v>189</v>
      </c>
      <c r="D6" s="63" t="s">
        <v>190</v>
      </c>
      <c r="E6" s="75"/>
      <c r="F6" s="75">
        <v>36642.33</v>
      </c>
      <c r="G6" s="166" t="s">
        <v>440</v>
      </c>
      <c r="H6" s="166" t="s">
        <v>440</v>
      </c>
      <c r="I6" s="166" t="s">
        <v>440</v>
      </c>
      <c r="J6" s="166" t="s">
        <v>440</v>
      </c>
      <c r="K6" s="166" t="s">
        <v>440</v>
      </c>
      <c r="L6" s="166" t="s">
        <v>440</v>
      </c>
      <c r="M6" s="166" t="s">
        <v>440</v>
      </c>
      <c r="N6" s="166" t="s">
        <v>440</v>
      </c>
      <c r="O6" s="166" t="s">
        <v>440</v>
      </c>
      <c r="P6" s="62">
        <f t="shared" si="4" ref="P6:P61">SUM(E6:O6)</f>
        <v>36642.33</v>
      </c>
      <c r="Q6" s="166" t="s">
        <v>440</v>
      </c>
      <c r="R6" s="166" t="s">
        <v>440</v>
      </c>
      <c r="S6" s="166" t="s">
        <v>440</v>
      </c>
      <c r="T6" s="166" t="s">
        <v>440</v>
      </c>
      <c r="U6" s="166" t="s">
        <v>440</v>
      </c>
      <c r="V6" s="166" t="s">
        <v>440</v>
      </c>
      <c r="W6" s="166" t="s">
        <v>440</v>
      </c>
      <c r="X6" s="166" t="s">
        <v>440</v>
      </c>
      <c r="Y6" s="166" t="s">
        <v>440</v>
      </c>
      <c r="Z6" s="166" t="s">
        <v>440</v>
      </c>
      <c r="AA6" s="166" t="s">
        <v>440</v>
      </c>
      <c r="AB6" s="166" t="s">
        <v>440</v>
      </c>
      <c r="AC6" s="62">
        <f>SUM(Q6:AB6)</f>
        <v>0</v>
      </c>
      <c r="AD6" s="166" t="s">
        <v>440</v>
      </c>
      <c r="AE6" s="166" t="s">
        <v>440</v>
      </c>
      <c r="AF6" s="166" t="s">
        <v>440</v>
      </c>
      <c r="AG6" s="166" t="s">
        <v>440</v>
      </c>
      <c r="AH6" s="166" t="s">
        <v>440</v>
      </c>
      <c r="AI6" s="166" t="s">
        <v>440</v>
      </c>
      <c r="AJ6" s="166" t="s">
        <v>440</v>
      </c>
      <c r="AK6" s="166" t="s">
        <v>440</v>
      </c>
      <c r="AL6" s="166" t="s">
        <v>440</v>
      </c>
      <c r="AM6" s="166" t="s">
        <v>440</v>
      </c>
      <c r="AN6" s="166" t="s">
        <v>440</v>
      </c>
      <c r="AO6" s="166" t="s">
        <v>440</v>
      </c>
      <c r="AP6" s="62">
        <f t="shared" si="2"/>
        <v>0</v>
      </c>
      <c r="AQ6" s="62">
        <f t="shared" si="3"/>
        <v>36642.33</v>
      </c>
      <c r="AT6" s="362"/>
    </row>
    <row r="7" spans="2:46" ht="11.25" customHeight="1">
      <c r="B7" s="55" t="s">
        <v>91</v>
      </c>
      <c r="C7" s="18" t="s">
        <v>191</v>
      </c>
      <c r="D7" s="18" t="s">
        <v>192</v>
      </c>
      <c r="E7" s="75"/>
      <c r="F7" s="75">
        <v>188106.55</v>
      </c>
      <c r="G7" s="166" t="s">
        <v>440</v>
      </c>
      <c r="H7" s="166" t="s">
        <v>440</v>
      </c>
      <c r="I7" s="166" t="s">
        <v>440</v>
      </c>
      <c r="J7" s="166" t="s">
        <v>440</v>
      </c>
      <c r="K7" s="166" t="s">
        <v>440</v>
      </c>
      <c r="L7" s="166" t="s">
        <v>440</v>
      </c>
      <c r="M7" s="166" t="s">
        <v>440</v>
      </c>
      <c r="N7" s="166" t="s">
        <v>440</v>
      </c>
      <c r="O7" s="166" t="s">
        <v>440</v>
      </c>
      <c r="P7" s="62">
        <f t="shared" si="4"/>
        <v>188106.55</v>
      </c>
      <c r="Q7" s="166" t="s">
        <v>440</v>
      </c>
      <c r="R7" s="166" t="s">
        <v>440</v>
      </c>
      <c r="S7" s="166" t="s">
        <v>440</v>
      </c>
      <c r="T7" s="166" t="s">
        <v>440</v>
      </c>
      <c r="U7" s="166" t="s">
        <v>440</v>
      </c>
      <c r="V7" s="166" t="s">
        <v>440</v>
      </c>
      <c r="W7" s="166" t="s">
        <v>440</v>
      </c>
      <c r="X7" s="166" t="s">
        <v>440</v>
      </c>
      <c r="Y7" s="166" t="s">
        <v>440</v>
      </c>
      <c r="Z7" s="166" t="s">
        <v>440</v>
      </c>
      <c r="AA7" s="166" t="s">
        <v>440</v>
      </c>
      <c r="AB7" s="166" t="s">
        <v>440</v>
      </c>
      <c r="AC7" s="62">
        <f t="shared" si="5" ref="AC7:AC62">SUM(Q7:AB7)</f>
        <v>0</v>
      </c>
      <c r="AD7" s="166" t="s">
        <v>440</v>
      </c>
      <c r="AE7" s="166" t="s">
        <v>440</v>
      </c>
      <c r="AF7" s="166" t="s">
        <v>440</v>
      </c>
      <c r="AG7" s="166" t="s">
        <v>440</v>
      </c>
      <c r="AH7" s="166" t="s">
        <v>440</v>
      </c>
      <c r="AI7" s="166" t="s">
        <v>440</v>
      </c>
      <c r="AJ7" s="166" t="s">
        <v>440</v>
      </c>
      <c r="AK7" s="166" t="s">
        <v>440</v>
      </c>
      <c r="AL7" s="166" t="s">
        <v>440</v>
      </c>
      <c r="AM7" s="166" t="s">
        <v>440</v>
      </c>
      <c r="AN7" s="166" t="s">
        <v>440</v>
      </c>
      <c r="AO7" s="166" t="s">
        <v>440</v>
      </c>
      <c r="AP7" s="62">
        <f t="shared" si="2"/>
        <v>0</v>
      </c>
      <c r="AQ7" s="62">
        <f t="shared" si="3"/>
        <v>188106.55</v>
      </c>
      <c r="AT7" s="362"/>
    </row>
    <row r="8" spans="2:46" ht="11.25" customHeight="1">
      <c r="B8" s="6" t="s">
        <v>91</v>
      </c>
      <c r="C8" s="18" t="s">
        <v>193</v>
      </c>
      <c r="D8" s="18" t="s">
        <v>194</v>
      </c>
      <c r="E8" s="75"/>
      <c r="F8" s="75">
        <v>38502.449999999997</v>
      </c>
      <c r="G8" s="166" t="s">
        <v>440</v>
      </c>
      <c r="H8" s="166" t="s">
        <v>440</v>
      </c>
      <c r="I8" s="166" t="s">
        <v>440</v>
      </c>
      <c r="J8" s="166" t="s">
        <v>440</v>
      </c>
      <c r="K8" s="166" t="s">
        <v>440</v>
      </c>
      <c r="L8" s="166" t="s">
        <v>440</v>
      </c>
      <c r="M8" s="166" t="s">
        <v>440</v>
      </c>
      <c r="N8" s="166" t="s">
        <v>440</v>
      </c>
      <c r="O8" s="166" t="s">
        <v>440</v>
      </c>
      <c r="P8" s="62">
        <f t="shared" si="4"/>
        <v>38502.449999999997</v>
      </c>
      <c r="Q8" s="166" t="s">
        <v>440</v>
      </c>
      <c r="R8" s="166" t="s">
        <v>440</v>
      </c>
      <c r="S8" s="166" t="s">
        <v>440</v>
      </c>
      <c r="T8" s="166" t="s">
        <v>440</v>
      </c>
      <c r="U8" s="166" t="s">
        <v>440</v>
      </c>
      <c r="V8" s="166" t="s">
        <v>440</v>
      </c>
      <c r="W8" s="166" t="s">
        <v>440</v>
      </c>
      <c r="X8" s="166" t="s">
        <v>440</v>
      </c>
      <c r="Y8" s="166" t="s">
        <v>440</v>
      </c>
      <c r="Z8" s="166" t="s">
        <v>440</v>
      </c>
      <c r="AA8" s="166" t="s">
        <v>440</v>
      </c>
      <c r="AB8" s="166" t="s">
        <v>440</v>
      </c>
      <c r="AC8" s="62">
        <f t="shared" si="5"/>
        <v>0</v>
      </c>
      <c r="AD8" s="166" t="s">
        <v>440</v>
      </c>
      <c r="AE8" s="166" t="s">
        <v>440</v>
      </c>
      <c r="AF8" s="166" t="s">
        <v>440</v>
      </c>
      <c r="AG8" s="166" t="s">
        <v>440</v>
      </c>
      <c r="AH8" s="166" t="s">
        <v>440</v>
      </c>
      <c r="AI8" s="166" t="s">
        <v>440</v>
      </c>
      <c r="AJ8" s="166" t="s">
        <v>440</v>
      </c>
      <c r="AK8" s="166" t="s">
        <v>440</v>
      </c>
      <c r="AL8" s="166" t="s">
        <v>440</v>
      </c>
      <c r="AM8" s="166" t="s">
        <v>440</v>
      </c>
      <c r="AN8" s="166" t="s">
        <v>440</v>
      </c>
      <c r="AO8" s="166" t="s">
        <v>440</v>
      </c>
      <c r="AP8" s="62">
        <f t="shared" si="2"/>
        <v>0</v>
      </c>
      <c r="AQ8" s="62">
        <f t="shared" si="3"/>
        <v>38502.449999999997</v>
      </c>
      <c r="AT8" s="362"/>
    </row>
    <row r="9" spans="2:46" ht="11.25" customHeight="1">
      <c r="B9" s="6" t="s">
        <v>91</v>
      </c>
      <c r="C9" s="18" t="s">
        <v>195</v>
      </c>
      <c r="D9" s="18" t="s">
        <v>196</v>
      </c>
      <c r="E9" s="75"/>
      <c r="F9" s="75"/>
      <c r="G9" s="75">
        <v>20885</v>
      </c>
      <c r="H9" s="166" t="s">
        <v>440</v>
      </c>
      <c r="I9" s="166" t="s">
        <v>440</v>
      </c>
      <c r="J9" s="166" t="s">
        <v>440</v>
      </c>
      <c r="K9" s="166" t="s">
        <v>440</v>
      </c>
      <c r="L9" s="166" t="s">
        <v>440</v>
      </c>
      <c r="M9" s="166" t="s">
        <v>440</v>
      </c>
      <c r="N9" s="166" t="s">
        <v>440</v>
      </c>
      <c r="O9" s="166" t="s">
        <v>440</v>
      </c>
      <c r="P9" s="62">
        <f t="shared" si="4"/>
        <v>20885</v>
      </c>
      <c r="Q9" s="166" t="s">
        <v>440</v>
      </c>
      <c r="R9" s="166" t="s">
        <v>440</v>
      </c>
      <c r="S9" s="166" t="s">
        <v>440</v>
      </c>
      <c r="T9" s="166" t="s">
        <v>440</v>
      </c>
      <c r="U9" s="166" t="s">
        <v>440</v>
      </c>
      <c r="V9" s="166" t="s">
        <v>440</v>
      </c>
      <c r="W9" s="166" t="s">
        <v>440</v>
      </c>
      <c r="X9" s="166" t="s">
        <v>440</v>
      </c>
      <c r="Y9" s="166" t="s">
        <v>440</v>
      </c>
      <c r="Z9" s="166" t="s">
        <v>440</v>
      </c>
      <c r="AA9" s="166" t="s">
        <v>440</v>
      </c>
      <c r="AB9" s="166" t="s">
        <v>440</v>
      </c>
      <c r="AC9" s="62">
        <f t="shared" si="5"/>
        <v>0</v>
      </c>
      <c r="AD9" s="166" t="s">
        <v>440</v>
      </c>
      <c r="AE9" s="166" t="s">
        <v>440</v>
      </c>
      <c r="AF9" s="166" t="s">
        <v>440</v>
      </c>
      <c r="AG9" s="166" t="s">
        <v>440</v>
      </c>
      <c r="AH9" s="166" t="s">
        <v>440</v>
      </c>
      <c r="AI9" s="166" t="s">
        <v>440</v>
      </c>
      <c r="AJ9" s="166" t="s">
        <v>440</v>
      </c>
      <c r="AK9" s="166" t="s">
        <v>440</v>
      </c>
      <c r="AL9" s="166" t="s">
        <v>440</v>
      </c>
      <c r="AM9" s="166" t="s">
        <v>440</v>
      </c>
      <c r="AN9" s="166" t="s">
        <v>440</v>
      </c>
      <c r="AO9" s="166" t="s">
        <v>440</v>
      </c>
      <c r="AP9" s="62">
        <f t="shared" si="2"/>
        <v>0</v>
      </c>
      <c r="AQ9" s="62">
        <f t="shared" si="3"/>
        <v>20885</v>
      </c>
      <c r="AT9" s="362"/>
    </row>
    <row r="10" spans="2:46" ht="11.25" customHeight="1">
      <c r="B10" s="55" t="s">
        <v>91</v>
      </c>
      <c r="C10" s="63" t="s">
        <v>197</v>
      </c>
      <c r="D10" s="63" t="s">
        <v>198</v>
      </c>
      <c r="E10" s="75"/>
      <c r="F10" s="363"/>
      <c r="G10" s="363">
        <v>16998.04</v>
      </c>
      <c r="H10" s="166" t="s">
        <v>440</v>
      </c>
      <c r="I10" s="166" t="s">
        <v>440</v>
      </c>
      <c r="J10" s="166" t="s">
        <v>440</v>
      </c>
      <c r="K10" s="166" t="s">
        <v>440</v>
      </c>
      <c r="L10" s="166" t="s">
        <v>440</v>
      </c>
      <c r="M10" s="166" t="s">
        <v>440</v>
      </c>
      <c r="N10" s="166" t="s">
        <v>440</v>
      </c>
      <c r="O10" s="166" t="s">
        <v>440</v>
      </c>
      <c r="P10" s="62">
        <f t="shared" si="4"/>
        <v>16998.04</v>
      </c>
      <c r="Q10" s="166" t="s">
        <v>440</v>
      </c>
      <c r="R10" s="166" t="s">
        <v>440</v>
      </c>
      <c r="S10" s="166" t="s">
        <v>440</v>
      </c>
      <c r="T10" s="166" t="s">
        <v>440</v>
      </c>
      <c r="U10" s="166" t="s">
        <v>440</v>
      </c>
      <c r="V10" s="166" t="s">
        <v>440</v>
      </c>
      <c r="W10" s="166" t="s">
        <v>440</v>
      </c>
      <c r="X10" s="166" t="s">
        <v>440</v>
      </c>
      <c r="Y10" s="166" t="s">
        <v>440</v>
      </c>
      <c r="Z10" s="166" t="s">
        <v>440</v>
      </c>
      <c r="AA10" s="166" t="s">
        <v>440</v>
      </c>
      <c r="AB10" s="166" t="s">
        <v>440</v>
      </c>
      <c r="AC10" s="62">
        <f t="shared" si="5"/>
        <v>0</v>
      </c>
      <c r="AD10" s="166" t="s">
        <v>440</v>
      </c>
      <c r="AE10" s="166" t="s">
        <v>440</v>
      </c>
      <c r="AF10" s="166" t="s">
        <v>440</v>
      </c>
      <c r="AG10" s="166" t="s">
        <v>440</v>
      </c>
      <c r="AH10" s="166" t="s">
        <v>440</v>
      </c>
      <c r="AI10" s="166" t="s">
        <v>440</v>
      </c>
      <c r="AJ10" s="166" t="s">
        <v>440</v>
      </c>
      <c r="AK10" s="166" t="s">
        <v>440</v>
      </c>
      <c r="AL10" s="166" t="s">
        <v>440</v>
      </c>
      <c r="AM10" s="166" t="s">
        <v>440</v>
      </c>
      <c r="AN10" s="166" t="s">
        <v>440</v>
      </c>
      <c r="AO10" s="166" t="s">
        <v>440</v>
      </c>
      <c r="AP10" s="62">
        <f t="shared" si="2"/>
        <v>0</v>
      </c>
      <c r="AQ10" s="62">
        <f t="shared" si="3"/>
        <v>16998.04</v>
      </c>
      <c r="AT10" s="362"/>
    </row>
    <row r="11" spans="2:46" s="60" customFormat="1" ht="11.25" customHeight="1">
      <c r="B11" s="61" t="s">
        <v>94</v>
      </c>
      <c r="C11" s="63" t="s">
        <v>441</v>
      </c>
      <c r="D11" s="63" t="s">
        <v>442</v>
      </c>
      <c r="E11" s="75"/>
      <c r="F11" s="75"/>
      <c r="G11" s="208">
        <v>856.70</v>
      </c>
      <c r="H11" s="208"/>
      <c r="I11" s="237"/>
      <c r="J11" s="75"/>
      <c r="K11" s="75"/>
      <c r="L11" s="75"/>
      <c r="M11" s="75"/>
      <c r="N11" s="75"/>
      <c r="O11" s="75"/>
      <c r="P11" s="62">
        <f t="shared" si="4"/>
        <v>856.70</v>
      </c>
      <c r="Q11" s="75"/>
      <c r="R11" s="75"/>
      <c r="S11" s="75"/>
      <c r="T11" s="75"/>
      <c r="U11" s="208"/>
      <c r="V11" s="237"/>
      <c r="W11" s="75"/>
      <c r="X11" s="75"/>
      <c r="Y11" s="75"/>
      <c r="Z11" s="75"/>
      <c r="AA11" s="75"/>
      <c r="AB11" s="75"/>
      <c r="AC11" s="62">
        <f t="shared" si="5"/>
        <v>0</v>
      </c>
      <c r="AD11" s="391"/>
      <c r="AE11" s="391"/>
      <c r="AF11" s="391"/>
      <c r="AG11" s="391"/>
      <c r="AH11" s="391"/>
      <c r="AI11" s="391"/>
      <c r="AJ11" s="391"/>
      <c r="AK11" s="391"/>
      <c r="AL11" s="391"/>
      <c r="AM11" s="391"/>
      <c r="AN11" s="391"/>
      <c r="AO11" s="391"/>
      <c r="AP11" s="62">
        <f t="shared" si="2"/>
        <v>0</v>
      </c>
      <c r="AQ11" s="62">
        <f t="shared" si="3"/>
        <v>856.70</v>
      </c>
      <c r="AT11" s="362"/>
    </row>
    <row r="12" spans="2:46" s="60" customFormat="1" ht="11.25" customHeight="1">
      <c r="B12" s="61" t="s">
        <v>94</v>
      </c>
      <c r="C12" s="63" t="s">
        <v>501</v>
      </c>
      <c r="D12" s="56" t="s">
        <v>686</v>
      </c>
      <c r="E12" s="75"/>
      <c r="F12" s="75"/>
      <c r="G12" s="208"/>
      <c r="H12" s="208"/>
      <c r="I12" s="237">
        <v>1186.9000000000001</v>
      </c>
      <c r="J12" s="75"/>
      <c r="K12" s="75"/>
      <c r="L12" s="75"/>
      <c r="M12" s="75"/>
      <c r="N12" s="75"/>
      <c r="O12" s="75"/>
      <c r="P12" s="62">
        <f t="shared" si="4"/>
        <v>1186.9000000000001</v>
      </c>
      <c r="Q12" s="75"/>
      <c r="R12" s="75"/>
      <c r="S12" s="75"/>
      <c r="T12" s="75"/>
      <c r="U12" s="208"/>
      <c r="V12" s="237"/>
      <c r="W12" s="75"/>
      <c r="X12" s="75"/>
      <c r="Y12" s="75"/>
      <c r="Z12" s="75"/>
      <c r="AA12" s="75"/>
      <c r="AB12" s="75"/>
      <c r="AC12" s="62">
        <f t="shared" si="5"/>
        <v>0</v>
      </c>
      <c r="AD12" s="391"/>
      <c r="AE12" s="391"/>
      <c r="AF12" s="391"/>
      <c r="AG12" s="391"/>
      <c r="AH12" s="391"/>
      <c r="AI12" s="391"/>
      <c r="AJ12" s="391"/>
      <c r="AK12" s="391"/>
      <c r="AL12" s="391"/>
      <c r="AM12" s="391"/>
      <c r="AN12" s="391"/>
      <c r="AO12" s="391"/>
      <c r="AP12" s="62">
        <f t="shared" si="2"/>
        <v>0</v>
      </c>
      <c r="AQ12" s="62">
        <f t="shared" si="3"/>
        <v>1186.9000000000001</v>
      </c>
      <c r="AT12" s="362"/>
    </row>
    <row r="13" spans="2:46" s="60" customFormat="1" ht="11.25" customHeight="1">
      <c r="B13" s="61" t="s">
        <v>96</v>
      </c>
      <c r="C13" s="63" t="s">
        <v>502</v>
      </c>
      <c r="D13" s="63" t="s">
        <v>149</v>
      </c>
      <c r="E13" s="75"/>
      <c r="F13" s="75">
        <v>4361.5063</v>
      </c>
      <c r="G13" s="208"/>
      <c r="H13" s="208"/>
      <c r="I13" s="237"/>
      <c r="J13" s="75"/>
      <c r="K13" s="75"/>
      <c r="L13" s="75"/>
      <c r="M13" s="75"/>
      <c r="N13" s="75"/>
      <c r="O13" s="75"/>
      <c r="P13" s="62">
        <f t="shared" si="4"/>
        <v>4361.5063</v>
      </c>
      <c r="Q13" s="75"/>
      <c r="R13" s="75"/>
      <c r="S13" s="75"/>
      <c r="T13" s="75"/>
      <c r="U13" s="208"/>
      <c r="V13" s="237"/>
      <c r="W13" s="75"/>
      <c r="X13" s="75"/>
      <c r="Y13" s="75"/>
      <c r="Z13" s="75"/>
      <c r="AA13" s="75"/>
      <c r="AB13" s="75"/>
      <c r="AC13" s="62">
        <f t="shared" si="5"/>
        <v>0</v>
      </c>
      <c r="AD13" s="391"/>
      <c r="AE13" s="391"/>
      <c r="AF13" s="391"/>
      <c r="AG13" s="391"/>
      <c r="AH13" s="391"/>
      <c r="AI13" s="391"/>
      <c r="AJ13" s="391"/>
      <c r="AK13" s="391"/>
      <c r="AL13" s="391"/>
      <c r="AM13" s="391"/>
      <c r="AN13" s="391"/>
      <c r="AO13" s="391"/>
      <c r="AP13" s="62">
        <f t="shared" si="2"/>
        <v>0</v>
      </c>
      <c r="AQ13" s="62">
        <f t="shared" si="3"/>
        <v>4361.5063</v>
      </c>
      <c r="AT13" s="362"/>
    </row>
    <row r="14" spans="2:46" s="60" customFormat="1" ht="11.25" customHeight="1">
      <c r="B14" s="61" t="s">
        <v>96</v>
      </c>
      <c r="C14" s="63" t="s">
        <v>646</v>
      </c>
      <c r="D14" s="63"/>
      <c r="E14" s="75"/>
      <c r="F14" s="75"/>
      <c r="G14" s="208"/>
      <c r="H14" s="208"/>
      <c r="I14" s="237"/>
      <c r="J14" s="75"/>
      <c r="K14" s="75"/>
      <c r="L14" s="75"/>
      <c r="M14" s="75"/>
      <c r="N14" s="75"/>
      <c r="O14" s="75"/>
      <c r="P14" s="62">
        <f t="shared" si="4"/>
        <v>0</v>
      </c>
      <c r="Q14" s="75"/>
      <c r="R14" s="75"/>
      <c r="S14" s="75">
        <v>449.30</v>
      </c>
      <c r="T14" s="75"/>
      <c r="U14" s="208"/>
      <c r="V14" s="237"/>
      <c r="W14" s="75"/>
      <c r="X14" s="75"/>
      <c r="Y14" s="75"/>
      <c r="Z14" s="75"/>
      <c r="AA14" s="75"/>
      <c r="AB14" s="75"/>
      <c r="AC14" s="62">
        <f t="shared" si="5"/>
        <v>449.30</v>
      </c>
      <c r="AD14" s="391"/>
      <c r="AE14" s="391"/>
      <c r="AF14" s="391"/>
      <c r="AG14" s="391"/>
      <c r="AH14" s="391"/>
      <c r="AI14" s="391"/>
      <c r="AJ14" s="391"/>
      <c r="AK14" s="391"/>
      <c r="AL14" s="391"/>
      <c r="AM14" s="391"/>
      <c r="AN14" s="391"/>
      <c r="AO14" s="391"/>
      <c r="AP14" s="62">
        <f t="shared" si="2"/>
        <v>0</v>
      </c>
      <c r="AQ14" s="62">
        <f t="shared" si="3"/>
        <v>449.30</v>
      </c>
      <c r="AT14" s="362"/>
    </row>
    <row r="15" spans="2:46" ht="11.25" customHeight="1">
      <c r="B15" s="61" t="s">
        <v>96</v>
      </c>
      <c r="C15" s="63" t="s">
        <v>150</v>
      </c>
      <c r="D15" s="63" t="s">
        <v>149</v>
      </c>
      <c r="E15" s="75"/>
      <c r="F15" s="75">
        <v>1354.8309999999999</v>
      </c>
      <c r="G15" s="237"/>
      <c r="H15" s="237"/>
      <c r="I15" s="237"/>
      <c r="J15" s="75"/>
      <c r="K15" s="75"/>
      <c r="L15" s="75"/>
      <c r="M15" s="75"/>
      <c r="N15" s="75"/>
      <c r="O15" s="75"/>
      <c r="P15" s="62">
        <f t="shared" si="4"/>
        <v>1354.8309999999999</v>
      </c>
      <c r="Q15" s="75"/>
      <c r="R15" s="75"/>
      <c r="S15" s="75"/>
      <c r="T15" s="75"/>
      <c r="U15" s="237"/>
      <c r="V15" s="237"/>
      <c r="W15" s="75"/>
      <c r="X15" s="75"/>
      <c r="Y15" s="75"/>
      <c r="Z15" s="75"/>
      <c r="AA15" s="75"/>
      <c r="AB15" s="75"/>
      <c r="AC15" s="62">
        <f t="shared" si="5"/>
        <v>0</v>
      </c>
      <c r="AD15" s="391"/>
      <c r="AE15" s="391"/>
      <c r="AF15" s="391"/>
      <c r="AG15" s="391"/>
      <c r="AH15" s="391"/>
      <c r="AI15" s="391"/>
      <c r="AJ15" s="391"/>
      <c r="AK15" s="391"/>
      <c r="AL15" s="391"/>
      <c r="AM15" s="391"/>
      <c r="AN15" s="391"/>
      <c r="AO15" s="391"/>
      <c r="AP15" s="62">
        <f t="shared" si="2"/>
        <v>0</v>
      </c>
      <c r="AQ15" s="62">
        <f t="shared" si="3"/>
        <v>1354.8309999999999</v>
      </c>
      <c r="AT15" s="362"/>
    </row>
    <row r="16" spans="2:46" ht="11.25" customHeight="1">
      <c r="B16" s="55" t="s">
        <v>96</v>
      </c>
      <c r="C16" s="18" t="s">
        <v>151</v>
      </c>
      <c r="D16" s="59" t="s">
        <v>149</v>
      </c>
      <c r="E16" s="75"/>
      <c r="F16" s="75">
        <v>17467.81511</v>
      </c>
      <c r="G16" s="75"/>
      <c r="H16" s="208"/>
      <c r="I16" s="75"/>
      <c r="J16" s="75"/>
      <c r="K16" s="75"/>
      <c r="L16" s="75"/>
      <c r="M16" s="75"/>
      <c r="N16" s="75"/>
      <c r="O16" s="75"/>
      <c r="P16" s="62">
        <f t="shared" si="4"/>
        <v>17467.81511</v>
      </c>
      <c r="Q16" s="75"/>
      <c r="R16" s="75"/>
      <c r="S16" s="75"/>
      <c r="T16" s="75"/>
      <c r="U16" s="208"/>
      <c r="V16" s="75"/>
      <c r="W16" s="75"/>
      <c r="X16" s="75"/>
      <c r="Y16" s="75"/>
      <c r="Z16" s="75"/>
      <c r="AA16" s="75"/>
      <c r="AB16" s="75"/>
      <c r="AC16" s="62">
        <f t="shared" si="5"/>
        <v>0</v>
      </c>
      <c r="AD16" s="391"/>
      <c r="AE16" s="391"/>
      <c r="AF16" s="391"/>
      <c r="AG16" s="391"/>
      <c r="AH16" s="391"/>
      <c r="AI16" s="391"/>
      <c r="AJ16" s="391"/>
      <c r="AK16" s="391"/>
      <c r="AL16" s="391"/>
      <c r="AM16" s="391"/>
      <c r="AN16" s="391"/>
      <c r="AO16" s="391"/>
      <c r="AP16" s="62">
        <f t="shared" si="2"/>
        <v>0</v>
      </c>
      <c r="AQ16" s="62">
        <f t="shared" si="3"/>
        <v>17467.81511</v>
      </c>
      <c r="AT16" s="362"/>
    </row>
    <row r="17" spans="2:46" s="60" customFormat="1" ht="11.25" customHeight="1">
      <c r="B17" s="55" t="s">
        <v>96</v>
      </c>
      <c r="C17" s="63" t="s">
        <v>152</v>
      </c>
      <c r="D17" s="59" t="s">
        <v>149</v>
      </c>
      <c r="E17" s="75"/>
      <c r="F17" s="75">
        <v>3298.893</v>
      </c>
      <c r="G17" s="75"/>
      <c r="H17" s="208"/>
      <c r="I17" s="75"/>
      <c r="J17" s="75"/>
      <c r="K17" s="75"/>
      <c r="L17" s="75"/>
      <c r="M17" s="75"/>
      <c r="N17" s="75"/>
      <c r="O17" s="75"/>
      <c r="P17" s="62">
        <f t="shared" si="4"/>
        <v>3298.893</v>
      </c>
      <c r="Q17" s="75"/>
      <c r="R17" s="75"/>
      <c r="S17" s="75"/>
      <c r="T17" s="75"/>
      <c r="U17" s="208"/>
      <c r="V17" s="75"/>
      <c r="W17" s="75"/>
      <c r="X17" s="75"/>
      <c r="Y17" s="75"/>
      <c r="Z17" s="75"/>
      <c r="AA17" s="75"/>
      <c r="AB17" s="75"/>
      <c r="AC17" s="62">
        <f t="shared" si="5"/>
        <v>0</v>
      </c>
      <c r="AD17" s="391"/>
      <c r="AE17" s="391"/>
      <c r="AF17" s="391"/>
      <c r="AG17" s="391"/>
      <c r="AH17" s="391"/>
      <c r="AI17" s="391"/>
      <c r="AJ17" s="391"/>
      <c r="AK17" s="391"/>
      <c r="AL17" s="391"/>
      <c r="AM17" s="391"/>
      <c r="AN17" s="391"/>
      <c r="AO17" s="391"/>
      <c r="AP17" s="62">
        <f t="shared" si="2"/>
        <v>0</v>
      </c>
      <c r="AQ17" s="62">
        <f t="shared" si="3"/>
        <v>3298.893</v>
      </c>
      <c r="AT17" s="362"/>
    </row>
    <row r="18" spans="2:46" s="60" customFormat="1" ht="11.25" customHeight="1">
      <c r="B18" s="55" t="s">
        <v>96</v>
      </c>
      <c r="C18" s="63" t="s">
        <v>153</v>
      </c>
      <c r="D18" s="59" t="s">
        <v>149</v>
      </c>
      <c r="E18" s="75"/>
      <c r="F18" s="75">
        <v>4442.7240000000002</v>
      </c>
      <c r="G18" s="75"/>
      <c r="H18" s="208"/>
      <c r="I18" s="75"/>
      <c r="J18" s="75"/>
      <c r="K18" s="75"/>
      <c r="L18" s="75"/>
      <c r="M18" s="75"/>
      <c r="N18" s="75"/>
      <c r="O18" s="75"/>
      <c r="P18" s="62">
        <f t="shared" si="4"/>
        <v>4442.7240000000002</v>
      </c>
      <c r="Q18" s="75"/>
      <c r="R18" s="75"/>
      <c r="S18" s="75"/>
      <c r="T18" s="75"/>
      <c r="U18" s="208"/>
      <c r="V18" s="75"/>
      <c r="W18" s="75"/>
      <c r="X18" s="75"/>
      <c r="Y18" s="75"/>
      <c r="Z18" s="75"/>
      <c r="AA18" s="75"/>
      <c r="AB18" s="75"/>
      <c r="AC18" s="62">
        <f t="shared" si="5"/>
        <v>0</v>
      </c>
      <c r="AD18" s="391"/>
      <c r="AE18" s="391"/>
      <c r="AF18" s="391"/>
      <c r="AG18" s="391"/>
      <c r="AH18" s="391"/>
      <c r="AI18" s="391"/>
      <c r="AJ18" s="391"/>
      <c r="AK18" s="391"/>
      <c r="AL18" s="391"/>
      <c r="AM18" s="391"/>
      <c r="AN18" s="391"/>
      <c r="AO18" s="391"/>
      <c r="AP18" s="62">
        <f t="shared" si="2"/>
        <v>0</v>
      </c>
      <c r="AQ18" s="62">
        <f t="shared" si="3"/>
        <v>4442.7240000000002</v>
      </c>
      <c r="AT18" s="362"/>
    </row>
    <row r="19" spans="2:46" s="60" customFormat="1" ht="11.25" customHeight="1">
      <c r="B19" s="55" t="s">
        <v>96</v>
      </c>
      <c r="C19" s="63" t="s">
        <v>154</v>
      </c>
      <c r="D19" s="59" t="s">
        <v>149</v>
      </c>
      <c r="E19" s="75"/>
      <c r="F19" s="75">
        <v>2198.2806700000001</v>
      </c>
      <c r="G19" s="75"/>
      <c r="H19" s="208"/>
      <c r="I19" s="75"/>
      <c r="J19" s="75"/>
      <c r="K19" s="75"/>
      <c r="L19" s="75"/>
      <c r="M19" s="75"/>
      <c r="N19" s="75"/>
      <c r="O19" s="75"/>
      <c r="P19" s="62">
        <f t="shared" si="4"/>
        <v>2198.2806700000001</v>
      </c>
      <c r="Q19" s="75"/>
      <c r="R19" s="75"/>
      <c r="S19" s="75"/>
      <c r="T19" s="75"/>
      <c r="U19" s="208"/>
      <c r="V19" s="75"/>
      <c r="W19" s="75"/>
      <c r="X19" s="75"/>
      <c r="Y19" s="75"/>
      <c r="Z19" s="75"/>
      <c r="AA19" s="75"/>
      <c r="AB19" s="75"/>
      <c r="AC19" s="62">
        <f t="shared" si="5"/>
        <v>0</v>
      </c>
      <c r="AD19" s="391"/>
      <c r="AE19" s="391"/>
      <c r="AF19" s="391"/>
      <c r="AG19" s="391"/>
      <c r="AH19" s="391"/>
      <c r="AI19" s="391"/>
      <c r="AJ19" s="391"/>
      <c r="AK19" s="391"/>
      <c r="AL19" s="391"/>
      <c r="AM19" s="391"/>
      <c r="AN19" s="391"/>
      <c r="AO19" s="391"/>
      <c r="AP19" s="62">
        <f t="shared" si="2"/>
        <v>0</v>
      </c>
      <c r="AQ19" s="62">
        <f t="shared" si="3"/>
        <v>2198.2806700000001</v>
      </c>
      <c r="AT19" s="362"/>
    </row>
    <row r="20" spans="2:46" ht="11.25" customHeight="1">
      <c r="B20" s="55" t="s">
        <v>96</v>
      </c>
      <c r="C20" s="18" t="s">
        <v>490</v>
      </c>
      <c r="D20" s="18" t="s">
        <v>155</v>
      </c>
      <c r="E20" s="75"/>
      <c r="F20" s="75">
        <v>1308.174</v>
      </c>
      <c r="G20" s="75"/>
      <c r="H20" s="208"/>
      <c r="I20" s="75"/>
      <c r="J20" s="75"/>
      <c r="K20" s="75"/>
      <c r="L20" s="75"/>
      <c r="M20" s="75"/>
      <c r="N20" s="75"/>
      <c r="O20" s="75"/>
      <c r="P20" s="62">
        <f t="shared" si="4"/>
        <v>1308.174</v>
      </c>
      <c r="Q20" s="75"/>
      <c r="R20" s="75"/>
      <c r="S20" s="75"/>
      <c r="T20" s="75"/>
      <c r="U20" s="208"/>
      <c r="V20" s="75"/>
      <c r="W20" s="75"/>
      <c r="X20" s="75"/>
      <c r="Y20" s="75"/>
      <c r="Z20" s="75"/>
      <c r="AA20" s="75"/>
      <c r="AB20" s="75"/>
      <c r="AC20" s="62">
        <f t="shared" si="5"/>
        <v>0</v>
      </c>
      <c r="AD20" s="391"/>
      <c r="AE20" s="391"/>
      <c r="AF20" s="391"/>
      <c r="AG20" s="391"/>
      <c r="AH20" s="391"/>
      <c r="AI20" s="391"/>
      <c r="AJ20" s="391"/>
      <c r="AK20" s="391"/>
      <c r="AL20" s="391"/>
      <c r="AM20" s="391"/>
      <c r="AN20" s="391"/>
      <c r="AO20" s="391"/>
      <c r="AP20" s="62">
        <f t="shared" si="2"/>
        <v>0</v>
      </c>
      <c r="AQ20" s="62">
        <f t="shared" si="3"/>
        <v>1308.174</v>
      </c>
      <c r="AT20" s="362"/>
    </row>
    <row r="21" spans="2:46" ht="11.25" customHeight="1">
      <c r="B21" s="6" t="s">
        <v>96</v>
      </c>
      <c r="C21" s="18" t="s">
        <v>491</v>
      </c>
      <c r="D21" s="18" t="s">
        <v>149</v>
      </c>
      <c r="E21" s="75"/>
      <c r="F21" s="75"/>
      <c r="G21" s="75"/>
      <c r="H21" s="208">
        <v>32093.50</v>
      </c>
      <c r="I21" s="75"/>
      <c r="J21" s="75"/>
      <c r="K21" s="75"/>
      <c r="L21" s="75"/>
      <c r="M21" s="75"/>
      <c r="N21" s="75"/>
      <c r="O21" s="75"/>
      <c r="P21" s="62">
        <f t="shared" si="4"/>
        <v>32093.50</v>
      </c>
      <c r="Q21" s="75"/>
      <c r="R21" s="75"/>
      <c r="S21" s="75"/>
      <c r="T21" s="75"/>
      <c r="U21" s="208"/>
      <c r="V21" s="75"/>
      <c r="W21" s="75"/>
      <c r="X21" s="75"/>
      <c r="Y21" s="75"/>
      <c r="Z21" s="75"/>
      <c r="AA21" s="75"/>
      <c r="AB21" s="75"/>
      <c r="AC21" s="62">
        <f t="shared" si="5"/>
        <v>0</v>
      </c>
      <c r="AD21" s="391"/>
      <c r="AE21" s="391"/>
      <c r="AF21" s="391"/>
      <c r="AG21" s="391"/>
      <c r="AH21" s="391"/>
      <c r="AI21" s="391"/>
      <c r="AJ21" s="391"/>
      <c r="AK21" s="391"/>
      <c r="AL21" s="391"/>
      <c r="AM21" s="391"/>
      <c r="AN21" s="391"/>
      <c r="AO21" s="391"/>
      <c r="AP21" s="62">
        <f t="shared" si="2"/>
        <v>0</v>
      </c>
      <c r="AQ21" s="62">
        <f t="shared" si="3"/>
        <v>32093.50</v>
      </c>
      <c r="AT21" s="362"/>
    </row>
    <row r="22" spans="2:46" ht="11.25" customHeight="1">
      <c r="B22" s="6" t="s">
        <v>96</v>
      </c>
      <c r="C22" s="18" t="s">
        <v>492</v>
      </c>
      <c r="D22" s="18" t="s">
        <v>149</v>
      </c>
      <c r="E22" s="75"/>
      <c r="F22" s="75"/>
      <c r="G22" s="75"/>
      <c r="H22" s="208">
        <v>1677.20</v>
      </c>
      <c r="I22" s="75"/>
      <c r="J22" s="75"/>
      <c r="K22" s="75"/>
      <c r="L22" s="75"/>
      <c r="M22" s="75"/>
      <c r="N22" s="75"/>
      <c r="O22" s="75"/>
      <c r="P22" s="62">
        <f t="shared" si="4"/>
        <v>1677.20</v>
      </c>
      <c r="Q22" s="75"/>
      <c r="R22" s="75"/>
      <c r="S22" s="75"/>
      <c r="T22" s="75"/>
      <c r="U22" s="208"/>
      <c r="V22" s="75"/>
      <c r="W22" s="75"/>
      <c r="X22" s="75"/>
      <c r="Y22" s="75"/>
      <c r="Z22" s="75"/>
      <c r="AA22" s="75"/>
      <c r="AB22" s="75"/>
      <c r="AC22" s="62">
        <f t="shared" si="5"/>
        <v>0</v>
      </c>
      <c r="AD22" s="391"/>
      <c r="AE22" s="391"/>
      <c r="AF22" s="391"/>
      <c r="AG22" s="391"/>
      <c r="AH22" s="391"/>
      <c r="AI22" s="391"/>
      <c r="AJ22" s="391"/>
      <c r="AK22" s="391"/>
      <c r="AL22" s="391"/>
      <c r="AM22" s="391"/>
      <c r="AN22" s="391"/>
      <c r="AO22" s="391"/>
      <c r="AP22" s="62">
        <f t="shared" si="2"/>
        <v>0</v>
      </c>
      <c r="AQ22" s="62">
        <f t="shared" si="3"/>
        <v>1677.20</v>
      </c>
      <c r="AT22" s="362"/>
    </row>
    <row r="23" spans="2:46" ht="11.25" customHeight="1">
      <c r="B23" s="6" t="s">
        <v>96</v>
      </c>
      <c r="C23" s="18" t="s">
        <v>503</v>
      </c>
      <c r="D23" s="18" t="s">
        <v>149</v>
      </c>
      <c r="E23" s="75"/>
      <c r="F23" s="75"/>
      <c r="G23" s="75"/>
      <c r="H23" s="208"/>
      <c r="I23" s="75">
        <v>3335.50</v>
      </c>
      <c r="J23" s="75"/>
      <c r="K23" s="75"/>
      <c r="L23" s="75"/>
      <c r="M23" s="75"/>
      <c r="N23" s="75"/>
      <c r="O23" s="75"/>
      <c r="P23" s="62">
        <f t="shared" si="4"/>
        <v>3335.50</v>
      </c>
      <c r="Q23" s="75"/>
      <c r="R23" s="75"/>
      <c r="S23" s="75"/>
      <c r="T23" s="75"/>
      <c r="U23" s="208"/>
      <c r="V23" s="75"/>
      <c r="W23" s="75"/>
      <c r="X23" s="75"/>
      <c r="Y23" s="75"/>
      <c r="Z23" s="75"/>
      <c r="AA23" s="75"/>
      <c r="AB23" s="75"/>
      <c r="AC23" s="62">
        <f t="shared" si="5"/>
        <v>0</v>
      </c>
      <c r="AD23" s="391"/>
      <c r="AE23" s="391"/>
      <c r="AF23" s="391"/>
      <c r="AG23" s="391"/>
      <c r="AH23" s="391"/>
      <c r="AI23" s="391"/>
      <c r="AJ23" s="391"/>
      <c r="AK23" s="391"/>
      <c r="AL23" s="391"/>
      <c r="AM23" s="391"/>
      <c r="AN23" s="391"/>
      <c r="AO23" s="391"/>
      <c r="AP23" s="62">
        <f t="shared" si="2"/>
        <v>0</v>
      </c>
      <c r="AQ23" s="62">
        <f t="shared" si="3"/>
        <v>3335.50</v>
      </c>
      <c r="AT23" s="362"/>
    </row>
    <row r="24" spans="2:46" s="60" customFormat="1" ht="11.25" customHeight="1">
      <c r="B24" s="61" t="s">
        <v>96</v>
      </c>
      <c r="C24" s="63" t="s">
        <v>731</v>
      </c>
      <c r="D24" s="63" t="s">
        <v>685</v>
      </c>
      <c r="E24" s="75"/>
      <c r="F24" s="75"/>
      <c r="G24" s="75"/>
      <c r="H24" s="208"/>
      <c r="I24" s="75"/>
      <c r="J24" s="75">
        <v>1740</v>
      </c>
      <c r="K24" s="75"/>
      <c r="L24" s="75"/>
      <c r="M24" s="75"/>
      <c r="N24" s="75"/>
      <c r="O24" s="75"/>
      <c r="P24" s="62">
        <f t="shared" si="4"/>
        <v>1740</v>
      </c>
      <c r="Q24" s="75"/>
      <c r="R24" s="75"/>
      <c r="S24" s="75"/>
      <c r="T24" s="75"/>
      <c r="U24" s="208"/>
      <c r="V24" s="75"/>
      <c r="W24" s="75"/>
      <c r="X24" s="75"/>
      <c r="Y24" s="75"/>
      <c r="Z24" s="75"/>
      <c r="AA24" s="75"/>
      <c r="AB24" s="75"/>
      <c r="AC24" s="62">
        <f t="shared" si="5"/>
        <v>0</v>
      </c>
      <c r="AD24" s="391"/>
      <c r="AE24" s="391"/>
      <c r="AF24" s="391"/>
      <c r="AG24" s="391"/>
      <c r="AH24" s="391"/>
      <c r="AI24" s="391"/>
      <c r="AJ24" s="391"/>
      <c r="AK24" s="391"/>
      <c r="AL24" s="391"/>
      <c r="AM24" s="391"/>
      <c r="AN24" s="391"/>
      <c r="AO24" s="391"/>
      <c r="AP24" s="62">
        <f t="shared" si="2"/>
        <v>0</v>
      </c>
      <c r="AQ24" s="62">
        <f t="shared" si="3"/>
        <v>1740</v>
      </c>
      <c r="AT24" s="362"/>
    </row>
    <row r="25" spans="2:46" s="60" customFormat="1" ht="11.25" customHeight="1">
      <c r="B25" s="61" t="s">
        <v>96</v>
      </c>
      <c r="C25" s="63" t="s">
        <v>920</v>
      </c>
      <c r="D25" s="63"/>
      <c r="E25" s="75"/>
      <c r="F25" s="75"/>
      <c r="G25" s="75"/>
      <c r="H25" s="208"/>
      <c r="I25" s="75"/>
      <c r="J25" s="75"/>
      <c r="K25" s="75"/>
      <c r="L25" s="75"/>
      <c r="M25" s="75"/>
      <c r="N25" s="75"/>
      <c r="O25" s="75"/>
      <c r="P25" s="62">
        <f t="shared" si="4"/>
        <v>0</v>
      </c>
      <c r="Q25" s="75"/>
      <c r="R25" s="75"/>
      <c r="S25" s="75"/>
      <c r="T25" s="75"/>
      <c r="U25" s="208"/>
      <c r="V25" s="75">
        <v>30.80</v>
      </c>
      <c r="W25" s="75"/>
      <c r="X25" s="75"/>
      <c r="Y25" s="75"/>
      <c r="Z25" s="75"/>
      <c r="AA25" s="75"/>
      <c r="AB25" s="75"/>
      <c r="AC25" s="62">
        <f t="shared" si="5"/>
        <v>30.80</v>
      </c>
      <c r="AD25" s="391"/>
      <c r="AE25" s="391"/>
      <c r="AF25" s="391"/>
      <c r="AG25" s="391"/>
      <c r="AH25" s="391"/>
      <c r="AI25" s="391"/>
      <c r="AJ25" s="391"/>
      <c r="AK25" s="391"/>
      <c r="AL25" s="391"/>
      <c r="AM25" s="391"/>
      <c r="AN25" s="391"/>
      <c r="AO25" s="391"/>
      <c r="AP25" s="62">
        <f t="shared" si="2"/>
        <v>0</v>
      </c>
      <c r="AQ25" s="62">
        <f t="shared" si="3"/>
        <v>30.80</v>
      </c>
      <c r="AT25" s="362"/>
    </row>
    <row r="26" spans="2:46" s="60" customFormat="1" ht="11.25" customHeight="1">
      <c r="B26" s="61" t="s">
        <v>97</v>
      </c>
      <c r="C26" s="63" t="s">
        <v>625</v>
      </c>
      <c r="D26" s="63"/>
      <c r="E26" s="75"/>
      <c r="F26" s="75"/>
      <c r="G26" s="75">
        <v>47.20</v>
      </c>
      <c r="H26" s="208"/>
      <c r="I26" s="75"/>
      <c r="J26" s="75"/>
      <c r="K26" s="75"/>
      <c r="L26" s="75"/>
      <c r="M26" s="75"/>
      <c r="N26" s="75"/>
      <c r="O26" s="75"/>
      <c r="P26" s="62">
        <f t="shared" si="4"/>
        <v>47.20</v>
      </c>
      <c r="Q26" s="75"/>
      <c r="R26" s="75"/>
      <c r="S26" s="75"/>
      <c r="T26" s="75"/>
      <c r="U26" s="208"/>
      <c r="V26" s="75"/>
      <c r="W26" s="75"/>
      <c r="X26" s="75"/>
      <c r="Y26" s="75"/>
      <c r="Z26" s="75"/>
      <c r="AA26" s="75"/>
      <c r="AB26" s="75"/>
      <c r="AC26" s="62">
        <f t="shared" si="5"/>
        <v>0</v>
      </c>
      <c r="AD26" s="391"/>
      <c r="AE26" s="391"/>
      <c r="AF26" s="391"/>
      <c r="AG26" s="391"/>
      <c r="AH26" s="391"/>
      <c r="AI26" s="391"/>
      <c r="AJ26" s="391"/>
      <c r="AK26" s="391"/>
      <c r="AL26" s="391"/>
      <c r="AM26" s="391"/>
      <c r="AN26" s="391"/>
      <c r="AO26" s="391"/>
      <c r="AP26" s="62">
        <f t="shared" si="2"/>
        <v>0</v>
      </c>
      <c r="AQ26" s="62">
        <f t="shared" si="3"/>
        <v>47.20</v>
      </c>
      <c r="AT26" s="362"/>
    </row>
    <row r="27" spans="2:46" s="60" customFormat="1" ht="11.25" customHeight="1">
      <c r="B27" s="61" t="s">
        <v>97</v>
      </c>
      <c r="C27" s="63" t="s">
        <v>624</v>
      </c>
      <c r="D27" s="63"/>
      <c r="E27" s="75"/>
      <c r="F27" s="75"/>
      <c r="G27" s="75"/>
      <c r="H27" s="208">
        <v>20.30</v>
      </c>
      <c r="I27" s="75"/>
      <c r="J27" s="75"/>
      <c r="K27" s="75"/>
      <c r="L27" s="75"/>
      <c r="M27" s="75"/>
      <c r="N27" s="75"/>
      <c r="O27" s="75"/>
      <c r="P27" s="62">
        <f t="shared" si="4"/>
        <v>20.30</v>
      </c>
      <c r="Q27" s="75"/>
      <c r="R27" s="75"/>
      <c r="S27" s="75"/>
      <c r="T27" s="75"/>
      <c r="U27" s="208"/>
      <c r="V27" s="75"/>
      <c r="W27" s="75"/>
      <c r="X27" s="75"/>
      <c r="Y27" s="75"/>
      <c r="Z27" s="75"/>
      <c r="AA27" s="75"/>
      <c r="AB27" s="75"/>
      <c r="AC27" s="62">
        <f t="shared" si="5"/>
        <v>0</v>
      </c>
      <c r="AD27" s="391"/>
      <c r="AE27" s="391"/>
      <c r="AF27" s="391"/>
      <c r="AG27" s="391"/>
      <c r="AH27" s="391"/>
      <c r="AI27" s="391"/>
      <c r="AJ27" s="391"/>
      <c r="AK27" s="391"/>
      <c r="AL27" s="391"/>
      <c r="AM27" s="391"/>
      <c r="AN27" s="391"/>
      <c r="AO27" s="391"/>
      <c r="AP27" s="62">
        <f t="shared" si="2"/>
        <v>0</v>
      </c>
      <c r="AQ27" s="62">
        <f t="shared" si="3"/>
        <v>20.30</v>
      </c>
      <c r="AT27" s="362"/>
    </row>
    <row r="28" spans="2:46" ht="11.25" customHeight="1">
      <c r="B28" s="6" t="s">
        <v>123</v>
      </c>
      <c r="C28" s="18" t="s">
        <v>176</v>
      </c>
      <c r="D28" s="56" t="s">
        <v>177</v>
      </c>
      <c r="E28" s="75"/>
      <c r="F28" s="75">
        <v>85301</v>
      </c>
      <c r="G28" s="75"/>
      <c r="H28" s="208"/>
      <c r="I28" s="75"/>
      <c r="J28" s="75"/>
      <c r="K28" s="75"/>
      <c r="L28" s="75"/>
      <c r="M28" s="75"/>
      <c r="N28" s="75"/>
      <c r="O28" s="75"/>
      <c r="P28" s="62">
        <f t="shared" si="4"/>
        <v>85301</v>
      </c>
      <c r="Q28" s="75"/>
      <c r="R28" s="75"/>
      <c r="S28" s="75"/>
      <c r="T28" s="75"/>
      <c r="U28" s="208"/>
      <c r="V28" s="75"/>
      <c r="W28" s="75"/>
      <c r="X28" s="75"/>
      <c r="Y28" s="75"/>
      <c r="Z28" s="75"/>
      <c r="AA28" s="75"/>
      <c r="AB28" s="75"/>
      <c r="AC28" s="62">
        <f t="shared" si="5"/>
        <v>0</v>
      </c>
      <c r="AD28" s="391"/>
      <c r="AE28" s="391"/>
      <c r="AF28" s="391"/>
      <c r="AG28" s="391"/>
      <c r="AH28" s="391"/>
      <c r="AI28" s="391"/>
      <c r="AJ28" s="391"/>
      <c r="AK28" s="391"/>
      <c r="AL28" s="391"/>
      <c r="AM28" s="391"/>
      <c r="AN28" s="391"/>
      <c r="AO28" s="391"/>
      <c r="AP28" s="62">
        <f t="shared" si="2"/>
        <v>0</v>
      </c>
      <c r="AQ28" s="62">
        <f t="shared" si="3"/>
        <v>85301</v>
      </c>
      <c r="AT28" s="362"/>
    </row>
    <row r="29" spans="2:46" s="60" customFormat="1" ht="11.25" customHeight="1">
      <c r="B29" s="55" t="s">
        <v>123</v>
      </c>
      <c r="C29" s="63" t="s">
        <v>176</v>
      </c>
      <c r="D29" s="59" t="s">
        <v>178</v>
      </c>
      <c r="E29" s="75"/>
      <c r="F29" s="75">
        <v>8849</v>
      </c>
      <c r="G29" s="75"/>
      <c r="H29" s="75"/>
      <c r="I29" s="75"/>
      <c r="J29" s="75"/>
      <c r="K29" s="75"/>
      <c r="L29" s="75"/>
      <c r="M29" s="75"/>
      <c r="N29" s="75"/>
      <c r="O29" s="75"/>
      <c r="P29" s="62">
        <f t="shared" si="4"/>
        <v>8849</v>
      </c>
      <c r="Q29" s="75"/>
      <c r="R29" s="75"/>
      <c r="S29" s="75"/>
      <c r="T29" s="75"/>
      <c r="U29" s="75"/>
      <c r="V29" s="75"/>
      <c r="W29" s="75"/>
      <c r="X29" s="75"/>
      <c r="Y29" s="75"/>
      <c r="Z29" s="75"/>
      <c r="AA29" s="75"/>
      <c r="AB29" s="75"/>
      <c r="AC29" s="62">
        <f t="shared" si="5"/>
        <v>0</v>
      </c>
      <c r="AD29" s="391"/>
      <c r="AE29" s="391"/>
      <c r="AF29" s="391"/>
      <c r="AG29" s="391"/>
      <c r="AH29" s="391"/>
      <c r="AI29" s="391"/>
      <c r="AJ29" s="391"/>
      <c r="AK29" s="391"/>
      <c r="AL29" s="391"/>
      <c r="AM29" s="391"/>
      <c r="AN29" s="391"/>
      <c r="AO29" s="391"/>
      <c r="AP29" s="62">
        <f>SUM(AD29:AO29)</f>
        <v>0</v>
      </c>
      <c r="AQ29" s="62">
        <f>P29+AC29+AP29</f>
        <v>8849</v>
      </c>
      <c r="AT29" s="362"/>
    </row>
    <row r="30" spans="2:46" s="60" customFormat="1" ht="11.25" customHeight="1">
      <c r="B30" s="55" t="s">
        <v>123</v>
      </c>
      <c r="C30" s="63" t="s">
        <v>211</v>
      </c>
      <c r="D30" s="63" t="s">
        <v>178</v>
      </c>
      <c r="E30" s="75"/>
      <c r="F30" s="75"/>
      <c r="G30" s="75">
        <v>12173.90</v>
      </c>
      <c r="H30" s="75"/>
      <c r="I30" s="75"/>
      <c r="J30" s="75"/>
      <c r="K30" s="75"/>
      <c r="L30" s="75"/>
      <c r="M30" s="75"/>
      <c r="N30" s="75"/>
      <c r="O30" s="75"/>
      <c r="P30" s="62">
        <f t="shared" si="4"/>
        <v>12173.90</v>
      </c>
      <c r="Q30" s="75"/>
      <c r="R30" s="75"/>
      <c r="S30" s="75"/>
      <c r="T30" s="75"/>
      <c r="U30" s="75"/>
      <c r="V30" s="75"/>
      <c r="W30" s="75"/>
      <c r="X30" s="75"/>
      <c r="Y30" s="75"/>
      <c r="Z30" s="75"/>
      <c r="AA30" s="75"/>
      <c r="AB30" s="75"/>
      <c r="AC30" s="62">
        <f t="shared" si="5"/>
        <v>0</v>
      </c>
      <c r="AD30" s="391"/>
      <c r="AE30" s="391"/>
      <c r="AF30" s="391"/>
      <c r="AG30" s="391"/>
      <c r="AH30" s="391"/>
      <c r="AI30" s="391"/>
      <c r="AJ30" s="391"/>
      <c r="AK30" s="391"/>
      <c r="AL30" s="391"/>
      <c r="AM30" s="391"/>
      <c r="AN30" s="391"/>
      <c r="AO30" s="391"/>
      <c r="AP30" s="62">
        <f t="shared" si="2"/>
        <v>0</v>
      </c>
      <c r="AQ30" s="62">
        <f t="shared" si="3"/>
        <v>12173.90</v>
      </c>
      <c r="AT30" s="362"/>
    </row>
    <row r="31" spans="2:46" ht="11.25" customHeight="1">
      <c r="B31" s="55" t="s">
        <v>123</v>
      </c>
      <c r="C31" s="18" t="s">
        <v>443</v>
      </c>
      <c r="D31" s="59" t="s">
        <v>178</v>
      </c>
      <c r="E31" s="75"/>
      <c r="F31" s="75"/>
      <c r="G31" s="75"/>
      <c r="H31" s="75">
        <v>2481</v>
      </c>
      <c r="I31" s="75"/>
      <c r="J31" s="75"/>
      <c r="K31" s="75"/>
      <c r="L31" s="75"/>
      <c r="M31" s="75"/>
      <c r="N31" s="75"/>
      <c r="O31" s="75"/>
      <c r="P31" s="62">
        <f t="shared" si="4"/>
        <v>2481</v>
      </c>
      <c r="Q31" s="75"/>
      <c r="R31" s="75"/>
      <c r="S31" s="75"/>
      <c r="T31" s="75"/>
      <c r="U31" s="75"/>
      <c r="V31" s="75"/>
      <c r="W31" s="75"/>
      <c r="X31" s="75"/>
      <c r="Y31" s="75"/>
      <c r="Z31" s="75"/>
      <c r="AA31" s="75"/>
      <c r="AB31" s="75"/>
      <c r="AC31" s="62">
        <f t="shared" si="5"/>
        <v>0</v>
      </c>
      <c r="AD31" s="391"/>
      <c r="AE31" s="391"/>
      <c r="AF31" s="391"/>
      <c r="AG31" s="391"/>
      <c r="AH31" s="391"/>
      <c r="AI31" s="391"/>
      <c r="AJ31" s="391"/>
      <c r="AK31" s="391"/>
      <c r="AL31" s="391"/>
      <c r="AM31" s="391"/>
      <c r="AN31" s="391"/>
      <c r="AO31" s="391"/>
      <c r="AP31" s="62">
        <f t="shared" si="2"/>
        <v>0</v>
      </c>
      <c r="AQ31" s="62">
        <f t="shared" si="3"/>
        <v>2481</v>
      </c>
      <c r="AT31" s="362"/>
    </row>
    <row r="32" spans="2:46" ht="11.25" customHeight="1">
      <c r="B32" s="6" t="s">
        <v>123</v>
      </c>
      <c r="C32" s="18" t="s">
        <v>444</v>
      </c>
      <c r="D32" s="18" t="s">
        <v>178</v>
      </c>
      <c r="E32" s="75"/>
      <c r="F32" s="75"/>
      <c r="G32" s="75"/>
      <c r="H32" s="75">
        <v>105691.50</v>
      </c>
      <c r="I32" s="75"/>
      <c r="J32" s="75"/>
      <c r="K32" s="75"/>
      <c r="L32" s="75"/>
      <c r="M32" s="75"/>
      <c r="N32" s="75"/>
      <c r="O32" s="75"/>
      <c r="P32" s="62">
        <f t="shared" si="4"/>
        <v>105691.50</v>
      </c>
      <c r="Q32" s="75"/>
      <c r="R32" s="75"/>
      <c r="S32" s="75"/>
      <c r="T32" s="75"/>
      <c r="U32" s="75"/>
      <c r="V32" s="75"/>
      <c r="W32" s="75"/>
      <c r="X32" s="75"/>
      <c r="Y32" s="75"/>
      <c r="Z32" s="75"/>
      <c r="AA32" s="75"/>
      <c r="AB32" s="75"/>
      <c r="AC32" s="62">
        <f t="shared" si="5"/>
        <v>0</v>
      </c>
      <c r="AD32" s="391"/>
      <c r="AE32" s="391"/>
      <c r="AF32" s="391"/>
      <c r="AG32" s="391"/>
      <c r="AH32" s="391"/>
      <c r="AI32" s="391"/>
      <c r="AJ32" s="391"/>
      <c r="AK32" s="391"/>
      <c r="AL32" s="391"/>
      <c r="AM32" s="391"/>
      <c r="AN32" s="391"/>
      <c r="AO32" s="391"/>
      <c r="AP32" s="62">
        <f t="shared" si="2"/>
        <v>0</v>
      </c>
      <c r="AQ32" s="62">
        <f t="shared" si="3"/>
        <v>105691.50</v>
      </c>
      <c r="AT32" s="362"/>
    </row>
    <row r="33" spans="2:46" s="60" customFormat="1" ht="11.25" customHeight="1">
      <c r="B33" s="55" t="s">
        <v>123</v>
      </c>
      <c r="C33" s="63" t="s">
        <v>504</v>
      </c>
      <c r="D33" s="63" t="s">
        <v>178</v>
      </c>
      <c r="E33" s="75"/>
      <c r="F33" s="75"/>
      <c r="G33" s="75"/>
      <c r="H33" s="75"/>
      <c r="I33" s="75">
        <v>4363.5198499999997</v>
      </c>
      <c r="J33" s="75"/>
      <c r="K33" s="75"/>
      <c r="L33" s="75"/>
      <c r="M33" s="75"/>
      <c r="N33" s="75"/>
      <c r="O33" s="75"/>
      <c r="P33" s="62">
        <f t="shared" si="4"/>
        <v>4363.5198499999997</v>
      </c>
      <c r="Q33" s="75"/>
      <c r="R33" s="75"/>
      <c r="S33" s="75"/>
      <c r="T33" s="75"/>
      <c r="U33" s="75"/>
      <c r="V33" s="75"/>
      <c r="W33" s="75"/>
      <c r="X33" s="75"/>
      <c r="Y33" s="75"/>
      <c r="Z33" s="75"/>
      <c r="AA33" s="75"/>
      <c r="AB33" s="75"/>
      <c r="AC33" s="62">
        <f t="shared" si="5"/>
        <v>0</v>
      </c>
      <c r="AD33" s="391"/>
      <c r="AE33" s="391"/>
      <c r="AF33" s="391"/>
      <c r="AG33" s="391"/>
      <c r="AH33" s="391"/>
      <c r="AI33" s="391"/>
      <c r="AJ33" s="391"/>
      <c r="AK33" s="391"/>
      <c r="AL33" s="391"/>
      <c r="AM33" s="391"/>
      <c r="AN33" s="391"/>
      <c r="AO33" s="391"/>
      <c r="AP33" s="62">
        <f t="shared" si="2"/>
        <v>0</v>
      </c>
      <c r="AQ33" s="62">
        <f t="shared" si="3"/>
        <v>4363.5198499999997</v>
      </c>
      <c r="AT33" s="362"/>
    </row>
    <row r="34" spans="2:46" s="60" customFormat="1" ht="11.25" customHeight="1">
      <c r="B34" s="55" t="s">
        <v>123</v>
      </c>
      <c r="C34" s="63" t="s">
        <v>601</v>
      </c>
      <c r="D34" s="63" t="s">
        <v>627</v>
      </c>
      <c r="E34" s="75"/>
      <c r="F34" s="75"/>
      <c r="G34" s="75"/>
      <c r="H34" s="75"/>
      <c r="I34" s="75"/>
      <c r="J34" s="75"/>
      <c r="K34" s="75"/>
      <c r="L34" s="75"/>
      <c r="M34" s="75">
        <v>38790.300000000003</v>
      </c>
      <c r="N34" s="75"/>
      <c r="O34" s="75"/>
      <c r="P34" s="62">
        <f t="shared" si="4"/>
        <v>38790.300000000003</v>
      </c>
      <c r="Q34" s="75"/>
      <c r="R34" s="75"/>
      <c r="S34" s="75"/>
      <c r="T34" s="75"/>
      <c r="U34" s="75"/>
      <c r="V34" s="75"/>
      <c r="W34" s="75"/>
      <c r="X34" s="75"/>
      <c r="Y34" s="75"/>
      <c r="Z34" s="75"/>
      <c r="AA34" s="75"/>
      <c r="AB34" s="75"/>
      <c r="AC34" s="62">
        <f t="shared" si="5"/>
        <v>0</v>
      </c>
      <c r="AD34" s="391"/>
      <c r="AE34" s="391"/>
      <c r="AF34" s="391"/>
      <c r="AG34" s="391"/>
      <c r="AH34" s="391"/>
      <c r="AI34" s="391"/>
      <c r="AJ34" s="391"/>
      <c r="AK34" s="391"/>
      <c r="AL34" s="391"/>
      <c r="AM34" s="391"/>
      <c r="AN34" s="391"/>
      <c r="AO34" s="391"/>
      <c r="AP34" s="62">
        <f t="shared" si="2"/>
        <v>0</v>
      </c>
      <c r="AQ34" s="62">
        <f t="shared" si="3"/>
        <v>38790.300000000003</v>
      </c>
      <c r="AT34" s="362"/>
    </row>
    <row r="35" spans="2:46" s="60" customFormat="1" ht="11.25" customHeight="1">
      <c r="B35" s="55" t="s">
        <v>123</v>
      </c>
      <c r="C35" s="63" t="s">
        <v>626</v>
      </c>
      <c r="D35" s="63" t="s">
        <v>627</v>
      </c>
      <c r="E35" s="75"/>
      <c r="F35" s="75"/>
      <c r="G35" s="75"/>
      <c r="H35" s="75"/>
      <c r="I35" s="75"/>
      <c r="J35" s="75"/>
      <c r="K35" s="75"/>
      <c r="L35" s="75"/>
      <c r="M35" s="75"/>
      <c r="N35" s="75">
        <v>3266.60</v>
      </c>
      <c r="O35" s="75"/>
      <c r="P35" s="62">
        <f t="shared" si="4"/>
        <v>3266.60</v>
      </c>
      <c r="Q35" s="75"/>
      <c r="R35" s="75"/>
      <c r="S35" s="75"/>
      <c r="T35" s="75"/>
      <c r="U35" s="75"/>
      <c r="V35" s="75"/>
      <c r="W35" s="75"/>
      <c r="X35" s="75"/>
      <c r="Y35" s="75"/>
      <c r="Z35" s="75"/>
      <c r="AA35" s="75"/>
      <c r="AB35" s="75"/>
      <c r="AC35" s="62">
        <f>SUM(Q35:AB35)</f>
        <v>0</v>
      </c>
      <c r="AD35" s="391"/>
      <c r="AE35" s="391"/>
      <c r="AF35" s="391"/>
      <c r="AG35" s="391"/>
      <c r="AH35" s="391"/>
      <c r="AI35" s="391"/>
      <c r="AJ35" s="391"/>
      <c r="AK35" s="391"/>
      <c r="AL35" s="391"/>
      <c r="AM35" s="391"/>
      <c r="AN35" s="391"/>
      <c r="AO35" s="391"/>
      <c r="AP35" s="62">
        <f t="shared" si="2"/>
        <v>0</v>
      </c>
      <c r="AQ35" s="62">
        <f t="shared" si="3"/>
        <v>3266.60</v>
      </c>
      <c r="AT35" s="362"/>
    </row>
    <row r="36" spans="2:46" s="60" customFormat="1" ht="11.25" customHeight="1">
      <c r="B36" s="55" t="s">
        <v>123</v>
      </c>
      <c r="C36" s="63" t="s">
        <v>647</v>
      </c>
      <c r="D36" s="63" t="s">
        <v>627</v>
      </c>
      <c r="E36" s="75"/>
      <c r="F36" s="75"/>
      <c r="G36" s="75"/>
      <c r="H36" s="75"/>
      <c r="I36" s="75"/>
      <c r="J36" s="75"/>
      <c r="K36" s="75"/>
      <c r="L36" s="75"/>
      <c r="M36" s="75"/>
      <c r="N36" s="75"/>
      <c r="O36" s="75">
        <v>2648.60</v>
      </c>
      <c r="P36" s="62">
        <f t="shared" si="4"/>
        <v>2648.60</v>
      </c>
      <c r="Q36" s="75"/>
      <c r="R36" s="75"/>
      <c r="S36" s="75"/>
      <c r="T36" s="75"/>
      <c r="U36" s="75">
        <v>1110.50</v>
      </c>
      <c r="V36" s="75"/>
      <c r="W36" s="75"/>
      <c r="X36" s="75"/>
      <c r="Y36" s="75"/>
      <c r="Z36" s="75"/>
      <c r="AA36" s="75"/>
      <c r="AB36" s="75"/>
      <c r="AC36" s="62">
        <f t="shared" si="5"/>
        <v>1110.50</v>
      </c>
      <c r="AD36" s="391"/>
      <c r="AE36" s="391"/>
      <c r="AF36" s="391"/>
      <c r="AG36" s="391"/>
      <c r="AH36" s="391"/>
      <c r="AI36" s="391"/>
      <c r="AJ36" s="391"/>
      <c r="AK36" s="391"/>
      <c r="AL36" s="391"/>
      <c r="AM36" s="391"/>
      <c r="AN36" s="391"/>
      <c r="AO36" s="391"/>
      <c r="AP36" s="62">
        <f t="shared" si="2"/>
        <v>0</v>
      </c>
      <c r="AQ36" s="62">
        <f t="shared" si="3"/>
        <v>3759.10</v>
      </c>
      <c r="AT36" s="362"/>
    </row>
    <row r="37" spans="2:46" s="60" customFormat="1" ht="11.25" customHeight="1">
      <c r="B37" s="55" t="s">
        <v>123</v>
      </c>
      <c r="C37" s="63" t="s">
        <v>764</v>
      </c>
      <c r="D37" s="63" t="s">
        <v>627</v>
      </c>
      <c r="E37" s="75"/>
      <c r="F37" s="75"/>
      <c r="G37" s="75"/>
      <c r="H37" s="75"/>
      <c r="I37" s="75"/>
      <c r="J37" s="75"/>
      <c r="K37" s="75"/>
      <c r="L37" s="75"/>
      <c r="M37" s="75"/>
      <c r="N37" s="75"/>
      <c r="O37" s="75"/>
      <c r="P37" s="62">
        <f t="shared" si="4"/>
        <v>0</v>
      </c>
      <c r="Q37" s="75">
        <v>4051.30</v>
      </c>
      <c r="R37" s="75"/>
      <c r="S37" s="75"/>
      <c r="T37" s="75"/>
      <c r="U37" s="75"/>
      <c r="V37" s="75"/>
      <c r="W37" s="75"/>
      <c r="X37" s="75"/>
      <c r="Y37" s="75"/>
      <c r="Z37" s="75"/>
      <c r="AA37" s="75"/>
      <c r="AB37" s="75"/>
      <c r="AC37" s="62">
        <f t="shared" si="5"/>
        <v>4051.30</v>
      </c>
      <c r="AD37" s="391"/>
      <c r="AE37" s="391"/>
      <c r="AF37" s="391"/>
      <c r="AG37" s="391"/>
      <c r="AH37" s="391"/>
      <c r="AI37" s="391"/>
      <c r="AJ37" s="391"/>
      <c r="AK37" s="391"/>
      <c r="AL37" s="391"/>
      <c r="AM37" s="391"/>
      <c r="AN37" s="391"/>
      <c r="AO37" s="391"/>
      <c r="AP37" s="62">
        <f t="shared" si="2"/>
        <v>0</v>
      </c>
      <c r="AQ37" s="62">
        <f t="shared" si="3"/>
        <v>4051.30</v>
      </c>
      <c r="AT37" s="362"/>
    </row>
    <row r="38" spans="2:46" s="60" customFormat="1" ht="11.25" customHeight="1">
      <c r="B38" s="55" t="s">
        <v>123</v>
      </c>
      <c r="C38" s="63" t="s">
        <v>765</v>
      </c>
      <c r="D38" s="63"/>
      <c r="E38" s="75"/>
      <c r="F38" s="75"/>
      <c r="G38" s="75"/>
      <c r="H38" s="75"/>
      <c r="I38" s="75"/>
      <c r="J38" s="75"/>
      <c r="K38" s="75"/>
      <c r="L38" s="75"/>
      <c r="M38" s="75"/>
      <c r="N38" s="75"/>
      <c r="O38" s="75"/>
      <c r="P38" s="62">
        <f t="shared" si="4"/>
        <v>0</v>
      </c>
      <c r="Q38" s="75"/>
      <c r="R38" s="75">
        <v>9789.90</v>
      </c>
      <c r="S38" s="75"/>
      <c r="T38" s="75"/>
      <c r="U38" s="75"/>
      <c r="V38" s="75"/>
      <c r="W38" s="75"/>
      <c r="X38" s="75"/>
      <c r="Y38" s="75"/>
      <c r="Z38" s="75"/>
      <c r="AA38" s="75"/>
      <c r="AB38" s="75"/>
      <c r="AC38" s="62">
        <f t="shared" si="5"/>
        <v>9789.90</v>
      </c>
      <c r="AD38" s="391"/>
      <c r="AE38" s="391"/>
      <c r="AF38" s="391"/>
      <c r="AG38" s="391"/>
      <c r="AH38" s="391"/>
      <c r="AI38" s="391"/>
      <c r="AJ38" s="391"/>
      <c r="AK38" s="391"/>
      <c r="AL38" s="391"/>
      <c r="AM38" s="391"/>
      <c r="AN38" s="391"/>
      <c r="AO38" s="391"/>
      <c r="AP38" s="62">
        <f t="shared" si="2"/>
        <v>0</v>
      </c>
      <c r="AQ38" s="62">
        <f t="shared" si="3"/>
        <v>9789.90</v>
      </c>
      <c r="AT38" s="362"/>
    </row>
    <row r="39" spans="2:46" s="60" customFormat="1" ht="11.25" customHeight="1">
      <c r="B39" s="55" t="s">
        <v>123</v>
      </c>
      <c r="C39" s="63" t="s">
        <v>712</v>
      </c>
      <c r="D39" s="63"/>
      <c r="E39" s="75"/>
      <c r="F39" s="75"/>
      <c r="G39" s="75"/>
      <c r="H39" s="75"/>
      <c r="I39" s="75"/>
      <c r="J39" s="75"/>
      <c r="K39" s="75"/>
      <c r="L39" s="75"/>
      <c r="M39" s="75"/>
      <c r="N39" s="75"/>
      <c r="O39" s="75"/>
      <c r="P39" s="62">
        <f t="shared" si="4"/>
        <v>0</v>
      </c>
      <c r="Q39" s="75"/>
      <c r="R39" s="75">
        <v>11235.50</v>
      </c>
      <c r="S39" s="75"/>
      <c r="T39" s="75"/>
      <c r="U39" s="75"/>
      <c r="V39" s="75"/>
      <c r="W39" s="75"/>
      <c r="X39" s="75"/>
      <c r="Y39" s="75"/>
      <c r="Z39" s="75"/>
      <c r="AA39" s="75"/>
      <c r="AB39" s="75"/>
      <c r="AC39" s="62">
        <f t="shared" si="5"/>
        <v>11235.50</v>
      </c>
      <c r="AD39" s="391"/>
      <c r="AE39" s="391"/>
      <c r="AF39" s="391"/>
      <c r="AG39" s="391"/>
      <c r="AH39" s="391"/>
      <c r="AI39" s="391"/>
      <c r="AJ39" s="391"/>
      <c r="AK39" s="391"/>
      <c r="AL39" s="391"/>
      <c r="AM39" s="391"/>
      <c r="AN39" s="391"/>
      <c r="AO39" s="391"/>
      <c r="AP39" s="62">
        <f t="shared" si="2"/>
        <v>0</v>
      </c>
      <c r="AQ39" s="62">
        <f t="shared" si="3"/>
        <v>11235.50</v>
      </c>
      <c r="AT39" s="362"/>
    </row>
    <row r="40" spans="2:46" s="60" customFormat="1" ht="11.25" customHeight="1">
      <c r="B40" s="55" t="s">
        <v>123</v>
      </c>
      <c r="C40" s="63" t="s">
        <v>790</v>
      </c>
      <c r="D40" s="63"/>
      <c r="E40" s="75"/>
      <c r="F40" s="75"/>
      <c r="G40" s="75"/>
      <c r="H40" s="75"/>
      <c r="I40" s="75"/>
      <c r="J40" s="75"/>
      <c r="K40" s="75"/>
      <c r="L40" s="75"/>
      <c r="M40" s="75"/>
      <c r="N40" s="75"/>
      <c r="O40" s="75"/>
      <c r="P40" s="62">
        <f t="shared" si="4"/>
        <v>0</v>
      </c>
      <c r="Q40" s="75"/>
      <c r="R40" s="75"/>
      <c r="S40" s="75"/>
      <c r="T40" s="75"/>
      <c r="U40" s="75"/>
      <c r="V40" s="75">
        <v>1499.02</v>
      </c>
      <c r="W40" s="75"/>
      <c r="X40" s="75"/>
      <c r="Y40" s="75"/>
      <c r="Z40" s="75"/>
      <c r="AA40" s="75"/>
      <c r="AB40" s="75"/>
      <c r="AC40" s="62">
        <f t="shared" si="6" ref="AC40:AC56">SUM(Q40:AB40)</f>
        <v>1499.02</v>
      </c>
      <c r="AD40" s="391"/>
      <c r="AE40" s="391"/>
      <c r="AF40" s="391"/>
      <c r="AG40" s="391"/>
      <c r="AH40" s="391"/>
      <c r="AI40" s="391"/>
      <c r="AJ40" s="391"/>
      <c r="AK40" s="391"/>
      <c r="AL40" s="391"/>
      <c r="AM40" s="391"/>
      <c r="AN40" s="391"/>
      <c r="AO40" s="391"/>
      <c r="AP40" s="62">
        <f t="shared" si="2"/>
        <v>0</v>
      </c>
      <c r="AQ40" s="62">
        <f t="shared" si="3"/>
        <v>1499.02</v>
      </c>
      <c r="AT40" s="362"/>
    </row>
    <row r="41" spans="2:46" s="60" customFormat="1" ht="11.25" customHeight="1">
      <c r="B41" s="55" t="s">
        <v>123</v>
      </c>
      <c r="C41" s="63" t="s">
        <v>791</v>
      </c>
      <c r="D41" s="63"/>
      <c r="E41" s="75"/>
      <c r="F41" s="75"/>
      <c r="G41" s="75"/>
      <c r="H41" s="75"/>
      <c r="I41" s="75"/>
      <c r="J41" s="75"/>
      <c r="K41" s="75"/>
      <c r="L41" s="75"/>
      <c r="M41" s="75"/>
      <c r="N41" s="75"/>
      <c r="O41" s="75"/>
      <c r="P41" s="62">
        <f t="shared" si="4"/>
        <v>0</v>
      </c>
      <c r="Q41" s="75"/>
      <c r="R41" s="75"/>
      <c r="S41" s="75"/>
      <c r="T41" s="75"/>
      <c r="U41" s="75"/>
      <c r="V41" s="75">
        <v>2597.25</v>
      </c>
      <c r="W41" s="75"/>
      <c r="X41" s="75"/>
      <c r="Y41" s="75"/>
      <c r="Z41" s="75"/>
      <c r="AA41" s="75"/>
      <c r="AB41" s="75"/>
      <c r="AC41" s="62">
        <f t="shared" si="6"/>
        <v>2597.25</v>
      </c>
      <c r="AD41" s="391"/>
      <c r="AE41" s="391"/>
      <c r="AF41" s="391"/>
      <c r="AG41" s="391"/>
      <c r="AH41" s="391"/>
      <c r="AI41" s="391"/>
      <c r="AJ41" s="391"/>
      <c r="AK41" s="391"/>
      <c r="AL41" s="391"/>
      <c r="AM41" s="391"/>
      <c r="AN41" s="391"/>
      <c r="AO41" s="391"/>
      <c r="AP41" s="62">
        <f t="shared" si="2"/>
        <v>0</v>
      </c>
      <c r="AQ41" s="62">
        <f t="shared" si="3"/>
        <v>2597.25</v>
      </c>
      <c r="AT41" s="362"/>
    </row>
    <row r="42" spans="2:46" s="60" customFormat="1" ht="11.25" customHeight="1">
      <c r="B42" s="55" t="s">
        <v>123</v>
      </c>
      <c r="C42" s="63" t="s">
        <v>792</v>
      </c>
      <c r="D42" s="63"/>
      <c r="E42" s="75"/>
      <c r="F42" s="75"/>
      <c r="G42" s="75"/>
      <c r="H42" s="75"/>
      <c r="I42" s="75"/>
      <c r="J42" s="75"/>
      <c r="K42" s="75"/>
      <c r="L42" s="75"/>
      <c r="M42" s="75"/>
      <c r="N42" s="75"/>
      <c r="O42" s="75"/>
      <c r="P42" s="62">
        <f t="shared" si="4"/>
        <v>0</v>
      </c>
      <c r="Q42" s="75"/>
      <c r="R42" s="75"/>
      <c r="S42" s="75"/>
      <c r="T42" s="75"/>
      <c r="U42" s="75"/>
      <c r="V42" s="75">
        <v>728.33879999999999</v>
      </c>
      <c r="W42" s="75"/>
      <c r="X42" s="75"/>
      <c r="Y42" s="75"/>
      <c r="Z42" s="75"/>
      <c r="AA42" s="75"/>
      <c r="AB42" s="75"/>
      <c r="AC42" s="62">
        <f t="shared" si="6"/>
        <v>728.33879999999999</v>
      </c>
      <c r="AD42" s="391"/>
      <c r="AE42" s="391"/>
      <c r="AF42" s="391"/>
      <c r="AG42" s="391"/>
      <c r="AH42" s="391"/>
      <c r="AI42" s="391"/>
      <c r="AJ42" s="391"/>
      <c r="AK42" s="391"/>
      <c r="AL42" s="391"/>
      <c r="AM42" s="391"/>
      <c r="AN42" s="391"/>
      <c r="AO42" s="391"/>
      <c r="AP42" s="62">
        <f t="shared" si="2"/>
        <v>0</v>
      </c>
      <c r="AQ42" s="62">
        <f t="shared" si="3"/>
        <v>728.33879999999999</v>
      </c>
      <c r="AT42" s="362"/>
    </row>
    <row r="43" spans="2:46" s="60" customFormat="1" ht="11.25" customHeight="1">
      <c r="B43" s="55" t="s">
        <v>123</v>
      </c>
      <c r="C43" s="63" t="s">
        <v>793</v>
      </c>
      <c r="D43" s="63"/>
      <c r="E43" s="75"/>
      <c r="F43" s="75"/>
      <c r="G43" s="75"/>
      <c r="H43" s="75"/>
      <c r="I43" s="75"/>
      <c r="J43" s="75"/>
      <c r="K43" s="75"/>
      <c r="L43" s="75"/>
      <c r="M43" s="75"/>
      <c r="N43" s="75"/>
      <c r="O43" s="75"/>
      <c r="P43" s="62">
        <f t="shared" si="4"/>
        <v>0</v>
      </c>
      <c r="Q43" s="75"/>
      <c r="R43" s="75"/>
      <c r="S43" s="75"/>
      <c r="T43" s="75"/>
      <c r="U43" s="75"/>
      <c r="V43" s="75">
        <v>1450</v>
      </c>
      <c r="W43" s="75"/>
      <c r="X43" s="75"/>
      <c r="Y43" s="75"/>
      <c r="Z43" s="75"/>
      <c r="AA43" s="75"/>
      <c r="AB43" s="75"/>
      <c r="AC43" s="62">
        <f t="shared" si="6"/>
        <v>1450</v>
      </c>
      <c r="AD43" s="391"/>
      <c r="AE43" s="391"/>
      <c r="AF43" s="391"/>
      <c r="AG43" s="391"/>
      <c r="AH43" s="391"/>
      <c r="AI43" s="391"/>
      <c r="AJ43" s="391"/>
      <c r="AK43" s="391"/>
      <c r="AL43" s="391"/>
      <c r="AM43" s="391"/>
      <c r="AN43" s="391"/>
      <c r="AO43" s="391"/>
      <c r="AP43" s="62">
        <f t="shared" si="2"/>
        <v>0</v>
      </c>
      <c r="AQ43" s="62">
        <f t="shared" si="3"/>
        <v>1450</v>
      </c>
      <c r="AT43" s="362"/>
    </row>
    <row r="44" spans="2:46" s="60" customFormat="1" ht="11.25" customHeight="1">
      <c r="B44" s="55" t="s">
        <v>123</v>
      </c>
      <c r="C44" s="63" t="s">
        <v>794</v>
      </c>
      <c r="D44" s="63"/>
      <c r="E44" s="75"/>
      <c r="F44" s="75"/>
      <c r="G44" s="75"/>
      <c r="H44" s="75"/>
      <c r="I44" s="75"/>
      <c r="J44" s="75"/>
      <c r="K44" s="75"/>
      <c r="L44" s="75"/>
      <c r="M44" s="75"/>
      <c r="N44" s="75"/>
      <c r="O44" s="75"/>
      <c r="P44" s="62">
        <f t="shared" si="4"/>
        <v>0</v>
      </c>
      <c r="Q44" s="75"/>
      <c r="R44" s="75"/>
      <c r="S44" s="75"/>
      <c r="T44" s="75"/>
      <c r="U44" s="75"/>
      <c r="V44" s="75">
        <v>18.40</v>
      </c>
      <c r="W44" s="75"/>
      <c r="X44" s="75"/>
      <c r="Y44" s="75"/>
      <c r="Z44" s="75"/>
      <c r="AA44" s="75"/>
      <c r="AB44" s="75"/>
      <c r="AC44" s="62">
        <f t="shared" si="6"/>
        <v>18.40</v>
      </c>
      <c r="AD44" s="391"/>
      <c r="AE44" s="391"/>
      <c r="AF44" s="391"/>
      <c r="AG44" s="391"/>
      <c r="AH44" s="391"/>
      <c r="AI44" s="391"/>
      <c r="AJ44" s="391"/>
      <c r="AK44" s="391"/>
      <c r="AL44" s="391"/>
      <c r="AM44" s="391"/>
      <c r="AN44" s="391"/>
      <c r="AO44" s="391"/>
      <c r="AP44" s="62">
        <f t="shared" si="2"/>
        <v>0</v>
      </c>
      <c r="AQ44" s="62">
        <f t="shared" si="3"/>
        <v>18.40</v>
      </c>
      <c r="AT44" s="362"/>
    </row>
    <row r="45" spans="2:46" s="60" customFormat="1" ht="11.25" customHeight="1">
      <c r="B45" s="55" t="s">
        <v>123</v>
      </c>
      <c r="C45" s="63" t="s">
        <v>795</v>
      </c>
      <c r="D45" s="63"/>
      <c r="E45" s="75"/>
      <c r="F45" s="75"/>
      <c r="G45" s="75"/>
      <c r="H45" s="75"/>
      <c r="I45" s="75"/>
      <c r="J45" s="75"/>
      <c r="K45" s="75"/>
      <c r="L45" s="75"/>
      <c r="M45" s="75"/>
      <c r="N45" s="75"/>
      <c r="O45" s="75"/>
      <c r="P45" s="62">
        <f t="shared" si="4"/>
        <v>0</v>
      </c>
      <c r="Q45" s="75"/>
      <c r="R45" s="75"/>
      <c r="S45" s="75"/>
      <c r="T45" s="75"/>
      <c r="U45" s="75"/>
      <c r="V45" s="75">
        <v>524.67142000000001</v>
      </c>
      <c r="W45" s="75"/>
      <c r="X45" s="75"/>
      <c r="Y45" s="75"/>
      <c r="Z45" s="75"/>
      <c r="AA45" s="75"/>
      <c r="AB45" s="75"/>
      <c r="AC45" s="62">
        <f t="shared" si="6"/>
        <v>524.67142000000001</v>
      </c>
      <c r="AD45" s="391"/>
      <c r="AE45" s="391"/>
      <c r="AF45" s="391"/>
      <c r="AG45" s="391"/>
      <c r="AH45" s="391"/>
      <c r="AI45" s="391"/>
      <c r="AJ45" s="391"/>
      <c r="AK45" s="391"/>
      <c r="AL45" s="391"/>
      <c r="AM45" s="391"/>
      <c r="AN45" s="391"/>
      <c r="AO45" s="391"/>
      <c r="AP45" s="62">
        <f t="shared" si="2"/>
        <v>0</v>
      </c>
      <c r="AQ45" s="62">
        <f t="shared" si="3"/>
        <v>524.67142000000001</v>
      </c>
      <c r="AT45" s="362"/>
    </row>
    <row r="46" spans="2:46" s="60" customFormat="1" ht="11.25" customHeight="1">
      <c r="B46" s="55" t="s">
        <v>123</v>
      </c>
      <c r="C46" s="63" t="s">
        <v>796</v>
      </c>
      <c r="D46" s="63"/>
      <c r="E46" s="75"/>
      <c r="F46" s="75"/>
      <c r="G46" s="75"/>
      <c r="H46" s="75"/>
      <c r="I46" s="75"/>
      <c r="J46" s="75"/>
      <c r="K46" s="75"/>
      <c r="L46" s="75"/>
      <c r="M46" s="75"/>
      <c r="N46" s="75"/>
      <c r="O46" s="75"/>
      <c r="P46" s="62">
        <f t="shared" si="4"/>
        <v>0</v>
      </c>
      <c r="Q46" s="75"/>
      <c r="R46" s="75"/>
      <c r="S46" s="75"/>
      <c r="T46" s="75"/>
      <c r="U46" s="75"/>
      <c r="V46" s="75">
        <v>100.90245</v>
      </c>
      <c r="W46" s="75"/>
      <c r="X46" s="75"/>
      <c r="Y46" s="75"/>
      <c r="Z46" s="75"/>
      <c r="AA46" s="75"/>
      <c r="AB46" s="75"/>
      <c r="AC46" s="62">
        <f t="shared" si="6"/>
        <v>100.90245</v>
      </c>
      <c r="AD46" s="391"/>
      <c r="AE46" s="391"/>
      <c r="AF46" s="391"/>
      <c r="AG46" s="391"/>
      <c r="AH46" s="391"/>
      <c r="AI46" s="391"/>
      <c r="AJ46" s="391"/>
      <c r="AK46" s="391"/>
      <c r="AL46" s="391"/>
      <c r="AM46" s="391"/>
      <c r="AN46" s="391"/>
      <c r="AO46" s="391"/>
      <c r="AP46" s="62">
        <f t="shared" si="2"/>
        <v>0</v>
      </c>
      <c r="AQ46" s="62">
        <f t="shared" si="3"/>
        <v>100.90245</v>
      </c>
      <c r="AT46" s="362"/>
    </row>
    <row r="47" spans="2:46" s="60" customFormat="1" ht="11.25" customHeight="1">
      <c r="B47" s="55" t="s">
        <v>123</v>
      </c>
      <c r="C47" s="63" t="s">
        <v>797</v>
      </c>
      <c r="D47" s="63"/>
      <c r="E47" s="75"/>
      <c r="F47" s="75"/>
      <c r="G47" s="75"/>
      <c r="H47" s="75"/>
      <c r="I47" s="75"/>
      <c r="J47" s="75"/>
      <c r="K47" s="75"/>
      <c r="L47" s="75"/>
      <c r="M47" s="75"/>
      <c r="N47" s="75"/>
      <c r="O47" s="75"/>
      <c r="P47" s="62">
        <f t="shared" si="4"/>
        <v>0</v>
      </c>
      <c r="Q47" s="75"/>
      <c r="R47" s="75"/>
      <c r="S47" s="75"/>
      <c r="T47" s="75"/>
      <c r="U47" s="75"/>
      <c r="V47" s="75">
        <v>1291.4174599999999</v>
      </c>
      <c r="W47" s="75"/>
      <c r="X47" s="75"/>
      <c r="Y47" s="75"/>
      <c r="Z47" s="75"/>
      <c r="AA47" s="75"/>
      <c r="AB47" s="75"/>
      <c r="AC47" s="62">
        <f t="shared" si="6"/>
        <v>1291.4174599999999</v>
      </c>
      <c r="AD47" s="391"/>
      <c r="AE47" s="391"/>
      <c r="AF47" s="391"/>
      <c r="AG47" s="391"/>
      <c r="AH47" s="391"/>
      <c r="AI47" s="391"/>
      <c r="AJ47" s="391"/>
      <c r="AK47" s="391"/>
      <c r="AL47" s="391"/>
      <c r="AM47" s="391"/>
      <c r="AN47" s="391"/>
      <c r="AO47" s="391"/>
      <c r="AP47" s="62">
        <f t="shared" si="2"/>
        <v>0</v>
      </c>
      <c r="AQ47" s="62">
        <f t="shared" si="3"/>
        <v>1291.4174599999999</v>
      </c>
      <c r="AT47" s="362"/>
    </row>
    <row r="48" spans="2:46" s="60" customFormat="1" ht="11.25" customHeight="1">
      <c r="B48" s="55" t="s">
        <v>123</v>
      </c>
      <c r="C48" s="63" t="s">
        <v>798</v>
      </c>
      <c r="D48" s="63"/>
      <c r="E48" s="75"/>
      <c r="F48" s="75"/>
      <c r="G48" s="75"/>
      <c r="H48" s="75"/>
      <c r="I48" s="75"/>
      <c r="J48" s="75"/>
      <c r="K48" s="75"/>
      <c r="L48" s="75"/>
      <c r="M48" s="75"/>
      <c r="N48" s="75"/>
      <c r="O48" s="75"/>
      <c r="P48" s="62">
        <f t="shared" si="4"/>
        <v>0</v>
      </c>
      <c r="Q48" s="75"/>
      <c r="R48" s="75"/>
      <c r="S48" s="75"/>
      <c r="T48" s="75"/>
      <c r="U48" s="75"/>
      <c r="V48" s="75">
        <v>635.54683</v>
      </c>
      <c r="W48" s="75"/>
      <c r="X48" s="75"/>
      <c r="Y48" s="75"/>
      <c r="Z48" s="75"/>
      <c r="AA48" s="75"/>
      <c r="AB48" s="75"/>
      <c r="AC48" s="62">
        <f t="shared" si="6"/>
        <v>635.54683</v>
      </c>
      <c r="AD48" s="391"/>
      <c r="AE48" s="391"/>
      <c r="AF48" s="391"/>
      <c r="AG48" s="391"/>
      <c r="AH48" s="391"/>
      <c r="AI48" s="391"/>
      <c r="AJ48" s="391"/>
      <c r="AK48" s="391"/>
      <c r="AL48" s="391"/>
      <c r="AM48" s="391"/>
      <c r="AN48" s="391"/>
      <c r="AO48" s="391"/>
      <c r="AP48" s="62">
        <f t="shared" si="2"/>
        <v>0</v>
      </c>
      <c r="AQ48" s="62">
        <f t="shared" si="3"/>
        <v>635.54683</v>
      </c>
      <c r="AT48" s="362"/>
    </row>
    <row r="49" spans="2:46" s="60" customFormat="1" ht="11.25" customHeight="1">
      <c r="B49" s="55" t="s">
        <v>123</v>
      </c>
      <c r="C49" s="63" t="s">
        <v>799</v>
      </c>
      <c r="D49" s="63"/>
      <c r="E49" s="75"/>
      <c r="F49" s="75"/>
      <c r="G49" s="75"/>
      <c r="H49" s="75"/>
      <c r="I49" s="75"/>
      <c r="J49" s="75"/>
      <c r="K49" s="75"/>
      <c r="L49" s="75"/>
      <c r="M49" s="75"/>
      <c r="N49" s="75"/>
      <c r="O49" s="75"/>
      <c r="P49" s="62">
        <f t="shared" si="4"/>
        <v>0</v>
      </c>
      <c r="Q49" s="75"/>
      <c r="R49" s="75"/>
      <c r="S49" s="75"/>
      <c r="T49" s="75"/>
      <c r="U49" s="75"/>
      <c r="V49" s="75">
        <v>388.70</v>
      </c>
      <c r="W49" s="75"/>
      <c r="X49" s="75"/>
      <c r="Y49" s="75"/>
      <c r="Z49" s="75"/>
      <c r="AA49" s="75"/>
      <c r="AB49" s="75"/>
      <c r="AC49" s="62">
        <f t="shared" si="6"/>
        <v>388.70</v>
      </c>
      <c r="AD49" s="391"/>
      <c r="AE49" s="391"/>
      <c r="AF49" s="391"/>
      <c r="AG49" s="391"/>
      <c r="AH49" s="391"/>
      <c r="AI49" s="391"/>
      <c r="AJ49" s="391"/>
      <c r="AK49" s="391"/>
      <c r="AL49" s="391"/>
      <c r="AM49" s="391"/>
      <c r="AN49" s="391"/>
      <c r="AO49" s="391"/>
      <c r="AP49" s="62">
        <f t="shared" si="2"/>
        <v>0</v>
      </c>
      <c r="AQ49" s="62">
        <f t="shared" si="3"/>
        <v>388.70</v>
      </c>
      <c r="AT49" s="362"/>
    </row>
    <row r="50" spans="2:46" s="60" customFormat="1" ht="11.25" customHeight="1">
      <c r="B50" s="55" t="s">
        <v>123</v>
      </c>
      <c r="C50" s="63" t="s">
        <v>800</v>
      </c>
      <c r="D50" s="63"/>
      <c r="E50" s="75"/>
      <c r="F50" s="75"/>
      <c r="G50" s="75"/>
      <c r="H50" s="75"/>
      <c r="I50" s="75"/>
      <c r="J50" s="75"/>
      <c r="K50" s="75"/>
      <c r="L50" s="75"/>
      <c r="M50" s="75"/>
      <c r="N50" s="75"/>
      <c r="O50" s="75"/>
      <c r="P50" s="62">
        <f t="shared" si="4"/>
        <v>0</v>
      </c>
      <c r="Q50" s="75"/>
      <c r="R50" s="75"/>
      <c r="S50" s="75"/>
      <c r="T50" s="75"/>
      <c r="U50" s="75"/>
      <c r="V50" s="75">
        <v>97.13</v>
      </c>
      <c r="W50" s="75"/>
      <c r="X50" s="75"/>
      <c r="Y50" s="75"/>
      <c r="Z50" s="75"/>
      <c r="AA50" s="75"/>
      <c r="AB50" s="75"/>
      <c r="AC50" s="62">
        <f t="shared" si="6"/>
        <v>97.13</v>
      </c>
      <c r="AD50" s="391"/>
      <c r="AE50" s="391"/>
      <c r="AF50" s="391"/>
      <c r="AG50" s="391"/>
      <c r="AH50" s="391"/>
      <c r="AI50" s="391"/>
      <c r="AJ50" s="391"/>
      <c r="AK50" s="391"/>
      <c r="AL50" s="391"/>
      <c r="AM50" s="391"/>
      <c r="AN50" s="391"/>
      <c r="AO50" s="391"/>
      <c r="AP50" s="62">
        <f t="shared" si="2"/>
        <v>0</v>
      </c>
      <c r="AQ50" s="62">
        <f t="shared" si="3"/>
        <v>97.13</v>
      </c>
      <c r="AT50" s="362"/>
    </row>
    <row r="51" spans="2:46" s="60" customFormat="1" ht="11.25" customHeight="1">
      <c r="B51" s="55" t="s">
        <v>123</v>
      </c>
      <c r="C51" s="63" t="s">
        <v>801</v>
      </c>
      <c r="D51" s="63"/>
      <c r="E51" s="75"/>
      <c r="F51" s="75"/>
      <c r="G51" s="75"/>
      <c r="H51" s="75"/>
      <c r="I51" s="75"/>
      <c r="J51" s="75"/>
      <c r="K51" s="75"/>
      <c r="L51" s="75"/>
      <c r="M51" s="75"/>
      <c r="N51" s="75"/>
      <c r="O51" s="75"/>
      <c r="P51" s="62">
        <f t="shared" si="4"/>
        <v>0</v>
      </c>
      <c r="Q51" s="75"/>
      <c r="R51" s="75"/>
      <c r="S51" s="75"/>
      <c r="T51" s="75"/>
      <c r="U51" s="75"/>
      <c r="V51" s="75">
        <v>15.12</v>
      </c>
      <c r="W51" s="75"/>
      <c r="X51" s="75"/>
      <c r="Y51" s="75"/>
      <c r="Z51" s="75"/>
      <c r="AA51" s="75"/>
      <c r="AB51" s="75"/>
      <c r="AC51" s="62">
        <f t="shared" si="6"/>
        <v>15.12</v>
      </c>
      <c r="AD51" s="391"/>
      <c r="AE51" s="391"/>
      <c r="AF51" s="391"/>
      <c r="AG51" s="391"/>
      <c r="AH51" s="391"/>
      <c r="AI51" s="391"/>
      <c r="AJ51" s="391"/>
      <c r="AK51" s="391"/>
      <c r="AL51" s="391"/>
      <c r="AM51" s="391"/>
      <c r="AN51" s="391"/>
      <c r="AO51" s="391"/>
      <c r="AP51" s="62">
        <f t="shared" si="2"/>
        <v>0</v>
      </c>
      <c r="AQ51" s="62">
        <f t="shared" si="3"/>
        <v>15.12</v>
      </c>
      <c r="AT51" s="362"/>
    </row>
    <row r="52" spans="2:46" s="60" customFormat="1" ht="11.25" customHeight="1">
      <c r="B52" s="55" t="s">
        <v>123</v>
      </c>
      <c r="C52" s="63" t="s">
        <v>802</v>
      </c>
      <c r="D52" s="63"/>
      <c r="E52" s="75"/>
      <c r="F52" s="75"/>
      <c r="G52" s="75"/>
      <c r="H52" s="75"/>
      <c r="I52" s="75"/>
      <c r="J52" s="75"/>
      <c r="K52" s="75"/>
      <c r="L52" s="75"/>
      <c r="M52" s="75"/>
      <c r="N52" s="75"/>
      <c r="O52" s="75"/>
      <c r="P52" s="62">
        <f t="shared" si="4"/>
        <v>0</v>
      </c>
      <c r="Q52" s="75"/>
      <c r="R52" s="75"/>
      <c r="S52" s="75"/>
      <c r="T52" s="75"/>
      <c r="U52" s="75"/>
      <c r="V52" s="75">
        <v>189.12</v>
      </c>
      <c r="W52" s="75"/>
      <c r="X52" s="75"/>
      <c r="Y52" s="75"/>
      <c r="Z52" s="75"/>
      <c r="AA52" s="75"/>
      <c r="AB52" s="75"/>
      <c r="AC52" s="62">
        <f t="shared" si="6"/>
        <v>189.12</v>
      </c>
      <c r="AD52" s="391"/>
      <c r="AE52" s="391"/>
      <c r="AF52" s="391"/>
      <c r="AG52" s="391"/>
      <c r="AH52" s="391"/>
      <c r="AI52" s="391"/>
      <c r="AJ52" s="391"/>
      <c r="AK52" s="391"/>
      <c r="AL52" s="391"/>
      <c r="AM52" s="391"/>
      <c r="AN52" s="391"/>
      <c r="AO52" s="391"/>
      <c r="AP52" s="62">
        <f t="shared" si="2"/>
        <v>0</v>
      </c>
      <c r="AQ52" s="62">
        <f t="shared" si="3"/>
        <v>189.12</v>
      </c>
      <c r="AT52" s="362"/>
    </row>
    <row r="53" spans="2:46" s="60" customFormat="1" ht="11.25" customHeight="1">
      <c r="B53" s="55" t="s">
        <v>123</v>
      </c>
      <c r="C53" s="63" t="s">
        <v>803</v>
      </c>
      <c r="D53" s="63"/>
      <c r="E53" s="75"/>
      <c r="F53" s="75"/>
      <c r="G53" s="75"/>
      <c r="H53" s="75"/>
      <c r="I53" s="75"/>
      <c r="J53" s="75"/>
      <c r="K53" s="75"/>
      <c r="L53" s="75"/>
      <c r="M53" s="75"/>
      <c r="N53" s="75"/>
      <c r="O53" s="75"/>
      <c r="P53" s="62">
        <f t="shared" si="4"/>
        <v>0</v>
      </c>
      <c r="Q53" s="75"/>
      <c r="R53" s="75"/>
      <c r="S53" s="75"/>
      <c r="T53" s="75"/>
      <c r="U53" s="75"/>
      <c r="V53" s="75">
        <v>181.24</v>
      </c>
      <c r="W53" s="75"/>
      <c r="X53" s="75"/>
      <c r="Y53" s="75"/>
      <c r="Z53" s="75"/>
      <c r="AA53" s="75"/>
      <c r="AB53" s="75"/>
      <c r="AC53" s="62">
        <f t="shared" si="6"/>
        <v>181.24</v>
      </c>
      <c r="AD53" s="391"/>
      <c r="AE53" s="391"/>
      <c r="AF53" s="391"/>
      <c r="AG53" s="391"/>
      <c r="AH53" s="391"/>
      <c r="AI53" s="391"/>
      <c r="AJ53" s="391"/>
      <c r="AK53" s="391"/>
      <c r="AL53" s="391"/>
      <c r="AM53" s="391"/>
      <c r="AN53" s="391"/>
      <c r="AO53" s="391"/>
      <c r="AP53" s="62">
        <f t="shared" si="2"/>
        <v>0</v>
      </c>
      <c r="AQ53" s="62">
        <f t="shared" si="3"/>
        <v>181.24</v>
      </c>
      <c r="AT53" s="362"/>
    </row>
    <row r="54" spans="2:46" s="60" customFormat="1" ht="11.25" customHeight="1">
      <c r="B54" s="55" t="s">
        <v>123</v>
      </c>
      <c r="C54" s="63" t="s">
        <v>804</v>
      </c>
      <c r="D54" s="63"/>
      <c r="E54" s="75"/>
      <c r="F54" s="75"/>
      <c r="G54" s="75"/>
      <c r="H54" s="75"/>
      <c r="I54" s="75"/>
      <c r="J54" s="75"/>
      <c r="K54" s="75"/>
      <c r="L54" s="75"/>
      <c r="M54" s="75"/>
      <c r="N54" s="75"/>
      <c r="O54" s="75"/>
      <c r="P54" s="62">
        <f t="shared" si="4"/>
        <v>0</v>
      </c>
      <c r="Q54" s="75"/>
      <c r="R54" s="75"/>
      <c r="S54" s="75"/>
      <c r="T54" s="75"/>
      <c r="U54" s="75"/>
      <c r="V54" s="75">
        <v>23.64</v>
      </c>
      <c r="W54" s="75"/>
      <c r="X54" s="75"/>
      <c r="Y54" s="75"/>
      <c r="Z54" s="75"/>
      <c r="AA54" s="75"/>
      <c r="AB54" s="75"/>
      <c r="AC54" s="62">
        <f t="shared" si="6"/>
        <v>23.64</v>
      </c>
      <c r="AD54" s="391"/>
      <c r="AE54" s="391"/>
      <c r="AF54" s="391"/>
      <c r="AG54" s="391"/>
      <c r="AH54" s="391"/>
      <c r="AI54" s="391"/>
      <c r="AJ54" s="391"/>
      <c r="AK54" s="391"/>
      <c r="AL54" s="391"/>
      <c r="AM54" s="391"/>
      <c r="AN54" s="391"/>
      <c r="AO54" s="391"/>
      <c r="AP54" s="62">
        <f t="shared" si="2"/>
        <v>0</v>
      </c>
      <c r="AQ54" s="62">
        <f t="shared" si="3"/>
        <v>23.64</v>
      </c>
      <c r="AT54" s="362"/>
    </row>
    <row r="55" spans="2:46" s="60" customFormat="1" ht="11.25" customHeight="1">
      <c r="B55" s="55" t="s">
        <v>123</v>
      </c>
      <c r="C55" s="63" t="s">
        <v>805</v>
      </c>
      <c r="D55" s="63"/>
      <c r="E55" s="75"/>
      <c r="F55" s="75"/>
      <c r="G55" s="75"/>
      <c r="H55" s="75"/>
      <c r="I55" s="75"/>
      <c r="J55" s="75"/>
      <c r="K55" s="75"/>
      <c r="L55" s="75"/>
      <c r="M55" s="75"/>
      <c r="N55" s="75"/>
      <c r="O55" s="75"/>
      <c r="P55" s="62">
        <f t="shared" si="4"/>
        <v>0</v>
      </c>
      <c r="Q55" s="75"/>
      <c r="R55" s="75"/>
      <c r="S55" s="75"/>
      <c r="T55" s="75"/>
      <c r="U55" s="75"/>
      <c r="V55" s="75">
        <v>9.4559999999999995</v>
      </c>
      <c r="W55" s="75"/>
      <c r="X55" s="75"/>
      <c r="Y55" s="75"/>
      <c r="Z55" s="75"/>
      <c r="AA55" s="75"/>
      <c r="AB55" s="75"/>
      <c r="AC55" s="62">
        <f t="shared" si="6"/>
        <v>9.4559999999999995</v>
      </c>
      <c r="AD55" s="391"/>
      <c r="AE55" s="391"/>
      <c r="AF55" s="391"/>
      <c r="AG55" s="391"/>
      <c r="AH55" s="391"/>
      <c r="AI55" s="391"/>
      <c r="AJ55" s="391"/>
      <c r="AK55" s="391"/>
      <c r="AL55" s="391"/>
      <c r="AM55" s="391"/>
      <c r="AN55" s="391"/>
      <c r="AO55" s="391"/>
      <c r="AP55" s="62">
        <f t="shared" si="2"/>
        <v>0</v>
      </c>
      <c r="AQ55" s="62">
        <f t="shared" si="3"/>
        <v>9.4559999999999995</v>
      </c>
      <c r="AT55" s="362"/>
    </row>
    <row r="56" spans="2:46" s="60" customFormat="1" ht="11.25" customHeight="1">
      <c r="B56" s="55" t="s">
        <v>123</v>
      </c>
      <c r="C56" s="63" t="s">
        <v>806</v>
      </c>
      <c r="D56" s="63"/>
      <c r="E56" s="75"/>
      <c r="F56" s="75"/>
      <c r="G56" s="75"/>
      <c r="H56" s="75"/>
      <c r="I56" s="75"/>
      <c r="J56" s="75"/>
      <c r="K56" s="75"/>
      <c r="L56" s="75"/>
      <c r="M56" s="75"/>
      <c r="N56" s="75"/>
      <c r="O56" s="75"/>
      <c r="P56" s="62">
        <f t="shared" si="4"/>
        <v>0</v>
      </c>
      <c r="Q56" s="75"/>
      <c r="R56" s="75"/>
      <c r="S56" s="75"/>
      <c r="T56" s="75"/>
      <c r="U56" s="75"/>
      <c r="V56" s="75">
        <v>13.885999999999999</v>
      </c>
      <c r="W56" s="75"/>
      <c r="X56" s="75"/>
      <c r="Y56" s="75"/>
      <c r="Z56" s="75"/>
      <c r="AA56" s="75"/>
      <c r="AB56" s="75"/>
      <c r="AC56" s="62">
        <f t="shared" si="6"/>
        <v>13.885999999999999</v>
      </c>
      <c r="AD56" s="391"/>
      <c r="AE56" s="391"/>
      <c r="AF56" s="391"/>
      <c r="AG56" s="391"/>
      <c r="AH56" s="391"/>
      <c r="AI56" s="391">
        <v>3.5880000000000001</v>
      </c>
      <c r="AJ56" s="391"/>
      <c r="AK56" s="391"/>
      <c r="AL56" s="391"/>
      <c r="AM56" s="391"/>
      <c r="AN56" s="391"/>
      <c r="AO56" s="391"/>
      <c r="AP56" s="62">
        <f t="shared" si="2"/>
        <v>3.5880000000000001</v>
      </c>
      <c r="AQ56" s="62">
        <f t="shared" si="3"/>
        <v>17.474</v>
      </c>
      <c r="AT56" s="362"/>
    </row>
    <row r="57" spans="2:46" s="60" customFormat="1" ht="11.25" customHeight="1">
      <c r="B57" s="55" t="s">
        <v>123</v>
      </c>
      <c r="C57" s="63" t="s">
        <v>806</v>
      </c>
      <c r="D57" s="63"/>
      <c r="E57" s="75"/>
      <c r="F57" s="75"/>
      <c r="G57" s="75"/>
      <c r="H57" s="75"/>
      <c r="I57" s="75"/>
      <c r="J57" s="75"/>
      <c r="K57" s="75"/>
      <c r="L57" s="75"/>
      <c r="M57" s="75"/>
      <c r="N57" s="75"/>
      <c r="O57" s="75"/>
      <c r="P57" s="62">
        <f t="shared" si="4"/>
        <v>0</v>
      </c>
      <c r="Q57" s="75"/>
      <c r="R57" s="75"/>
      <c r="S57" s="75"/>
      <c r="T57" s="75"/>
      <c r="U57" s="75"/>
      <c r="V57" s="75"/>
      <c r="W57" s="75"/>
      <c r="X57" s="75"/>
      <c r="Y57" s="75"/>
      <c r="Z57" s="75"/>
      <c r="AA57" s="75"/>
      <c r="AB57" s="75"/>
      <c r="AC57" s="62">
        <f t="shared" si="5"/>
        <v>0</v>
      </c>
      <c r="AD57" s="391"/>
      <c r="AE57" s="391"/>
      <c r="AF57" s="391"/>
      <c r="AG57" s="391"/>
      <c r="AH57" s="391"/>
      <c r="AI57" s="391">
        <v>3265.0792299999998</v>
      </c>
      <c r="AJ57" s="391"/>
      <c r="AK57" s="391"/>
      <c r="AL57" s="391"/>
      <c r="AM57" s="391"/>
      <c r="AN57" s="391"/>
      <c r="AO57" s="391"/>
      <c r="AP57" s="62">
        <f t="shared" si="7" ref="AP57">SUM(AD57:AO57)</f>
        <v>3265.0792299999998</v>
      </c>
      <c r="AQ57" s="62">
        <f t="shared" si="8" ref="AQ57">P57+AC57+AP57</f>
        <v>3265.0792299999998</v>
      </c>
      <c r="AT57" s="362"/>
    </row>
    <row r="58" spans="2:46" s="60" customFormat="1" ht="11.25" customHeight="1">
      <c r="B58" s="55" t="s">
        <v>124</v>
      </c>
      <c r="C58" s="63" t="s">
        <v>1156</v>
      </c>
      <c r="D58" s="63" t="s">
        <v>299</v>
      </c>
      <c r="E58" s="75"/>
      <c r="F58" s="75"/>
      <c r="G58" s="75"/>
      <c r="H58" s="75"/>
      <c r="I58" s="75"/>
      <c r="J58" s="75"/>
      <c r="K58" s="75"/>
      <c r="L58" s="75"/>
      <c r="M58" s="75"/>
      <c r="N58" s="75"/>
      <c r="O58" s="75"/>
      <c r="P58" s="62">
        <f t="shared" si="4"/>
        <v>0</v>
      </c>
      <c r="Q58" s="75"/>
      <c r="R58" s="75"/>
      <c r="S58" s="75"/>
      <c r="T58" s="75"/>
      <c r="U58" s="75"/>
      <c r="V58" s="75"/>
      <c r="W58" s="75"/>
      <c r="X58" s="75"/>
      <c r="Y58" s="75"/>
      <c r="Z58" s="75"/>
      <c r="AA58" s="75"/>
      <c r="AB58" s="75"/>
      <c r="AC58" s="62">
        <f t="shared" si="5"/>
        <v>0</v>
      </c>
      <c r="AD58" s="391"/>
      <c r="AE58" s="391"/>
      <c r="AF58" s="391"/>
      <c r="AG58" s="391"/>
      <c r="AH58" s="391"/>
      <c r="AI58" s="391"/>
      <c r="AJ58" s="391"/>
      <c r="AK58" s="391"/>
      <c r="AL58" s="391"/>
      <c r="AM58" s="391"/>
      <c r="AN58" s="391">
        <v>17</v>
      </c>
      <c r="AO58" s="391"/>
      <c r="AP58" s="62">
        <f t="shared" si="9" ref="AP58">SUM(AD58:AO58)</f>
        <v>17</v>
      </c>
      <c r="AQ58" s="62">
        <f t="shared" si="10" ref="AQ58">P58+AC58+AP58</f>
        <v>17</v>
      </c>
      <c r="AT58" s="362"/>
    </row>
    <row r="59" spans="2:46" ht="11.25" customHeight="1">
      <c r="B59" s="55" t="s">
        <v>125</v>
      </c>
      <c r="C59" s="18" t="s">
        <v>183</v>
      </c>
      <c r="D59" s="18" t="s">
        <v>184</v>
      </c>
      <c r="E59" s="75"/>
      <c r="F59" s="75">
        <v>238.73972000000001</v>
      </c>
      <c r="G59" s="75"/>
      <c r="H59" s="75"/>
      <c r="I59" s="75"/>
      <c r="J59" s="75"/>
      <c r="K59" s="75"/>
      <c r="L59" s="75"/>
      <c r="M59" s="75"/>
      <c r="N59" s="75"/>
      <c r="O59" s="75"/>
      <c r="P59" s="11">
        <f t="shared" si="4"/>
        <v>238.73972000000001</v>
      </c>
      <c r="Q59" s="75"/>
      <c r="R59" s="75"/>
      <c r="S59" s="75"/>
      <c r="T59" s="75"/>
      <c r="U59" s="75"/>
      <c r="V59" s="75"/>
      <c r="W59" s="75"/>
      <c r="X59" s="75"/>
      <c r="Y59" s="75"/>
      <c r="Z59" s="75"/>
      <c r="AA59" s="75"/>
      <c r="AB59" s="75"/>
      <c r="AC59" s="62">
        <f t="shared" si="5"/>
        <v>0</v>
      </c>
      <c r="AD59" s="391"/>
      <c r="AE59" s="391"/>
      <c r="AF59" s="391"/>
      <c r="AG59" s="391"/>
      <c r="AH59" s="391"/>
      <c r="AI59" s="391"/>
      <c r="AJ59" s="391"/>
      <c r="AK59" s="391"/>
      <c r="AL59" s="391"/>
      <c r="AM59" s="391"/>
      <c r="AN59" s="391"/>
      <c r="AO59" s="391"/>
      <c r="AP59" s="62">
        <f t="shared" si="2"/>
        <v>0</v>
      </c>
      <c r="AQ59" s="62">
        <f t="shared" si="3"/>
        <v>238.73972000000001</v>
      </c>
      <c r="AT59" s="362"/>
    </row>
    <row r="60" spans="2:46" ht="11.25" customHeight="1">
      <c r="B60" s="6" t="s">
        <v>125</v>
      </c>
      <c r="C60" s="18" t="s">
        <v>185</v>
      </c>
      <c r="D60" s="18" t="s">
        <v>186</v>
      </c>
      <c r="E60" s="75"/>
      <c r="F60" s="75">
        <v>31.438510000000001</v>
      </c>
      <c r="G60" s="75"/>
      <c r="H60" s="75"/>
      <c r="I60" s="75"/>
      <c r="J60" s="75"/>
      <c r="K60" s="75"/>
      <c r="L60" s="75"/>
      <c r="M60" s="75"/>
      <c r="N60" s="75"/>
      <c r="O60" s="75"/>
      <c r="P60" s="11">
        <f t="shared" si="4"/>
        <v>31.438510000000001</v>
      </c>
      <c r="Q60" s="75"/>
      <c r="R60" s="75"/>
      <c r="S60" s="75"/>
      <c r="T60" s="75"/>
      <c r="U60" s="75"/>
      <c r="V60" s="75"/>
      <c r="W60" s="75"/>
      <c r="X60" s="75"/>
      <c r="Y60" s="75"/>
      <c r="Z60" s="75"/>
      <c r="AA60" s="75"/>
      <c r="AB60" s="75"/>
      <c r="AC60" s="62">
        <f t="shared" si="5"/>
        <v>0</v>
      </c>
      <c r="AD60" s="391"/>
      <c r="AE60" s="391"/>
      <c r="AF60" s="391"/>
      <c r="AG60" s="391"/>
      <c r="AH60" s="391"/>
      <c r="AI60" s="391"/>
      <c r="AJ60" s="391"/>
      <c r="AK60" s="391"/>
      <c r="AL60" s="391"/>
      <c r="AM60" s="391"/>
      <c r="AN60" s="391"/>
      <c r="AO60" s="391"/>
      <c r="AP60" s="62">
        <f t="shared" si="2"/>
        <v>0</v>
      </c>
      <c r="AQ60" s="62">
        <f t="shared" si="3"/>
        <v>31.438510000000001</v>
      </c>
      <c r="AT60" s="362"/>
    </row>
    <row r="61" spans="2:46" ht="11.25" customHeight="1">
      <c r="B61" s="6" t="s">
        <v>125</v>
      </c>
      <c r="C61" s="18" t="s">
        <v>187</v>
      </c>
      <c r="D61" s="18" t="s">
        <v>186</v>
      </c>
      <c r="E61" s="75"/>
      <c r="F61" s="75">
        <v>29.99</v>
      </c>
      <c r="G61" s="75"/>
      <c r="H61" s="75"/>
      <c r="I61" s="75"/>
      <c r="J61" s="75"/>
      <c r="K61" s="75"/>
      <c r="L61" s="75"/>
      <c r="M61" s="75"/>
      <c r="N61" s="75"/>
      <c r="O61" s="75"/>
      <c r="P61" s="11">
        <f t="shared" si="4"/>
        <v>29.99</v>
      </c>
      <c r="Q61" s="75"/>
      <c r="R61" s="75"/>
      <c r="S61" s="75"/>
      <c r="T61" s="75"/>
      <c r="U61" s="75"/>
      <c r="V61" s="75"/>
      <c r="W61" s="75"/>
      <c r="X61" s="75"/>
      <c r="Y61" s="75"/>
      <c r="Z61" s="75"/>
      <c r="AA61" s="75"/>
      <c r="AB61" s="75"/>
      <c r="AC61" s="62">
        <f t="shared" si="5"/>
        <v>0</v>
      </c>
      <c r="AD61" s="391"/>
      <c r="AE61" s="391"/>
      <c r="AF61" s="391"/>
      <c r="AG61" s="391"/>
      <c r="AH61" s="391"/>
      <c r="AI61" s="391"/>
      <c r="AJ61" s="391"/>
      <c r="AK61" s="391"/>
      <c r="AL61" s="391"/>
      <c r="AM61" s="391"/>
      <c r="AN61" s="391"/>
      <c r="AO61" s="391"/>
      <c r="AP61" s="62">
        <f t="shared" si="2"/>
        <v>0</v>
      </c>
      <c r="AQ61" s="62">
        <f t="shared" si="3"/>
        <v>29.99</v>
      </c>
      <c r="AT61" s="362"/>
    </row>
    <row r="62" spans="2:46" s="60" customFormat="1" ht="11.25" customHeight="1">
      <c r="B62" s="61" t="s">
        <v>125</v>
      </c>
      <c r="C62" s="63" t="s">
        <v>928</v>
      </c>
      <c r="D62" s="63" t="s">
        <v>929</v>
      </c>
      <c r="E62" s="75"/>
      <c r="F62" s="75"/>
      <c r="G62" s="75"/>
      <c r="H62" s="75"/>
      <c r="I62" s="75"/>
      <c r="J62" s="75"/>
      <c r="K62" s="75"/>
      <c r="L62" s="75"/>
      <c r="M62" s="75"/>
      <c r="N62" s="75"/>
      <c r="O62" s="75"/>
      <c r="P62" s="62"/>
      <c r="Q62" s="75"/>
      <c r="R62" s="75"/>
      <c r="S62" s="75"/>
      <c r="T62" s="75"/>
      <c r="U62" s="75"/>
      <c r="V62" s="75"/>
      <c r="W62" s="75"/>
      <c r="X62" s="75"/>
      <c r="Y62" s="75"/>
      <c r="Z62" s="75"/>
      <c r="AA62" s="75">
        <v>666.30</v>
      </c>
      <c r="AB62" s="75"/>
      <c r="AC62" s="62">
        <f t="shared" si="5"/>
        <v>666.30</v>
      </c>
      <c r="AD62" s="391"/>
      <c r="AE62" s="391"/>
      <c r="AF62" s="391"/>
      <c r="AG62" s="391"/>
      <c r="AH62" s="391"/>
      <c r="AI62" s="391"/>
      <c r="AJ62" s="391"/>
      <c r="AK62" s="391"/>
      <c r="AL62" s="391"/>
      <c r="AM62" s="391"/>
      <c r="AN62" s="391"/>
      <c r="AO62" s="391"/>
      <c r="AP62" s="62">
        <f t="shared" si="2"/>
        <v>0</v>
      </c>
      <c r="AQ62" s="62">
        <f t="shared" si="3"/>
        <v>666.30</v>
      </c>
      <c r="AT62" s="362"/>
    </row>
    <row r="63" spans="2:46" ht="11.25" customHeight="1">
      <c r="B63" s="3" t="s">
        <v>46</v>
      </c>
      <c r="C63" s="19"/>
      <c r="D63" s="25"/>
      <c r="E63" s="12">
        <f t="shared" si="11" ref="E63:O63">SUM(E6:E61)</f>
        <v>0</v>
      </c>
      <c r="F63" s="12">
        <f t="shared" si="11"/>
        <v>392133.72231000004</v>
      </c>
      <c r="G63" s="12">
        <f t="shared" si="11"/>
        <v>50960.84</v>
      </c>
      <c r="H63" s="12">
        <f t="shared" si="11"/>
        <v>141963.50</v>
      </c>
      <c r="I63" s="12">
        <f t="shared" si="11"/>
        <v>8885.9198499999984</v>
      </c>
      <c r="J63" s="12">
        <f t="shared" si="11"/>
        <v>1740</v>
      </c>
      <c r="K63" s="97">
        <f t="shared" si="11"/>
        <v>0</v>
      </c>
      <c r="L63" s="97">
        <f t="shared" si="11"/>
        <v>0</v>
      </c>
      <c r="M63" s="12">
        <f t="shared" si="11"/>
        <v>38790.300000000003</v>
      </c>
      <c r="N63" s="97">
        <f t="shared" si="11"/>
        <v>3266.60</v>
      </c>
      <c r="O63" s="97">
        <f t="shared" si="11"/>
        <v>2648.60</v>
      </c>
      <c r="P63" s="12">
        <f>SUM(P4:P62)</f>
        <v>640389.48216000013</v>
      </c>
      <c r="Q63" s="12">
        <f t="shared" si="12" ref="Q63:AA63">SUM(Q4:Q62)</f>
        <v>4051.30</v>
      </c>
      <c r="R63" s="12">
        <f t="shared" si="12"/>
        <v>21025.40</v>
      </c>
      <c r="S63" s="12">
        <f t="shared" si="12"/>
        <v>449.30</v>
      </c>
      <c r="T63" s="12">
        <f t="shared" si="12"/>
        <v>0</v>
      </c>
      <c r="U63" s="12">
        <f t="shared" si="12"/>
        <v>1110.50</v>
      </c>
      <c r="V63" s="12">
        <f t="shared" si="12"/>
        <v>9794.6389599999984</v>
      </c>
      <c r="W63" s="12">
        <f t="shared" si="12"/>
        <v>0</v>
      </c>
      <c r="X63" s="12">
        <f t="shared" si="12"/>
        <v>0</v>
      </c>
      <c r="Y63" s="12">
        <f t="shared" si="12"/>
        <v>0</v>
      </c>
      <c r="Z63" s="12">
        <f t="shared" si="12"/>
        <v>91.388999999999996</v>
      </c>
      <c r="AA63" s="12">
        <f t="shared" si="12"/>
        <v>666.30</v>
      </c>
      <c r="AB63" s="12">
        <f>SUM(AB4:AB62)</f>
        <v>0</v>
      </c>
      <c r="AC63" s="12">
        <f>SUM(AC4:AC62)</f>
        <v>37188.827959999995</v>
      </c>
      <c r="AD63" s="12">
        <f>SUM(AD4:AD62)</f>
        <v>0</v>
      </c>
      <c r="AE63" s="12">
        <f t="shared" si="13" ref="AE63:AO63">SUM(AE4:AE62)</f>
        <v>0</v>
      </c>
      <c r="AF63" s="12">
        <f t="shared" si="13"/>
        <v>0</v>
      </c>
      <c r="AG63" s="12">
        <f t="shared" si="13"/>
        <v>0</v>
      </c>
      <c r="AH63" s="12">
        <f t="shared" si="13"/>
        <v>0</v>
      </c>
      <c r="AI63" s="12">
        <f t="shared" si="13"/>
        <v>3268.66723</v>
      </c>
      <c r="AJ63" s="12">
        <f t="shared" si="13"/>
        <v>0</v>
      </c>
      <c r="AK63" s="12">
        <f t="shared" si="13"/>
        <v>0</v>
      </c>
      <c r="AL63" s="12">
        <f t="shared" si="13"/>
        <v>0</v>
      </c>
      <c r="AM63" s="12">
        <f t="shared" si="13"/>
        <v>0</v>
      </c>
      <c r="AN63" s="12">
        <f t="shared" si="13"/>
        <v>17</v>
      </c>
      <c r="AO63" s="12">
        <f t="shared" si="13"/>
        <v>0</v>
      </c>
      <c r="AP63" s="12">
        <f>SUM(AP4:AP62)</f>
        <v>3285.66723</v>
      </c>
      <c r="AQ63" s="12">
        <f t="shared" si="3"/>
        <v>680863.97735000018</v>
      </c>
      <c r="AT63" s="362"/>
    </row>
    <row r="64" spans="2:43" ht="14.5">
      <c r="B64" s="100" t="s">
        <v>343</v>
      </c>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row>
    <row r="65" spans="2:43" ht="14.5">
      <c r="B65" s="100" t="s">
        <v>766</v>
      </c>
      <c r="O65" s="278"/>
      <c r="P65" s="292"/>
      <c r="AQ65" s="401"/>
    </row>
    <row r="66" spans="2:16" ht="14.5">
      <c r="B66" s="100"/>
      <c r="O66" s="278"/>
      <c r="P66" s="292"/>
    </row>
    <row r="67" spans="5:43" ht="14.5">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row>
    <row r="68" spans="5:43" ht="14.5">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277"/>
      <c r="AP68" s="277"/>
      <c r="AQ68" s="277"/>
    </row>
    <row r="69" spans="5:43" ht="14.5">
      <c r="E69" s="277"/>
      <c r="F69" s="277"/>
      <c r="G69" s="277"/>
      <c r="H69" s="277"/>
      <c r="I69" s="277"/>
      <c r="J69" s="277"/>
      <c r="K69" s="277"/>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277"/>
      <c r="AP69" s="277"/>
      <c r="AQ69" s="277"/>
    </row>
    <row r="70" spans="2:43" ht="14.5">
      <c r="B70" s="60"/>
      <c r="D70" s="60"/>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row>
    <row r="71" spans="2:43" ht="14.5">
      <c r="B71" s="60"/>
      <c r="D71" s="60"/>
      <c r="E71" s="277"/>
      <c r="F71" s="277"/>
      <c r="G71" s="277"/>
      <c r="H71" s="277"/>
      <c r="I71" s="277"/>
      <c r="J71" s="277"/>
      <c r="K71" s="277"/>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277"/>
      <c r="AP71" s="277"/>
      <c r="AQ71" s="277"/>
    </row>
    <row r="72" spans="5:43" ht="14.5">
      <c r="E72" s="277"/>
      <c r="F72" s="277"/>
      <c r="G72" s="277"/>
      <c r="H72" s="277"/>
      <c r="I72" s="277"/>
      <c r="J72" s="277"/>
      <c r="K72" s="277"/>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277"/>
      <c r="AP72" s="277"/>
      <c r="AQ72" s="277"/>
    </row>
  </sheetData>
  <mergeCells count="3">
    <mergeCell ref="Q2:AC2"/>
    <mergeCell ref="E2:P2"/>
    <mergeCell ref="AD2:AP2"/>
  </mergeCells>
  <conditionalFormatting sqref="P31 E63:J63 P4:P27 AC4:AO5 M63:AB63 AQ4:AQ27 AC11:AO27 AC6:AC10">
    <cfRule type="cellIs" priority="67" dxfId="0" operator="equal">
      <formula>0</formula>
    </cfRule>
  </conditionalFormatting>
  <conditionalFormatting sqref="P28 P30">
    <cfRule type="cellIs" priority="63" dxfId="0" operator="equal">
      <formula>0</formula>
    </cfRule>
  </conditionalFormatting>
  <conditionalFormatting sqref="P32:P36 P59:P61">
    <cfRule type="cellIs" priority="58" dxfId="0" operator="equal">
      <formula>0</formula>
    </cfRule>
  </conditionalFormatting>
  <conditionalFormatting sqref="P16:P19">
    <cfRule type="cellIs" priority="53" dxfId="0" operator="equal">
      <formula>0</formula>
    </cfRule>
  </conditionalFormatting>
  <conditionalFormatting sqref="P29">
    <cfRule type="cellIs" priority="46" dxfId="0" operator="equal">
      <formula>0</formula>
    </cfRule>
  </conditionalFormatting>
  <conditionalFormatting sqref="P29">
    <cfRule type="cellIs" priority="45" dxfId="0" operator="equal">
      <formula>0</formula>
    </cfRule>
  </conditionalFormatting>
  <conditionalFormatting sqref="AC31:AO31">
    <cfRule type="cellIs" priority="43" dxfId="0" operator="equal">
      <formula>0</formula>
    </cfRule>
  </conditionalFormatting>
  <conditionalFormatting sqref="AC28:AO28 AC30:AO30">
    <cfRule type="cellIs" priority="42" dxfId="0" operator="equal">
      <formula>0</formula>
    </cfRule>
  </conditionalFormatting>
  <conditionalFormatting sqref="AC32:AO62">
    <cfRule type="cellIs" priority="41" dxfId="0" operator="equal">
      <formula>0</formula>
    </cfRule>
  </conditionalFormatting>
  <conditionalFormatting sqref="AC16:AO19">
    <cfRule type="cellIs" priority="38" dxfId="0" operator="equal">
      <formula>0</formula>
    </cfRule>
  </conditionalFormatting>
  <conditionalFormatting sqref="AC29:AO29">
    <cfRule type="cellIs" priority="35" dxfId="0" operator="equal">
      <formula>0</formula>
    </cfRule>
  </conditionalFormatting>
  <conditionalFormatting sqref="AC29:AO29">
    <cfRule type="cellIs" priority="34" dxfId="0" operator="equal">
      <formula>0</formula>
    </cfRule>
  </conditionalFormatting>
  <conditionalFormatting sqref="AQ31">
    <cfRule type="cellIs" priority="33" dxfId="0" operator="equal">
      <formula>0</formula>
    </cfRule>
  </conditionalFormatting>
  <conditionalFormatting sqref="AQ28 AQ30">
    <cfRule type="cellIs" priority="32" dxfId="0" operator="equal">
      <formula>0</formula>
    </cfRule>
  </conditionalFormatting>
  <conditionalFormatting sqref="AQ32:AQ62">
    <cfRule type="cellIs" priority="31" dxfId="0" operator="equal">
      <formula>0</formula>
    </cfRule>
  </conditionalFormatting>
  <conditionalFormatting sqref="AQ16:AQ19">
    <cfRule type="cellIs" priority="28" dxfId="0" operator="equal">
      <formula>0</formula>
    </cfRule>
  </conditionalFormatting>
  <conditionalFormatting sqref="AQ29">
    <cfRule type="cellIs" priority="25" dxfId="0" operator="equal">
      <formula>0</formula>
    </cfRule>
  </conditionalFormatting>
  <conditionalFormatting sqref="AQ29">
    <cfRule type="cellIs" priority="24" dxfId="0" operator="equal">
      <formula>0</formula>
    </cfRule>
  </conditionalFormatting>
  <conditionalFormatting sqref="AC63:AO63">
    <cfRule type="cellIs" priority="23" dxfId="0" operator="equal">
      <formula>0</formula>
    </cfRule>
  </conditionalFormatting>
  <conditionalFormatting sqref="AQ63">
    <cfRule type="cellIs" priority="22" dxfId="0" operator="equal">
      <formula>0</formula>
    </cfRule>
  </conditionalFormatting>
  <conditionalFormatting sqref="P37:P58">
    <cfRule type="cellIs" priority="20" dxfId="0" operator="equal">
      <formula>0</formula>
    </cfRule>
  </conditionalFormatting>
  <conditionalFormatting sqref="P37:P58">
    <cfRule type="cellIs" priority="21" dxfId="0" operator="equal">
      <formula>0</formula>
    </cfRule>
  </conditionalFormatting>
  <conditionalFormatting sqref="P62">
    <cfRule type="cellIs" priority="12" dxfId="0" operator="equal">
      <formula>0</formula>
    </cfRule>
  </conditionalFormatting>
  <conditionalFormatting sqref="AP4:AP27">
    <cfRule type="cellIs" priority="9" dxfId="0" operator="equal">
      <formula>0</formula>
    </cfRule>
  </conditionalFormatting>
  <conditionalFormatting sqref="AP31">
    <cfRule type="cellIs" priority="8" dxfId="0" operator="equal">
      <formula>0</formula>
    </cfRule>
  </conditionalFormatting>
  <conditionalFormatting sqref="AP28 AP30">
    <cfRule type="cellIs" priority="7" dxfId="0" operator="equal">
      <formula>0</formula>
    </cfRule>
  </conditionalFormatting>
  <conditionalFormatting sqref="AP32:AP62">
    <cfRule type="cellIs" priority="6" dxfId="0" operator="equal">
      <formula>0</formula>
    </cfRule>
  </conditionalFormatting>
  <conditionalFormatting sqref="AP16:AP19">
    <cfRule type="cellIs" priority="5" dxfId="0" operator="equal">
      <formula>0</formula>
    </cfRule>
  </conditionalFormatting>
  <conditionalFormatting sqref="AP29">
    <cfRule type="cellIs" priority="4" dxfId="0" operator="equal">
      <formula>0</formula>
    </cfRule>
  </conditionalFormatting>
  <conditionalFormatting sqref="AP29">
    <cfRule type="cellIs" priority="3" dxfId="0" operator="equal">
      <formula>0</formula>
    </cfRule>
  </conditionalFormatting>
  <conditionalFormatting sqref="AP63">
    <cfRule type="cellIs" priority="2" dxfId="0" operator="equal">
      <formula>0</formula>
    </cfRule>
  </conditionalFormatting>
  <conditionalFormatting sqref="AQ65">
    <cfRule type="cellIs" priority="1" dxfId="0" operator="equal">
      <formula>0</formula>
    </cfRule>
  </conditionalFormatting>
  <pageMargins left="0.33" right="0.19" top="0.78740157480315" bottom="0.78740157480315" header="0.31496062992126" footer="0.31496062992126"/>
  <pageSetup orientation="landscape" paperSize="9" scale="66"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79984760284"/>
  </sheetPr>
  <dimension ref="A1:AJ263"/>
  <sheetViews>
    <sheetView showGridLines="0" zoomScale="70" zoomScaleNormal="70" workbookViewId="0" topLeftCell="A1">
      <selection pane="topLeft" activeCell="AF17" sqref="AF17"/>
    </sheetView>
  </sheetViews>
  <sheetFormatPr defaultRowHeight="15"/>
  <cols>
    <col min="1" max="1" width="5.42857142857143" customWidth="1"/>
    <col min="2" max="2" width="61.1428571428571" customWidth="1"/>
    <col min="3" max="7" width="0" hidden="1" customWidth="1"/>
    <col min="8" max="8" width="0" hidden="1" customWidth="1"/>
    <col min="9" max="12" width="0" hidden="1" customWidth="1"/>
    <col min="13" max="13" width="12.5714285714286" customWidth="1"/>
    <col min="14" max="18" width="0" hidden="1" customWidth="1"/>
    <col min="19" max="19" width="0" hidden="1" customWidth="1"/>
    <col min="20" max="23" width="0" hidden="1" customWidth="1"/>
    <col min="24" max="29" width="12.5714285714286" customWidth="1"/>
    <col min="30" max="30" width="15.5714285714286" customWidth="1"/>
    <col min="31" max="36" width="12.5714285714286" customWidth="1"/>
    <col min="37" max="37" width="3" customWidth="1"/>
    <col min="38" max="39" width="12.4285714285714" customWidth="1"/>
  </cols>
  <sheetData>
    <row r="1" ht="21.75" customHeight="1" thickBot="1">
      <c r="B1" s="314" t="s">
        <v>721</v>
      </c>
    </row>
    <row r="2" spans="2:36" ht="15" thickBot="1">
      <c r="B2" s="315" t="s">
        <v>722</v>
      </c>
      <c r="C2" s="419">
        <v>2022</v>
      </c>
      <c r="D2" s="420"/>
      <c r="E2" s="420"/>
      <c r="F2" s="420"/>
      <c r="G2" s="420"/>
      <c r="H2" s="420"/>
      <c r="I2" s="420"/>
      <c r="J2" s="420"/>
      <c r="K2" s="420"/>
      <c r="L2" s="420"/>
      <c r="M2" s="421"/>
      <c r="N2" s="419">
        <v>2023</v>
      </c>
      <c r="O2" s="420"/>
      <c r="P2" s="420"/>
      <c r="Q2" s="420"/>
      <c r="R2" s="420"/>
      <c r="S2" s="420"/>
      <c r="T2" s="420"/>
      <c r="U2" s="420"/>
      <c r="V2" s="420"/>
      <c r="W2" s="420"/>
      <c r="X2" s="421"/>
      <c r="Y2" s="419">
        <v>2024</v>
      </c>
      <c r="Z2" s="420"/>
      <c r="AA2" s="420"/>
      <c r="AB2" s="420"/>
      <c r="AC2" s="420"/>
      <c r="AD2" s="420"/>
      <c r="AE2" s="420"/>
      <c r="AF2" s="420"/>
      <c r="AG2" s="420"/>
      <c r="AH2" s="420"/>
      <c r="AI2" s="421"/>
      <c r="AJ2" s="316" t="s">
        <v>958</v>
      </c>
    </row>
    <row r="3" spans="2:36" ht="15.75" customHeight="1" thickBot="1">
      <c r="B3" s="317" t="s">
        <v>353</v>
      </c>
      <c r="C3" s="318" t="s">
        <v>571</v>
      </c>
      <c r="D3" s="319" t="s">
        <v>572</v>
      </c>
      <c r="E3" s="320" t="s">
        <v>573</v>
      </c>
      <c r="F3" s="319" t="s">
        <v>574</v>
      </c>
      <c r="G3" s="319" t="s">
        <v>575</v>
      </c>
      <c r="H3" s="319" t="s">
        <v>576</v>
      </c>
      <c r="I3" s="319" t="s">
        <v>595</v>
      </c>
      <c r="J3" s="319" t="s">
        <v>621</v>
      </c>
      <c r="K3" s="319" t="s">
        <v>644</v>
      </c>
      <c r="L3" s="321" t="s">
        <v>707</v>
      </c>
      <c r="M3" s="125" t="s">
        <v>723</v>
      </c>
      <c r="N3" s="322" t="s">
        <v>724</v>
      </c>
      <c r="O3" s="319" t="s">
        <v>572</v>
      </c>
      <c r="P3" s="319" t="s">
        <v>573</v>
      </c>
      <c r="Q3" s="319" t="s">
        <v>574</v>
      </c>
      <c r="R3" s="319" t="s">
        <v>575</v>
      </c>
      <c r="S3" s="319" t="s">
        <v>576</v>
      </c>
      <c r="T3" s="319" t="s">
        <v>595</v>
      </c>
      <c r="U3" s="319" t="s">
        <v>621</v>
      </c>
      <c r="V3" s="319" t="s">
        <v>644</v>
      </c>
      <c r="W3" s="321" t="s">
        <v>707</v>
      </c>
      <c r="X3" s="125" t="s">
        <v>725</v>
      </c>
      <c r="Y3" s="322" t="s">
        <v>724</v>
      </c>
      <c r="Z3" s="319" t="s">
        <v>572</v>
      </c>
      <c r="AA3" s="319" t="s">
        <v>573</v>
      </c>
      <c r="AB3" s="319" t="s">
        <v>574</v>
      </c>
      <c r="AC3" s="319" t="s">
        <v>575</v>
      </c>
      <c r="AD3" s="319" t="s">
        <v>576</v>
      </c>
      <c r="AE3" s="319" t="s">
        <v>595</v>
      </c>
      <c r="AF3" s="319" t="s">
        <v>621</v>
      </c>
      <c r="AG3" s="319" t="s">
        <v>644</v>
      </c>
      <c r="AH3" s="321" t="s">
        <v>707</v>
      </c>
      <c r="AI3" s="125" t="s">
        <v>976</v>
      </c>
      <c r="AJ3" s="125" t="s">
        <v>49</v>
      </c>
    </row>
    <row r="4" spans="1:36" ht="14.5">
      <c r="A4" s="144">
        <v>5011</v>
      </c>
      <c r="B4" s="213" t="s">
        <v>354</v>
      </c>
      <c r="C4" s="323">
        <v>0</v>
      </c>
      <c r="D4" s="324">
        <v>17.382999999999999</v>
      </c>
      <c r="E4" s="324">
        <v>432.05132000000003</v>
      </c>
      <c r="F4" s="324">
        <v>852.11300000000006</v>
      </c>
      <c r="G4" s="324">
        <v>1055.2540900000001</v>
      </c>
      <c r="H4" s="324">
        <v>1692.492</v>
      </c>
      <c r="I4" s="324">
        <v>1445.7560000000001</v>
      </c>
      <c r="J4" s="324">
        <v>860.71</v>
      </c>
      <c r="K4" s="324">
        <v>1027.8499999999999</v>
      </c>
      <c r="L4" s="325">
        <v>3386.02565</v>
      </c>
      <c r="M4" s="285">
        <f t="shared" si="0" ref="M4:M69">SUM(C4:L4)</f>
        <v>10769.635060000001</v>
      </c>
      <c r="N4" s="323">
        <v>1387.96271</v>
      </c>
      <c r="O4" s="324">
        <v>1666.921</v>
      </c>
      <c r="P4" s="324">
        <v>1460.53035</v>
      </c>
      <c r="Q4" s="324">
        <v>1314.91338</v>
      </c>
      <c r="R4" s="324">
        <v>2773.4610200000002</v>
      </c>
      <c r="S4" s="324">
        <v>4750.1591999999991</v>
      </c>
      <c r="T4" s="324">
        <v>1488.7640399999991</v>
      </c>
      <c r="U4" s="324">
        <v>1919.8623300000002</v>
      </c>
      <c r="V4" s="324">
        <v>2177.7283900000002</v>
      </c>
      <c r="W4" s="325">
        <v>4497.0520900000001</v>
      </c>
      <c r="X4" s="285">
        <f t="shared" si="1" ref="X4:X35">SUM(N4:W4)</f>
        <v>23437.354509999997</v>
      </c>
      <c r="Y4" s="323">
        <v>1261.3820000000001</v>
      </c>
      <c r="Z4" s="324">
        <v>1195.1120000000001</v>
      </c>
      <c r="AA4" s="324">
        <v>1128.0239999999999</v>
      </c>
      <c r="AB4" s="324">
        <v>1105.6400000000001</v>
      </c>
      <c r="AC4" s="324">
        <v>1094.3050000000001</v>
      </c>
      <c r="AD4" s="324">
        <v>2898.989</v>
      </c>
      <c r="AE4" s="324">
        <v>1327.7840000000001</v>
      </c>
      <c r="AF4" s="324">
        <v>1206.8240000000001</v>
      </c>
      <c r="AG4" s="324">
        <v>1507.519</v>
      </c>
      <c r="AH4" s="325">
        <v>1577.7836499999999</v>
      </c>
      <c r="AI4" s="285">
        <f>SUM(Y4:AH4)</f>
        <v>14303.362650000001</v>
      </c>
      <c r="AJ4" s="285">
        <f>M4+X4+AI4</f>
        <v>48510.352220000001</v>
      </c>
    </row>
    <row r="5" spans="1:36" ht="14.5">
      <c r="A5" s="144">
        <v>5019</v>
      </c>
      <c r="B5" s="214" t="s">
        <v>355</v>
      </c>
      <c r="C5" s="326">
        <v>0</v>
      </c>
      <c r="D5" s="327">
        <v>5.9846000000000004</v>
      </c>
      <c r="E5" s="327">
        <v>85.740719999999996</v>
      </c>
      <c r="F5" s="327">
        <v>58.69791</v>
      </c>
      <c r="G5" s="327">
        <v>53.78029999999999</v>
      </c>
      <c r="H5" s="327">
        <v>256.94799999999998</v>
      </c>
      <c r="I5" s="327">
        <v>87.78</v>
      </c>
      <c r="J5" s="327">
        <v>101.614</v>
      </c>
      <c r="K5" s="327">
        <v>91.865</v>
      </c>
      <c r="L5" s="328">
        <v>177.73400000000001</v>
      </c>
      <c r="M5" s="286">
        <f t="shared" si="0"/>
        <v>920.14453000000003</v>
      </c>
      <c r="N5" s="326">
        <v>81.543999999999997</v>
      </c>
      <c r="O5" s="327">
        <v>59.80</v>
      </c>
      <c r="P5" s="327">
        <v>54.20</v>
      </c>
      <c r="Q5" s="327">
        <v>58.40</v>
      </c>
      <c r="R5" s="327">
        <v>68</v>
      </c>
      <c r="S5" s="327">
        <v>136</v>
      </c>
      <c r="T5" s="327">
        <v>68</v>
      </c>
      <c r="U5" s="327">
        <v>68</v>
      </c>
      <c r="V5" s="327">
        <v>68</v>
      </c>
      <c r="W5" s="328">
        <v>136</v>
      </c>
      <c r="X5" s="286">
        <f t="shared" si="1"/>
        <v>797.94399999999996</v>
      </c>
      <c r="Y5" s="326">
        <v>68</v>
      </c>
      <c r="Z5" s="327">
        <v>63</v>
      </c>
      <c r="AA5" s="327">
        <v>66</v>
      </c>
      <c r="AB5" s="327">
        <v>66</v>
      </c>
      <c r="AC5" s="327">
        <v>66</v>
      </c>
      <c r="AD5" s="327">
        <v>142.572</v>
      </c>
      <c r="AE5" s="327">
        <v>70.789000000000001</v>
      </c>
      <c r="AF5" s="327">
        <v>81.357600000000005</v>
      </c>
      <c r="AG5" s="327">
        <v>72</v>
      </c>
      <c r="AH5" s="328">
        <v>133.6644</v>
      </c>
      <c r="AI5" s="286">
        <f t="shared" si="2" ref="AI5:AI68">SUM(Y5:AH5)</f>
        <v>829.38300000000004</v>
      </c>
      <c r="AJ5" s="286">
        <f t="shared" si="3" ref="AJ5:AJ68">M5+X5+AI5</f>
        <v>2547.4715299999998</v>
      </c>
    </row>
    <row r="6" spans="1:36" ht="14.5">
      <c r="A6" s="144">
        <v>5021</v>
      </c>
      <c r="B6" s="214" t="s">
        <v>356</v>
      </c>
      <c r="C6" s="326">
        <v>0</v>
      </c>
      <c r="D6" s="327">
        <v>12.80</v>
      </c>
      <c r="E6" s="327">
        <v>1497.4099799999999</v>
      </c>
      <c r="F6" s="327">
        <v>3424.1400000000003</v>
      </c>
      <c r="G6" s="327">
        <v>6167.7734</v>
      </c>
      <c r="H6" s="327">
        <v>8093.4430000000002</v>
      </c>
      <c r="I6" s="327">
        <v>4349.5635000000002</v>
      </c>
      <c r="J6" s="327">
        <v>2690.223</v>
      </c>
      <c r="K6" s="327">
        <v>2365.3694999999998</v>
      </c>
      <c r="L6" s="328">
        <v>8596.6989600000015</v>
      </c>
      <c r="M6" s="286">
        <f t="shared" si="0"/>
        <v>37197.421340000001</v>
      </c>
      <c r="N6" s="326">
        <v>2006.2160200000001</v>
      </c>
      <c r="O6" s="327">
        <v>1613.374</v>
      </c>
      <c r="P6" s="327">
        <v>1555.846</v>
      </c>
      <c r="Q6" s="327">
        <v>2208.0630000000001</v>
      </c>
      <c r="R6" s="327">
        <v>1985.515</v>
      </c>
      <c r="S6" s="327">
        <v>4142.9324999999999</v>
      </c>
      <c r="T6" s="327">
        <v>2628.7824999999998</v>
      </c>
      <c r="U6" s="327">
        <v>1833.0540000000001</v>
      </c>
      <c r="V6" s="327">
        <v>1765.1521499999999</v>
      </c>
      <c r="W6" s="328">
        <v>3644.5324999999998</v>
      </c>
      <c r="X6" s="286">
        <f t="shared" si="1"/>
        <v>23383.467670000005</v>
      </c>
      <c r="Y6" s="326">
        <v>1022.223</v>
      </c>
      <c r="Z6" s="327">
        <v>581.79499999999996</v>
      </c>
      <c r="AA6" s="327">
        <v>686.655</v>
      </c>
      <c r="AB6" s="327">
        <v>743.17200000000003</v>
      </c>
      <c r="AC6" s="327">
        <v>1762.9295</v>
      </c>
      <c r="AD6" s="327">
        <v>2115.3498500000001</v>
      </c>
      <c r="AE6" s="327">
        <v>1440.4986500000005</v>
      </c>
      <c r="AF6" s="327">
        <v>1450.3571499999998</v>
      </c>
      <c r="AG6" s="327">
        <v>1555.396</v>
      </c>
      <c r="AH6" s="328">
        <v>2852.8095800000001</v>
      </c>
      <c r="AI6" s="286">
        <f t="shared" si="2"/>
        <v>14211.185730000001</v>
      </c>
      <c r="AJ6" s="286">
        <f t="shared" si="3"/>
        <v>74792.074740000011</v>
      </c>
    </row>
    <row r="7" spans="1:36" ht="14.5">
      <c r="A7" s="144">
        <v>5023</v>
      </c>
      <c r="B7" s="214" t="s">
        <v>577</v>
      </c>
      <c r="C7" s="326">
        <v>0</v>
      </c>
      <c r="D7" s="327">
        <v>0</v>
      </c>
      <c r="E7" s="327">
        <v>0</v>
      </c>
      <c r="F7" s="327">
        <v>0</v>
      </c>
      <c r="G7" s="327">
        <v>0</v>
      </c>
      <c r="H7" s="327">
        <v>2.435</v>
      </c>
      <c r="I7" s="327">
        <v>0</v>
      </c>
      <c r="J7" s="327">
        <v>0</v>
      </c>
      <c r="K7" s="327">
        <v>0</v>
      </c>
      <c r="L7" s="328">
        <v>0</v>
      </c>
      <c r="M7" s="286">
        <f t="shared" si="0"/>
        <v>2.435</v>
      </c>
      <c r="N7" s="326">
        <v>0</v>
      </c>
      <c r="O7" s="327">
        <v>0</v>
      </c>
      <c r="P7" s="327">
        <v>0</v>
      </c>
      <c r="Q7" s="327">
        <v>0</v>
      </c>
      <c r="R7" s="327">
        <v>0</v>
      </c>
      <c r="S7" s="327">
        <v>0</v>
      </c>
      <c r="T7" s="327">
        <v>0</v>
      </c>
      <c r="U7" s="327">
        <v>0</v>
      </c>
      <c r="V7" s="327">
        <v>0</v>
      </c>
      <c r="W7" s="328">
        <v>0</v>
      </c>
      <c r="X7" s="286">
        <f t="shared" si="1"/>
        <v>0</v>
      </c>
      <c r="Y7" s="326">
        <v>0</v>
      </c>
      <c r="Z7" s="327">
        <v>0</v>
      </c>
      <c r="AA7" s="327">
        <v>0</v>
      </c>
      <c r="AB7" s="327">
        <v>0</v>
      </c>
      <c r="AC7" s="327">
        <v>0</v>
      </c>
      <c r="AD7" s="327">
        <v>0</v>
      </c>
      <c r="AE7" s="327">
        <v>0</v>
      </c>
      <c r="AF7" s="327">
        <v>0</v>
      </c>
      <c r="AG7" s="327">
        <v>0</v>
      </c>
      <c r="AH7" s="328">
        <v>0</v>
      </c>
      <c r="AI7" s="286">
        <f t="shared" si="2"/>
        <v>0</v>
      </c>
      <c r="AJ7" s="286">
        <f t="shared" si="3"/>
        <v>2.435</v>
      </c>
    </row>
    <row r="8" spans="1:36" ht="14.5">
      <c r="A8" s="144">
        <v>5029</v>
      </c>
      <c r="B8" s="214" t="s">
        <v>428</v>
      </c>
      <c r="C8" s="326">
        <v>0</v>
      </c>
      <c r="D8" s="327">
        <v>0</v>
      </c>
      <c r="E8" s="327">
        <v>17.122</v>
      </c>
      <c r="F8" s="327">
        <v>5.3606600000000002</v>
      </c>
      <c r="G8" s="327">
        <v>1.05</v>
      </c>
      <c r="H8" s="327">
        <v>112.15</v>
      </c>
      <c r="I8" s="327">
        <v>161.71799999999999</v>
      </c>
      <c r="J8" s="327">
        <v>89.918000000000006</v>
      </c>
      <c r="K8" s="327">
        <v>201.15100000000001</v>
      </c>
      <c r="L8" s="328">
        <v>271.96100000000001</v>
      </c>
      <c r="M8" s="286">
        <f t="shared" si="0"/>
        <v>860.43065999999999</v>
      </c>
      <c r="N8" s="326">
        <v>137.476</v>
      </c>
      <c r="O8" s="327">
        <v>239.53200000000001</v>
      </c>
      <c r="P8" s="327">
        <v>79.587999999999994</v>
      </c>
      <c r="Q8" s="327">
        <v>241.768</v>
      </c>
      <c r="R8" s="327">
        <v>159.68100000000001</v>
      </c>
      <c r="S8" s="327">
        <v>240.06700000000001</v>
      </c>
      <c r="T8" s="327">
        <v>0</v>
      </c>
      <c r="U8" s="327">
        <v>0</v>
      </c>
      <c r="V8" s="327">
        <v>0</v>
      </c>
      <c r="W8" s="328">
        <v>0</v>
      </c>
      <c r="X8" s="286">
        <f t="shared" si="1"/>
        <v>1098.1120000000001</v>
      </c>
      <c r="Y8" s="326">
        <v>0</v>
      </c>
      <c r="Z8" s="327">
        <v>0</v>
      </c>
      <c r="AA8" s="327">
        <v>0</v>
      </c>
      <c r="AB8" s="327">
        <v>0</v>
      </c>
      <c r="AC8" s="327">
        <v>0</v>
      </c>
      <c r="AD8" s="327">
        <v>0</v>
      </c>
      <c r="AE8" s="327">
        <v>0</v>
      </c>
      <c r="AF8" s="327">
        <v>0</v>
      </c>
      <c r="AG8" s="327">
        <v>0</v>
      </c>
      <c r="AH8" s="328">
        <v>0</v>
      </c>
      <c r="AI8" s="286">
        <f t="shared" si="2"/>
        <v>0</v>
      </c>
      <c r="AJ8" s="286">
        <f t="shared" si="3"/>
        <v>1958.5426600000001</v>
      </c>
    </row>
    <row r="9" spans="1:36" ht="14.5">
      <c r="A9" s="144">
        <v>5031</v>
      </c>
      <c r="B9" s="214" t="s">
        <v>357</v>
      </c>
      <c r="C9" s="326">
        <v>0</v>
      </c>
      <c r="D9" s="327">
        <v>4.3109999999999999</v>
      </c>
      <c r="E9" s="327">
        <v>211.25001999999998</v>
      </c>
      <c r="F9" s="327">
        <v>589.41257999999993</v>
      </c>
      <c r="G9" s="327">
        <v>1062.6376200000002</v>
      </c>
      <c r="H9" s="327">
        <v>1436.8796</v>
      </c>
      <c r="I9" s="327">
        <v>897.66227000000003</v>
      </c>
      <c r="J9" s="327">
        <v>680.04106000000002</v>
      </c>
      <c r="K9" s="327">
        <v>772.55975000000001</v>
      </c>
      <c r="L9" s="328">
        <v>1942.6874399999999</v>
      </c>
      <c r="M9" s="286">
        <f t="shared" si="0"/>
        <v>7597.4413399999994</v>
      </c>
      <c r="N9" s="326">
        <v>674.92903999999999</v>
      </c>
      <c r="O9" s="327">
        <v>672.01607000000001</v>
      </c>
      <c r="P9" s="327">
        <v>600.96593000000007</v>
      </c>
      <c r="Q9" s="327">
        <v>581.85645999999997</v>
      </c>
      <c r="R9" s="327">
        <v>812.97919999999999</v>
      </c>
      <c r="S9" s="327">
        <v>1704.17967</v>
      </c>
      <c r="T9" s="327">
        <v>666.8785899999998</v>
      </c>
      <c r="U9" s="327">
        <v>669.47886000000028</v>
      </c>
      <c r="V9" s="327">
        <v>773.42408</v>
      </c>
      <c r="W9" s="328">
        <v>1436.2775299999994</v>
      </c>
      <c r="X9" s="286">
        <f t="shared" si="1"/>
        <v>8592.9854299999988</v>
      </c>
      <c r="Y9" s="326">
        <v>454.50665000000004</v>
      </c>
      <c r="Z9" s="327">
        <v>386.91598999999997</v>
      </c>
      <c r="AA9" s="327">
        <v>388.42398000000009</v>
      </c>
      <c r="AB9" s="327">
        <v>344.40154999999999</v>
      </c>
      <c r="AC9" s="327">
        <v>370.38863000000015</v>
      </c>
      <c r="AD9" s="327">
        <v>917.70759999999996</v>
      </c>
      <c r="AE9" s="327">
        <v>520.17722000000026</v>
      </c>
      <c r="AF9" s="327">
        <v>514.53703999999993</v>
      </c>
      <c r="AG9" s="327">
        <v>543.01238000000001</v>
      </c>
      <c r="AH9" s="328">
        <v>726.01314000000002</v>
      </c>
      <c r="AI9" s="286">
        <f t="shared" si="2"/>
        <v>5166.0841800000007</v>
      </c>
      <c r="AJ9" s="286">
        <f t="shared" si="3"/>
        <v>21356.51095</v>
      </c>
    </row>
    <row r="10" spans="1:36" ht="14.5">
      <c r="A10" s="144">
        <v>5032</v>
      </c>
      <c r="B10" s="214" t="s">
        <v>358</v>
      </c>
      <c r="C10" s="326">
        <v>0</v>
      </c>
      <c r="D10" s="327">
        <v>1.5640000000000001</v>
      </c>
      <c r="E10" s="327">
        <v>76.660820000000001</v>
      </c>
      <c r="F10" s="327">
        <v>217.511</v>
      </c>
      <c r="G10" s="327">
        <v>387.97</v>
      </c>
      <c r="H10" s="327">
        <v>528.90800000000002</v>
      </c>
      <c r="I10" s="327">
        <v>326.16910999999999</v>
      </c>
      <c r="J10" s="327">
        <v>244.32599999999999</v>
      </c>
      <c r="K10" s="327">
        <v>220.73259999999985</v>
      </c>
      <c r="L10" s="328">
        <v>696.67106000000001</v>
      </c>
      <c r="M10" s="286">
        <f t="shared" si="0"/>
        <v>2700.5125899999998</v>
      </c>
      <c r="N10" s="326">
        <v>244.74021999999999</v>
      </c>
      <c r="O10" s="327">
        <v>240.70415</v>
      </c>
      <c r="P10" s="327">
        <v>218.98</v>
      </c>
      <c r="Q10" s="327">
        <v>211.15653</v>
      </c>
      <c r="R10" s="327">
        <v>295.90152</v>
      </c>
      <c r="S10" s="327">
        <v>619.23347000000001</v>
      </c>
      <c r="T10" s="327">
        <v>241.01962000000012</v>
      </c>
      <c r="U10" s="327">
        <v>238.39436999999987</v>
      </c>
      <c r="V10" s="327">
        <v>280.71805000000001</v>
      </c>
      <c r="W10" s="328">
        <v>538.87219999999968</v>
      </c>
      <c r="X10" s="286">
        <f t="shared" si="1"/>
        <v>3129.7201299999997</v>
      </c>
      <c r="Y10" s="326">
        <v>172.41023000000001</v>
      </c>
      <c r="Z10" s="327">
        <v>141.16570999999999</v>
      </c>
      <c r="AA10" s="327">
        <v>125.07390999999997</v>
      </c>
      <c r="AB10" s="327">
        <v>128.48334</v>
      </c>
      <c r="AC10" s="327">
        <v>147.1138500000001</v>
      </c>
      <c r="AD10" s="327">
        <v>319.39933000000002</v>
      </c>
      <c r="AE10" s="327">
        <v>189.27341000000004</v>
      </c>
      <c r="AF10" s="327">
        <v>187.18895000000001</v>
      </c>
      <c r="AG10" s="327">
        <v>198.32568000000001</v>
      </c>
      <c r="AH10" s="328">
        <v>248.88925</v>
      </c>
      <c r="AI10" s="286">
        <f t="shared" si="2"/>
        <v>1857.32366</v>
      </c>
      <c r="AJ10" s="286">
        <f t="shared" si="3"/>
        <v>7687.55638</v>
      </c>
    </row>
    <row r="11" spans="1:36" ht="14.5">
      <c r="A11" s="144">
        <v>5038</v>
      </c>
      <c r="B11" s="214" t="s">
        <v>429</v>
      </c>
      <c r="C11" s="326">
        <v>0</v>
      </c>
      <c r="D11" s="327">
        <v>0</v>
      </c>
      <c r="E11" s="327">
        <v>0.29187000000000002</v>
      </c>
      <c r="F11" s="327">
        <v>0</v>
      </c>
      <c r="G11" s="327">
        <v>0</v>
      </c>
      <c r="H11" s="327">
        <v>7.3291300000000001</v>
      </c>
      <c r="I11" s="327">
        <v>0</v>
      </c>
      <c r="J11" s="327">
        <v>7.4447799999999997</v>
      </c>
      <c r="K11" s="327">
        <v>0.21821999999999936</v>
      </c>
      <c r="L11" s="328">
        <v>1.17276</v>
      </c>
      <c r="M11" s="286">
        <f t="shared" si="0"/>
        <v>16.456759999999999</v>
      </c>
      <c r="N11" s="326">
        <v>3.7534999999999998</v>
      </c>
      <c r="O11" s="327">
        <v>0</v>
      </c>
      <c r="P11" s="327">
        <v>7.2948599999999999</v>
      </c>
      <c r="Q11" s="327">
        <v>1.488</v>
      </c>
      <c r="R11" s="327">
        <v>2.255</v>
      </c>
      <c r="S11" s="327">
        <v>8.8552099999999996</v>
      </c>
      <c r="T11" s="327">
        <v>0</v>
      </c>
      <c r="U11" s="327">
        <v>6.1437099999999996</v>
      </c>
      <c r="V11" s="327">
        <v>1.7854000000000001</v>
      </c>
      <c r="W11" s="328">
        <v>3.522739999999998</v>
      </c>
      <c r="X11" s="286">
        <f t="shared" si="1"/>
        <v>35.09841999999999</v>
      </c>
      <c r="Y11" s="326">
        <v>6.8831300000000004</v>
      </c>
      <c r="Z11" s="327">
        <v>0</v>
      </c>
      <c r="AA11" s="327">
        <v>7.1874000000000002</v>
      </c>
      <c r="AB11" s="327">
        <v>-1.0640000000000001</v>
      </c>
      <c r="AC11" s="327">
        <v>0</v>
      </c>
      <c r="AD11" s="327">
        <v>6.8157100000000002</v>
      </c>
      <c r="AE11" s="327">
        <v>0</v>
      </c>
      <c r="AF11" s="327">
        <v>8.3278400000000001</v>
      </c>
      <c r="AG11" s="327">
        <v>0.21199999999999999</v>
      </c>
      <c r="AH11" s="328">
        <v>0.9282999999999999</v>
      </c>
      <c r="AI11" s="286">
        <f t="shared" si="2"/>
        <v>29.290380000000003</v>
      </c>
      <c r="AJ11" s="286">
        <f t="shared" si="3"/>
        <v>80.845559999999992</v>
      </c>
    </row>
    <row r="12" spans="1:36" ht="14.5">
      <c r="A12" s="144">
        <v>5039</v>
      </c>
      <c r="B12" s="214" t="s">
        <v>359</v>
      </c>
      <c r="C12" s="326">
        <v>0</v>
      </c>
      <c r="D12" s="327">
        <v>0.55500000000000005</v>
      </c>
      <c r="E12" s="327">
        <v>15.356999999999999</v>
      </c>
      <c r="F12" s="327">
        <v>4.085</v>
      </c>
      <c r="G12" s="327">
        <v>0</v>
      </c>
      <c r="H12" s="327">
        <v>86.966999999999999</v>
      </c>
      <c r="I12" s="327">
        <v>36.463000000000001</v>
      </c>
      <c r="J12" s="327">
        <v>47.966000000000001</v>
      </c>
      <c r="K12" s="327">
        <v>74.194999999999993</v>
      </c>
      <c r="L12" s="328">
        <v>102.902</v>
      </c>
      <c r="M12" s="286">
        <f t="shared" si="0"/>
        <v>368.48999999999995</v>
      </c>
      <c r="N12" s="326">
        <v>53.872</v>
      </c>
      <c r="O12" s="327">
        <v>73.747</v>
      </c>
      <c r="P12" s="327">
        <v>36.926000000000002</v>
      </c>
      <c r="Q12" s="327">
        <v>75.738</v>
      </c>
      <c r="R12" s="327">
        <v>66.599999999999994</v>
      </c>
      <c r="S12" s="327">
        <v>105.547</v>
      </c>
      <c r="T12" s="327">
        <v>18.251999999999999</v>
      </c>
      <c r="U12" s="327">
        <v>18.251999999999999</v>
      </c>
      <c r="V12" s="327">
        <v>18.933</v>
      </c>
      <c r="W12" s="328">
        <v>36.503999999999998</v>
      </c>
      <c r="X12" s="286">
        <f t="shared" si="1"/>
        <v>504.37100000000009</v>
      </c>
      <c r="Y12" s="326">
        <v>18.933</v>
      </c>
      <c r="Z12" s="327">
        <v>21.294</v>
      </c>
      <c r="AA12" s="327">
        <v>22.308</v>
      </c>
      <c r="AB12" s="327">
        <v>23.126999999999999</v>
      </c>
      <c r="AC12" s="327">
        <v>22.308</v>
      </c>
      <c r="AD12" s="327">
        <v>49.066000000000003</v>
      </c>
      <c r="AE12" s="327">
        <v>23.414000000000001</v>
      </c>
      <c r="AF12" s="327">
        <v>26.059000000000001</v>
      </c>
      <c r="AG12" s="327">
        <v>24.268000000000001</v>
      </c>
      <c r="AH12" s="328">
        <v>47.235</v>
      </c>
      <c r="AI12" s="286">
        <f t="shared" si="2"/>
        <v>278.012</v>
      </c>
      <c r="AJ12" s="286">
        <f t="shared" si="3"/>
        <v>1150.873</v>
      </c>
    </row>
    <row r="13" spans="1:36" ht="14.5">
      <c r="A13" s="144">
        <v>5041</v>
      </c>
      <c r="B13" s="214" t="s">
        <v>973</v>
      </c>
      <c r="C13" s="326"/>
      <c r="D13" s="327"/>
      <c r="E13" s="327"/>
      <c r="F13" s="327"/>
      <c r="G13" s="327"/>
      <c r="H13" s="327"/>
      <c r="I13" s="327"/>
      <c r="J13" s="327"/>
      <c r="K13" s="327"/>
      <c r="L13" s="328"/>
      <c r="M13" s="286">
        <f t="shared" si="0"/>
        <v>0</v>
      </c>
      <c r="N13" s="326"/>
      <c r="O13" s="327"/>
      <c r="P13" s="327"/>
      <c r="Q13" s="327"/>
      <c r="R13" s="327"/>
      <c r="S13" s="327"/>
      <c r="T13" s="327"/>
      <c r="U13" s="327"/>
      <c r="V13" s="327"/>
      <c r="W13" s="328">
        <v>2.8595999999999999</v>
      </c>
      <c r="X13" s="286">
        <f t="shared" si="1"/>
        <v>2.8595999999999999</v>
      </c>
      <c r="Y13" s="326">
        <v>0</v>
      </c>
      <c r="Z13" s="327">
        <v>0</v>
      </c>
      <c r="AA13" s="327">
        <v>0</v>
      </c>
      <c r="AB13" s="327">
        <v>0</v>
      </c>
      <c r="AC13" s="327">
        <v>0</v>
      </c>
      <c r="AD13" s="327">
        <v>0</v>
      </c>
      <c r="AE13" s="327">
        <v>0</v>
      </c>
      <c r="AF13" s="327">
        <v>15.32949</v>
      </c>
      <c r="AG13" s="327">
        <v>0</v>
      </c>
      <c r="AH13" s="328">
        <v>1.5419</v>
      </c>
      <c r="AI13" s="286">
        <f t="shared" si="2"/>
        <v>16.871389999999998</v>
      </c>
      <c r="AJ13" s="286">
        <f t="shared" si="3"/>
        <v>19.730989999999998</v>
      </c>
    </row>
    <row r="14" spans="1:36" ht="14.5">
      <c r="A14" s="144">
        <v>5123</v>
      </c>
      <c r="B14" s="214" t="s">
        <v>360</v>
      </c>
      <c r="C14" s="326">
        <v>0</v>
      </c>
      <c r="D14" s="327">
        <v>23.368939999999998</v>
      </c>
      <c r="E14" s="327">
        <v>239.49565999999999</v>
      </c>
      <c r="F14" s="327">
        <v>185.73741000000004</v>
      </c>
      <c r="G14" s="327">
        <v>102.47817999999999</v>
      </c>
      <c r="H14" s="327">
        <v>54.3525</v>
      </c>
      <c r="I14" s="327">
        <v>8.19</v>
      </c>
      <c r="J14" s="327">
        <v>0</v>
      </c>
      <c r="K14" s="327">
        <v>30</v>
      </c>
      <c r="L14" s="328">
        <v>46.739199999999997</v>
      </c>
      <c r="M14" s="286">
        <f t="shared" si="0"/>
        <v>690.36189000000002</v>
      </c>
      <c r="N14" s="326">
        <v>2.6190000000000002</v>
      </c>
      <c r="O14" s="327">
        <v>0</v>
      </c>
      <c r="P14" s="327">
        <v>0</v>
      </c>
      <c r="Q14" s="327">
        <v>0</v>
      </c>
      <c r="R14" s="327">
        <v>0</v>
      </c>
      <c r="S14" s="327">
        <v>0</v>
      </c>
      <c r="T14" s="327">
        <v>0</v>
      </c>
      <c r="U14" s="327">
        <v>0</v>
      </c>
      <c r="V14" s="327">
        <v>0</v>
      </c>
      <c r="W14" s="328">
        <v>0</v>
      </c>
      <c r="X14" s="286">
        <f t="shared" si="1"/>
        <v>2.6190000000000002</v>
      </c>
      <c r="Y14" s="326">
        <v>0</v>
      </c>
      <c r="Z14" s="327">
        <v>53.24</v>
      </c>
      <c r="AA14" s="327">
        <v>53.24</v>
      </c>
      <c r="AB14" s="327">
        <v>0</v>
      </c>
      <c r="AC14" s="327">
        <v>0</v>
      </c>
      <c r="AD14" s="327">
        <v>0</v>
      </c>
      <c r="AE14" s="327">
        <v>0</v>
      </c>
      <c r="AF14" s="327">
        <v>0</v>
      </c>
      <c r="AG14" s="327">
        <v>0</v>
      </c>
      <c r="AH14" s="328">
        <v>0</v>
      </c>
      <c r="AI14" s="286">
        <f t="shared" si="2"/>
        <v>106.48</v>
      </c>
      <c r="AJ14" s="286">
        <f t="shared" si="3"/>
        <v>799.46089000000006</v>
      </c>
    </row>
    <row r="15" spans="1:36" ht="14.5">
      <c r="A15" s="144">
        <v>5131</v>
      </c>
      <c r="B15" s="214" t="s">
        <v>361</v>
      </c>
      <c r="C15" s="326">
        <v>1.387</v>
      </c>
      <c r="D15" s="327">
        <v>209.37438</v>
      </c>
      <c r="E15" s="327">
        <v>878.25829999999996</v>
      </c>
      <c r="F15" s="327">
        <v>2317.7359500000002</v>
      </c>
      <c r="G15" s="327">
        <v>3581.6393899999998</v>
      </c>
      <c r="H15" s="327">
        <v>4759.8990300000005</v>
      </c>
      <c r="I15" s="327">
        <v>745.43226999999956</v>
      </c>
      <c r="J15" s="327">
        <v>768.72217000000001</v>
      </c>
      <c r="K15" s="327">
        <v>1090.0107999999998</v>
      </c>
      <c r="L15" s="328">
        <v>3019.8810199999998</v>
      </c>
      <c r="M15" s="286">
        <f t="shared" si="0"/>
        <v>17372.34031</v>
      </c>
      <c r="N15" s="326">
        <v>318.14337</v>
      </c>
      <c r="O15" s="327">
        <v>160.90879999999999</v>
      </c>
      <c r="P15" s="327">
        <v>192.57040000000001</v>
      </c>
      <c r="Q15" s="327">
        <v>15.044589999999999</v>
      </c>
      <c r="R15" s="327">
        <v>0</v>
      </c>
      <c r="S15" s="327">
        <v>12.512</v>
      </c>
      <c r="T15" s="327">
        <v>5.7041099999999858</v>
      </c>
      <c r="U15" s="327">
        <v>0</v>
      </c>
      <c r="V15" s="327">
        <v>2.6720000000000002</v>
      </c>
      <c r="W15" s="328">
        <v>70.194999999999993</v>
      </c>
      <c r="X15" s="286">
        <f t="shared" si="1"/>
        <v>777.75027</v>
      </c>
      <c r="Y15" s="326">
        <v>0</v>
      </c>
      <c r="Z15" s="327">
        <v>0</v>
      </c>
      <c r="AA15" s="327">
        <v>0</v>
      </c>
      <c r="AB15" s="327">
        <v>0</v>
      </c>
      <c r="AC15" s="327">
        <v>0</v>
      </c>
      <c r="AD15" s="327">
        <v>1.6910000000000001</v>
      </c>
      <c r="AE15" s="327">
        <v>0</v>
      </c>
      <c r="AF15" s="327">
        <v>0</v>
      </c>
      <c r="AG15" s="327">
        <v>0</v>
      </c>
      <c r="AH15" s="328">
        <v>17.10</v>
      </c>
      <c r="AI15" s="286">
        <f t="shared" si="2"/>
        <v>18.791</v>
      </c>
      <c r="AJ15" s="286">
        <f t="shared" si="3"/>
        <v>18168.881580000001</v>
      </c>
    </row>
    <row r="16" spans="1:36" ht="14.5">
      <c r="A16" s="144">
        <v>5132</v>
      </c>
      <c r="B16" s="214" t="s">
        <v>362</v>
      </c>
      <c r="C16" s="326">
        <v>0</v>
      </c>
      <c r="D16" s="327">
        <v>0.44700000000000001</v>
      </c>
      <c r="E16" s="327">
        <v>0</v>
      </c>
      <c r="F16" s="327">
        <v>15.582190000000001</v>
      </c>
      <c r="G16" s="327">
        <v>5.3598199999999983</v>
      </c>
      <c r="H16" s="327">
        <v>22.154869999999999</v>
      </c>
      <c r="I16" s="327">
        <v>0.19900000000000001</v>
      </c>
      <c r="J16" s="327">
        <v>0</v>
      </c>
      <c r="K16" s="327">
        <v>0</v>
      </c>
      <c r="L16" s="328">
        <v>0</v>
      </c>
      <c r="M16" s="286">
        <f t="shared" si="0"/>
        <v>43.74288</v>
      </c>
      <c r="N16" s="326">
        <v>0</v>
      </c>
      <c r="O16" s="327">
        <v>0</v>
      </c>
      <c r="P16" s="327">
        <v>1.641</v>
      </c>
      <c r="Q16" s="327">
        <v>0</v>
      </c>
      <c r="R16" s="327">
        <v>8.0093499999999995</v>
      </c>
      <c r="S16" s="327">
        <v>0</v>
      </c>
      <c r="T16" s="327">
        <v>0</v>
      </c>
      <c r="U16" s="327">
        <v>0</v>
      </c>
      <c r="V16" s="327">
        <v>8.197239999999999</v>
      </c>
      <c r="W16" s="328">
        <v>0</v>
      </c>
      <c r="X16" s="286">
        <f t="shared" si="1"/>
        <v>17.847589999999997</v>
      </c>
      <c r="Y16" s="326">
        <v>0</v>
      </c>
      <c r="Z16" s="327">
        <v>0</v>
      </c>
      <c r="AA16" s="327">
        <v>2.8990500000000003</v>
      </c>
      <c r="AB16" s="327">
        <v>0</v>
      </c>
      <c r="AC16" s="327">
        <v>0</v>
      </c>
      <c r="AD16" s="327">
        <v>0</v>
      </c>
      <c r="AE16" s="327">
        <v>0</v>
      </c>
      <c r="AF16" s="327">
        <v>0.156</v>
      </c>
      <c r="AG16" s="327">
        <v>0</v>
      </c>
      <c r="AH16" s="328">
        <v>2.4595100000000003</v>
      </c>
      <c r="AI16" s="286">
        <f t="shared" si="2"/>
        <v>5.5145600000000012</v>
      </c>
      <c r="AJ16" s="286">
        <f t="shared" si="3"/>
        <v>67.105029999999999</v>
      </c>
    </row>
    <row r="17" spans="1:36" ht="14.5">
      <c r="A17" s="144">
        <v>5133</v>
      </c>
      <c r="B17" s="214" t="s">
        <v>363</v>
      </c>
      <c r="C17" s="326">
        <v>1.7897000000000001</v>
      </c>
      <c r="D17" s="327">
        <v>79.719800000000006</v>
      </c>
      <c r="E17" s="327">
        <v>82.75175999999999</v>
      </c>
      <c r="F17" s="327">
        <v>15.902359999999986</v>
      </c>
      <c r="G17" s="327">
        <v>823.57844000000011</v>
      </c>
      <c r="H17" s="327">
        <v>834.03164000000004</v>
      </c>
      <c r="I17" s="327">
        <v>0.71299999999999997</v>
      </c>
      <c r="J17" s="327">
        <v>0</v>
      </c>
      <c r="K17" s="327">
        <v>8.8620000000000001</v>
      </c>
      <c r="L17" s="328">
        <v>1478.49602</v>
      </c>
      <c r="M17" s="286">
        <f t="shared" si="0"/>
        <v>3325.8447200000001</v>
      </c>
      <c r="N17" s="326">
        <v>0</v>
      </c>
      <c r="O17" s="327">
        <v>0</v>
      </c>
      <c r="P17" s="327">
        <v>0</v>
      </c>
      <c r="Q17" s="327">
        <v>0</v>
      </c>
      <c r="R17" s="327">
        <v>0.29799999999999999</v>
      </c>
      <c r="S17" s="327">
        <v>3.6659999999999999</v>
      </c>
      <c r="T17" s="327">
        <v>0</v>
      </c>
      <c r="U17" s="327">
        <v>0</v>
      </c>
      <c r="V17" s="327">
        <v>0</v>
      </c>
      <c r="W17" s="328">
        <v>0</v>
      </c>
      <c r="X17" s="286">
        <f t="shared" si="1"/>
        <v>3.964</v>
      </c>
      <c r="Y17" s="326">
        <v>0</v>
      </c>
      <c r="Z17" s="327">
        <v>0</v>
      </c>
      <c r="AA17" s="327">
        <v>0</v>
      </c>
      <c r="AB17" s="327">
        <v>0</v>
      </c>
      <c r="AC17" s="327">
        <v>0</v>
      </c>
      <c r="AD17" s="327">
        <v>0</v>
      </c>
      <c r="AE17" s="327">
        <v>0</v>
      </c>
      <c r="AF17" s="327">
        <v>0</v>
      </c>
      <c r="AG17" s="327">
        <v>0</v>
      </c>
      <c r="AH17" s="328">
        <v>0</v>
      </c>
      <c r="AI17" s="286">
        <f t="shared" si="2"/>
        <v>0</v>
      </c>
      <c r="AJ17" s="286">
        <f t="shared" si="3"/>
        <v>3329.80872</v>
      </c>
    </row>
    <row r="18" spans="1:36" ht="14.5">
      <c r="A18" s="144">
        <v>5134</v>
      </c>
      <c r="B18" s="214" t="s">
        <v>364</v>
      </c>
      <c r="C18" s="326">
        <v>0</v>
      </c>
      <c r="D18" s="327">
        <v>171.205</v>
      </c>
      <c r="E18" s="327">
        <v>824.46406999999999</v>
      </c>
      <c r="F18" s="327">
        <v>30.303600000000092</v>
      </c>
      <c r="G18" s="327">
        <v>34.423180000000052</v>
      </c>
      <c r="H18" s="327">
        <v>1.3720000000000001</v>
      </c>
      <c r="I18" s="327">
        <v>47.060780000000001</v>
      </c>
      <c r="J18" s="327">
        <v>1.4570000000000001</v>
      </c>
      <c r="K18" s="327">
        <v>2.6480000000000001</v>
      </c>
      <c r="L18" s="328">
        <v>0</v>
      </c>
      <c r="M18" s="286">
        <f t="shared" si="0"/>
        <v>1112.9336300000002</v>
      </c>
      <c r="N18" s="326">
        <v>0</v>
      </c>
      <c r="O18" s="327">
        <v>0</v>
      </c>
      <c r="P18" s="327">
        <v>0</v>
      </c>
      <c r="Q18" s="327">
        <v>156</v>
      </c>
      <c r="R18" s="327">
        <v>15.27173</v>
      </c>
      <c r="S18" s="327">
        <v>0</v>
      </c>
      <c r="T18" s="327">
        <v>20.891999999999999</v>
      </c>
      <c r="U18" s="327">
        <v>0</v>
      </c>
      <c r="V18" s="327">
        <v>4.88</v>
      </c>
      <c r="W18" s="328">
        <v>4.1970000000000001</v>
      </c>
      <c r="X18" s="286">
        <f t="shared" si="1"/>
        <v>201.24072999999999</v>
      </c>
      <c r="Y18" s="326">
        <v>0</v>
      </c>
      <c r="Z18" s="327">
        <v>0</v>
      </c>
      <c r="AA18" s="327">
        <v>3.4920999999999998</v>
      </c>
      <c r="AB18" s="327">
        <v>0</v>
      </c>
      <c r="AC18" s="327">
        <v>6.9899300000000002</v>
      </c>
      <c r="AD18" s="327">
        <v>6.8979999999999997</v>
      </c>
      <c r="AE18" s="327">
        <v>0</v>
      </c>
      <c r="AF18" s="327">
        <v>0</v>
      </c>
      <c r="AG18" s="327">
        <v>14.228999999999999</v>
      </c>
      <c r="AH18" s="328">
        <v>0</v>
      </c>
      <c r="AI18" s="286">
        <f t="shared" si="2"/>
        <v>31.609029999999997</v>
      </c>
      <c r="AJ18" s="286">
        <f t="shared" si="3"/>
        <v>1345.7833900000003</v>
      </c>
    </row>
    <row r="19" spans="1:36" ht="14.5">
      <c r="A19" s="144">
        <v>5135</v>
      </c>
      <c r="B19" s="214" t="s">
        <v>578</v>
      </c>
      <c r="C19" s="326">
        <v>0</v>
      </c>
      <c r="D19" s="327">
        <v>0</v>
      </c>
      <c r="E19" s="327">
        <v>0</v>
      </c>
      <c r="F19" s="327">
        <v>0</v>
      </c>
      <c r="G19" s="327">
        <v>0</v>
      </c>
      <c r="H19" s="327">
        <v>11.65</v>
      </c>
      <c r="I19" s="327">
        <v>2</v>
      </c>
      <c r="J19" s="327">
        <v>0</v>
      </c>
      <c r="K19" s="327">
        <v>0</v>
      </c>
      <c r="L19" s="328">
        <v>0</v>
      </c>
      <c r="M19" s="286">
        <f t="shared" si="0"/>
        <v>13.65</v>
      </c>
      <c r="N19" s="326">
        <v>0</v>
      </c>
      <c r="O19" s="327">
        <v>3.0339999999999998</v>
      </c>
      <c r="P19" s="327">
        <v>0</v>
      </c>
      <c r="Q19" s="327">
        <v>0</v>
      </c>
      <c r="R19" s="327">
        <v>0</v>
      </c>
      <c r="S19" s="327">
        <v>0</v>
      </c>
      <c r="T19" s="327">
        <v>0</v>
      </c>
      <c r="U19" s="327">
        <v>3.6033000000000004</v>
      </c>
      <c r="V19" s="327">
        <v>-3.6033000000000004</v>
      </c>
      <c r="W19" s="328">
        <v>0</v>
      </c>
      <c r="X19" s="286">
        <f t="shared" si="1"/>
        <v>3.0339999999999994</v>
      </c>
      <c r="Y19" s="326">
        <v>0</v>
      </c>
      <c r="Z19" s="327">
        <v>0</v>
      </c>
      <c r="AA19" s="327">
        <v>0</v>
      </c>
      <c r="AB19" s="327">
        <v>47.710999999999999</v>
      </c>
      <c r="AC19" s="327">
        <v>0</v>
      </c>
      <c r="AD19" s="327">
        <v>0</v>
      </c>
      <c r="AE19" s="327">
        <v>0</v>
      </c>
      <c r="AF19" s="327">
        <v>0</v>
      </c>
      <c r="AG19" s="327">
        <v>0</v>
      </c>
      <c r="AH19" s="328">
        <v>0</v>
      </c>
      <c r="AI19" s="286">
        <f t="shared" si="2"/>
        <v>47.710999999999999</v>
      </c>
      <c r="AJ19" s="286">
        <f t="shared" si="3"/>
        <v>64.395</v>
      </c>
    </row>
    <row r="20" spans="1:36" ht="14.5">
      <c r="A20" s="144">
        <v>5136</v>
      </c>
      <c r="B20" s="214" t="s">
        <v>365</v>
      </c>
      <c r="C20" s="326">
        <v>0</v>
      </c>
      <c r="D20" s="327">
        <v>7.7880000000000003</v>
      </c>
      <c r="E20" s="327">
        <v>75.699749999999995</v>
      </c>
      <c r="F20" s="327">
        <v>120.13416000000001</v>
      </c>
      <c r="G20" s="327">
        <v>31.456</v>
      </c>
      <c r="H20" s="327">
        <v>195.41310000000001</v>
      </c>
      <c r="I20" s="327">
        <v>44.285199999999982</v>
      </c>
      <c r="J20" s="327">
        <v>23.689</v>
      </c>
      <c r="K20" s="327">
        <v>16.485</v>
      </c>
      <c r="L20" s="328">
        <v>20.05275</v>
      </c>
      <c r="M20" s="286">
        <f t="shared" si="0"/>
        <v>535.00295999999992</v>
      </c>
      <c r="N20" s="326">
        <v>1.8560000000000001</v>
      </c>
      <c r="O20" s="327">
        <v>0</v>
      </c>
      <c r="P20" s="327">
        <v>0</v>
      </c>
      <c r="Q20" s="327">
        <v>0</v>
      </c>
      <c r="R20" s="327">
        <v>0</v>
      </c>
      <c r="S20" s="327">
        <v>46.288650000000004</v>
      </c>
      <c r="T20" s="327">
        <v>12.2995</v>
      </c>
      <c r="U20" s="327">
        <v>30.217450000000003</v>
      </c>
      <c r="V20" s="327">
        <v>15.746</v>
      </c>
      <c r="W20" s="328">
        <v>69.638999999999996</v>
      </c>
      <c r="X20" s="286">
        <f t="shared" si="1"/>
        <v>176.04660000000001</v>
      </c>
      <c r="Y20" s="326">
        <v>0</v>
      </c>
      <c r="Z20" s="327">
        <v>0</v>
      </c>
      <c r="AA20" s="327">
        <v>0</v>
      </c>
      <c r="AB20" s="327">
        <v>0</v>
      </c>
      <c r="AC20" s="327">
        <v>0</v>
      </c>
      <c r="AD20" s="327">
        <v>11.815</v>
      </c>
      <c r="AE20" s="327">
        <v>0</v>
      </c>
      <c r="AF20" s="327">
        <v>10.763999999999999</v>
      </c>
      <c r="AG20" s="327">
        <v>0</v>
      </c>
      <c r="AH20" s="328">
        <v>1.093</v>
      </c>
      <c r="AI20" s="286">
        <f t="shared" si="2"/>
        <v>23.672000000000001</v>
      </c>
      <c r="AJ20" s="286">
        <f t="shared" si="3"/>
        <v>734.72155999999995</v>
      </c>
    </row>
    <row r="21" spans="1:36" ht="14.5">
      <c r="A21" s="144">
        <v>5137</v>
      </c>
      <c r="B21" s="214" t="s">
        <v>366</v>
      </c>
      <c r="C21" s="326">
        <v>16.173999999999999</v>
      </c>
      <c r="D21" s="327">
        <v>9922.3528200000001</v>
      </c>
      <c r="E21" s="327">
        <v>10341.12571</v>
      </c>
      <c r="F21" s="327">
        <v>4320.2722099999974</v>
      </c>
      <c r="G21" s="327">
        <v>3396.4051900000013</v>
      </c>
      <c r="H21" s="327">
        <v>5009.2701100000004</v>
      </c>
      <c r="I21" s="327">
        <v>2266.1146999999992</v>
      </c>
      <c r="J21" s="327">
        <v>1298.7077099999999</v>
      </c>
      <c r="K21" s="327">
        <v>1053.60583</v>
      </c>
      <c r="L21" s="328">
        <v>3909.6690199999998</v>
      </c>
      <c r="M21" s="286">
        <f t="shared" si="0"/>
        <v>41533.6973</v>
      </c>
      <c r="N21" s="326">
        <v>613.77873999999997</v>
      </c>
      <c r="O21" s="327">
        <v>77.426589999999962</v>
      </c>
      <c r="P21" s="327">
        <v>103.34635</v>
      </c>
      <c r="Q21" s="327">
        <v>82.75797</v>
      </c>
      <c r="R21" s="327">
        <v>77.245999999999995</v>
      </c>
      <c r="S21" s="327">
        <v>525.47433000000001</v>
      </c>
      <c r="T21" s="327">
        <v>198.82144999999994</v>
      </c>
      <c r="U21" s="327">
        <v>205.93628000000004</v>
      </c>
      <c r="V21" s="327">
        <v>319.46353999999997</v>
      </c>
      <c r="W21" s="328">
        <v>149.19452000000001</v>
      </c>
      <c r="X21" s="286">
        <f t="shared" si="1"/>
        <v>2353.4457699999998</v>
      </c>
      <c r="Y21" s="326">
        <v>23.454000000000001</v>
      </c>
      <c r="Z21" s="327">
        <v>0</v>
      </c>
      <c r="AA21" s="327">
        <v>2.9990000000000001</v>
      </c>
      <c r="AB21" s="327">
        <v>103.664</v>
      </c>
      <c r="AC21" s="327">
        <v>48.779000000000003</v>
      </c>
      <c r="AD21" s="327">
        <v>218.95463000000001</v>
      </c>
      <c r="AE21" s="327">
        <v>35.184549999999987</v>
      </c>
      <c r="AF21" s="327">
        <v>214.89589999999998</v>
      </c>
      <c r="AG21" s="327">
        <v>105.80</v>
      </c>
      <c r="AH21" s="328">
        <v>844.81713999999999</v>
      </c>
      <c r="AI21" s="286">
        <f t="shared" si="2"/>
        <v>1598.5482200000001</v>
      </c>
      <c r="AJ21" s="286">
        <f t="shared" si="3"/>
        <v>45485.691289999995</v>
      </c>
    </row>
    <row r="22" spans="1:36" ht="14.5">
      <c r="A22" s="144">
        <v>5139</v>
      </c>
      <c r="B22" s="214" t="s">
        <v>367</v>
      </c>
      <c r="C22" s="326">
        <v>25.023</v>
      </c>
      <c r="D22" s="327">
        <v>7218.5607099999997</v>
      </c>
      <c r="E22" s="327">
        <v>6964.3805100000009</v>
      </c>
      <c r="F22" s="327">
        <v>3056.7298999999994</v>
      </c>
      <c r="G22" s="327">
        <v>2867.3752500000001</v>
      </c>
      <c r="H22" s="327">
        <v>2510.7675399999998</v>
      </c>
      <c r="I22" s="327">
        <v>1579.7690499999999</v>
      </c>
      <c r="J22" s="327">
        <v>546.25338999999997</v>
      </c>
      <c r="K22" s="327">
        <v>659.43339999999944</v>
      </c>
      <c r="L22" s="328">
        <v>1841.47138</v>
      </c>
      <c r="M22" s="286">
        <f t="shared" si="0"/>
        <v>27269.76413</v>
      </c>
      <c r="N22" s="326">
        <v>301.29232000000002</v>
      </c>
      <c r="O22" s="327">
        <v>180.29576</v>
      </c>
      <c r="P22" s="327">
        <v>74.974919999999997</v>
      </c>
      <c r="Q22" s="327">
        <v>183.81513000000001</v>
      </c>
      <c r="R22" s="327">
        <v>77.098100000000002</v>
      </c>
      <c r="S22" s="327">
        <v>472.87511000000012</v>
      </c>
      <c r="T22" s="327">
        <v>125.31280999999983</v>
      </c>
      <c r="U22" s="327">
        <v>183.80580000000003</v>
      </c>
      <c r="V22" s="327">
        <v>122.95322</v>
      </c>
      <c r="W22" s="328">
        <v>302.84166000000016</v>
      </c>
      <c r="X22" s="286">
        <f t="shared" si="1"/>
        <v>2025.2648300000005</v>
      </c>
      <c r="Y22" s="326">
        <v>39.727839999999993</v>
      </c>
      <c r="Z22" s="327">
        <v>29.027850000000004</v>
      </c>
      <c r="AA22" s="327">
        <v>28.668869999999995</v>
      </c>
      <c r="AB22" s="327">
        <v>25.387880000000003</v>
      </c>
      <c r="AC22" s="327">
        <v>91.300929999999994</v>
      </c>
      <c r="AD22" s="327">
        <v>141.30457999999999</v>
      </c>
      <c r="AE22" s="327">
        <v>20.944209999999963</v>
      </c>
      <c r="AF22" s="327">
        <v>47.040660000000003</v>
      </c>
      <c r="AG22" s="327">
        <v>64.601550000000003</v>
      </c>
      <c r="AH22" s="328">
        <v>86.712279999999993</v>
      </c>
      <c r="AI22" s="286">
        <f t="shared" si="2"/>
        <v>574.71664999999996</v>
      </c>
      <c r="AJ22" s="286">
        <f t="shared" si="3"/>
        <v>29869.745609999998</v>
      </c>
    </row>
    <row r="23" spans="1:36" ht="14.5">
      <c r="A23" s="144">
        <v>5141</v>
      </c>
      <c r="B23" s="214" t="s">
        <v>368</v>
      </c>
      <c r="C23" s="326">
        <v>0</v>
      </c>
      <c r="D23" s="327">
        <v>2.3359999999999999</v>
      </c>
      <c r="E23" s="327">
        <v>0</v>
      </c>
      <c r="F23" s="327">
        <v>0</v>
      </c>
      <c r="G23" s="327">
        <v>0</v>
      </c>
      <c r="H23" s="327">
        <v>0</v>
      </c>
      <c r="I23" s="327">
        <v>0</v>
      </c>
      <c r="J23" s="327">
        <v>0</v>
      </c>
      <c r="K23" s="327">
        <v>0</v>
      </c>
      <c r="L23" s="328">
        <v>0</v>
      </c>
      <c r="M23" s="286">
        <f t="shared" si="0"/>
        <v>2.3359999999999999</v>
      </c>
      <c r="N23" s="326">
        <v>0</v>
      </c>
      <c r="O23" s="327">
        <v>0</v>
      </c>
      <c r="P23" s="327">
        <v>0</v>
      </c>
      <c r="Q23" s="327">
        <v>0</v>
      </c>
      <c r="R23" s="327">
        <v>0</v>
      </c>
      <c r="S23" s="327">
        <v>0</v>
      </c>
      <c r="T23" s="327">
        <v>0</v>
      </c>
      <c r="U23" s="327">
        <v>0</v>
      </c>
      <c r="V23" s="327">
        <v>0</v>
      </c>
      <c r="W23" s="328">
        <v>0</v>
      </c>
      <c r="X23" s="286">
        <f t="shared" si="1"/>
        <v>0</v>
      </c>
      <c r="Y23" s="326">
        <v>0</v>
      </c>
      <c r="Z23" s="327">
        <v>0</v>
      </c>
      <c r="AA23" s="327">
        <v>0</v>
      </c>
      <c r="AB23" s="327">
        <v>0</v>
      </c>
      <c r="AC23" s="327">
        <v>0</v>
      </c>
      <c r="AD23" s="327">
        <v>0</v>
      </c>
      <c r="AE23" s="327">
        <v>0</v>
      </c>
      <c r="AF23" s="327">
        <v>0</v>
      </c>
      <c r="AG23" s="327">
        <v>0</v>
      </c>
      <c r="AH23" s="328">
        <v>0</v>
      </c>
      <c r="AI23" s="286">
        <f t="shared" si="2"/>
        <v>0</v>
      </c>
      <c r="AJ23" s="286">
        <f t="shared" si="3"/>
        <v>2.3359999999999999</v>
      </c>
    </row>
    <row r="24" spans="1:36" ht="14.5">
      <c r="A24" s="144">
        <v>5142</v>
      </c>
      <c r="B24" s="214" t="s">
        <v>493</v>
      </c>
      <c r="C24" s="326">
        <v>0</v>
      </c>
      <c r="D24" s="327">
        <v>0</v>
      </c>
      <c r="E24" s="327">
        <v>0</v>
      </c>
      <c r="F24" s="327">
        <v>2.09192</v>
      </c>
      <c r="G24" s="327">
        <v>0</v>
      </c>
      <c r="H24" s="327">
        <v>0.01762</v>
      </c>
      <c r="I24" s="327">
        <v>0</v>
      </c>
      <c r="J24" s="327">
        <v>0</v>
      </c>
      <c r="K24" s="327">
        <v>0</v>
      </c>
      <c r="L24" s="328">
        <v>0</v>
      </c>
      <c r="M24" s="286">
        <f t="shared" si="0"/>
        <v>2.10954</v>
      </c>
      <c r="N24" s="326">
        <v>0</v>
      </c>
      <c r="O24" s="327">
        <v>0</v>
      </c>
      <c r="P24" s="327">
        <v>0</v>
      </c>
      <c r="Q24" s="327">
        <v>0</v>
      </c>
      <c r="R24" s="327">
        <v>0</v>
      </c>
      <c r="S24" s="327">
        <v>0</v>
      </c>
      <c r="T24" s="327">
        <v>0</v>
      </c>
      <c r="U24" s="327">
        <v>0</v>
      </c>
      <c r="V24" s="327">
        <v>1.2947299999999999</v>
      </c>
      <c r="W24" s="328">
        <v>-1.2947299999999999</v>
      </c>
      <c r="X24" s="286">
        <f t="shared" si="1"/>
        <v>0</v>
      </c>
      <c r="Y24" s="326">
        <v>0</v>
      </c>
      <c r="Z24" s="327">
        <v>0</v>
      </c>
      <c r="AA24" s="327">
        <v>0</v>
      </c>
      <c r="AB24" s="327">
        <v>0</v>
      </c>
      <c r="AC24" s="327">
        <v>0</v>
      </c>
      <c r="AD24" s="327">
        <v>0</v>
      </c>
      <c r="AE24" s="327">
        <v>0</v>
      </c>
      <c r="AF24" s="327">
        <v>0</v>
      </c>
      <c r="AG24" s="327">
        <v>0</v>
      </c>
      <c r="AH24" s="328">
        <v>0</v>
      </c>
      <c r="AI24" s="286">
        <f t="shared" si="2"/>
        <v>0</v>
      </c>
      <c r="AJ24" s="286">
        <f t="shared" si="3"/>
        <v>2.10954</v>
      </c>
    </row>
    <row r="25" spans="1:36" ht="14.5">
      <c r="A25" s="144">
        <v>5151</v>
      </c>
      <c r="B25" s="214" t="s">
        <v>369</v>
      </c>
      <c r="C25" s="326">
        <v>0</v>
      </c>
      <c r="D25" s="327">
        <v>22.878</v>
      </c>
      <c r="E25" s="327">
        <v>153.36688000000001</v>
      </c>
      <c r="F25" s="327">
        <v>188.82371000000003</v>
      </c>
      <c r="G25" s="327">
        <v>477.69772</v>
      </c>
      <c r="H25" s="327">
        <v>836.19902999999999</v>
      </c>
      <c r="I25" s="327">
        <v>433.67306000000008</v>
      </c>
      <c r="J25" s="327">
        <v>785.59712999999999</v>
      </c>
      <c r="K25" s="327">
        <v>643.35046999999997</v>
      </c>
      <c r="L25" s="328">
        <v>1231.8988200000001</v>
      </c>
      <c r="M25" s="286">
        <f t="shared" si="0"/>
        <v>4773.4848200000006</v>
      </c>
      <c r="N25" s="326">
        <v>1072.49191</v>
      </c>
      <c r="O25" s="327">
        <v>333.80715000000015</v>
      </c>
      <c r="P25" s="327">
        <v>728.05180000000007</v>
      </c>
      <c r="Q25" s="327">
        <v>652.57120999999995</v>
      </c>
      <c r="R25" s="327">
        <v>523.84429999999998</v>
      </c>
      <c r="S25" s="327">
        <v>1200.1255300000003</v>
      </c>
      <c r="T25" s="327">
        <v>307.32702999999935</v>
      </c>
      <c r="U25" s="327">
        <v>320.03462999999988</v>
      </c>
      <c r="V25" s="327">
        <v>769.70745999999997</v>
      </c>
      <c r="W25" s="328">
        <v>938.1034700000007</v>
      </c>
      <c r="X25" s="286">
        <f t="shared" si="1"/>
        <v>6846.0644900000007</v>
      </c>
      <c r="Y25" s="326">
        <v>713.40658999999994</v>
      </c>
      <c r="Z25" s="327">
        <v>219.29259000000008</v>
      </c>
      <c r="AA25" s="327">
        <v>321.48658999999998</v>
      </c>
      <c r="AB25" s="327">
        <v>241.66410000000002</v>
      </c>
      <c r="AC25" s="327">
        <v>171.18947999999997</v>
      </c>
      <c r="AD25" s="327">
        <v>1289.3167900000001</v>
      </c>
      <c r="AE25" s="327">
        <v>93.169649999999905</v>
      </c>
      <c r="AF25" s="327">
        <v>291.80</v>
      </c>
      <c r="AG25" s="327">
        <v>107.34166</v>
      </c>
      <c r="AH25" s="328">
        <v>230.64909</v>
      </c>
      <c r="AI25" s="286">
        <f t="shared" si="2"/>
        <v>3679.3165399999998</v>
      </c>
      <c r="AJ25" s="286">
        <f t="shared" si="3"/>
        <v>15298.865850000002</v>
      </c>
    </row>
    <row r="26" spans="1:36" ht="14.5">
      <c r="A26" s="144">
        <v>5152</v>
      </c>
      <c r="B26" s="214" t="s">
        <v>370</v>
      </c>
      <c r="C26" s="326">
        <v>0</v>
      </c>
      <c r="D26" s="327">
        <v>1.1279999999999999</v>
      </c>
      <c r="E26" s="327">
        <v>127.72727</v>
      </c>
      <c r="F26" s="327">
        <v>342.29046999999997</v>
      </c>
      <c r="G26" s="327">
        <v>830.85311000000013</v>
      </c>
      <c r="H26" s="327">
        <v>189.77641</v>
      </c>
      <c r="I26" s="327">
        <v>355.30884999999995</v>
      </c>
      <c r="J26" s="327">
        <v>803.90727000000004</v>
      </c>
      <c r="K26" s="327">
        <v>401.40051</v>
      </c>
      <c r="L26" s="328">
        <v>1658.0098899999998</v>
      </c>
      <c r="M26" s="286">
        <f t="shared" si="0"/>
        <v>4710.4017800000001</v>
      </c>
      <c r="N26" s="326">
        <v>1316.93677</v>
      </c>
      <c r="O26" s="327">
        <v>882.45941999999991</v>
      </c>
      <c r="P26" s="327">
        <v>460.01665000000003</v>
      </c>
      <c r="Q26" s="327">
        <v>558.64952000000005</v>
      </c>
      <c r="R26" s="327">
        <v>1035.40228</v>
      </c>
      <c r="S26" s="327">
        <v>1767.8609800000004</v>
      </c>
      <c r="T26" s="327">
        <v>167.37550999999976</v>
      </c>
      <c r="U26" s="327">
        <v>87.381889999999672</v>
      </c>
      <c r="V26" s="327">
        <v>191.97932999999998</v>
      </c>
      <c r="W26" s="328">
        <v>308.57682000000028</v>
      </c>
      <c r="X26" s="286">
        <f t="shared" si="1"/>
        <v>6776.6391700000004</v>
      </c>
      <c r="Y26" s="326">
        <v>955.61509999999998</v>
      </c>
      <c r="Z26" s="327">
        <v>518.1407999999999</v>
      </c>
      <c r="AA26" s="327">
        <v>281.00099999999998</v>
      </c>
      <c r="AB26" s="327">
        <v>187.96273000000002</v>
      </c>
      <c r="AC26" s="327">
        <v>338.70575000000002</v>
      </c>
      <c r="AD26" s="327">
        <v>1978.49703</v>
      </c>
      <c r="AE26" s="327">
        <v>87.154780000000258</v>
      </c>
      <c r="AF26" s="327">
        <v>154.18764999999999</v>
      </c>
      <c r="AG26" s="327">
        <v>233.08525</v>
      </c>
      <c r="AH26" s="328">
        <v>389.60740999999996</v>
      </c>
      <c r="AI26" s="286">
        <f t="shared" si="2"/>
        <v>5123.9574999999986</v>
      </c>
      <c r="AJ26" s="286">
        <f t="shared" si="3"/>
        <v>16610.998449999999</v>
      </c>
    </row>
    <row r="27" spans="1:36" ht="14.5">
      <c r="A27" s="144">
        <v>5153</v>
      </c>
      <c r="B27" s="214" t="s">
        <v>371</v>
      </c>
      <c r="C27" s="326">
        <v>0</v>
      </c>
      <c r="D27" s="327">
        <v>24.56</v>
      </c>
      <c r="E27" s="327">
        <v>148.59299999999999</v>
      </c>
      <c r="F27" s="327">
        <v>522.98689000000002</v>
      </c>
      <c r="G27" s="327">
        <v>446.11313999999999</v>
      </c>
      <c r="H27" s="327">
        <v>704.20037000000002</v>
      </c>
      <c r="I27" s="327">
        <v>507.59737000000001</v>
      </c>
      <c r="J27" s="327">
        <v>722.2966899999999</v>
      </c>
      <c r="K27" s="327">
        <v>675.54519999999991</v>
      </c>
      <c r="L27" s="328">
        <v>1627.5552299999999</v>
      </c>
      <c r="M27" s="286">
        <f t="shared" si="0"/>
        <v>5379.4478899999995</v>
      </c>
      <c r="N27" s="326">
        <v>1994.22586</v>
      </c>
      <c r="O27" s="327">
        <v>1156.78262</v>
      </c>
      <c r="P27" s="327">
        <v>1209.29278</v>
      </c>
      <c r="Q27" s="327">
        <v>1249.0248999999999</v>
      </c>
      <c r="R27" s="327">
        <v>1051.9062300000001</v>
      </c>
      <c r="S27" s="327">
        <v>1334.6871299999998</v>
      </c>
      <c r="T27" s="327">
        <v>-29.469789999999104</v>
      </c>
      <c r="U27" s="327">
        <v>626.27208999999982</v>
      </c>
      <c r="V27" s="327">
        <v>225.34945999999999</v>
      </c>
      <c r="W27" s="328">
        <v>1748.123</v>
      </c>
      <c r="X27" s="286">
        <f t="shared" si="1"/>
        <v>10566.194280000002</v>
      </c>
      <c r="Y27" s="326">
        <v>1650.7911000000001</v>
      </c>
      <c r="Z27" s="327">
        <v>292.50503999999978</v>
      </c>
      <c r="AA27" s="327">
        <v>490.13551000000001</v>
      </c>
      <c r="AB27" s="327">
        <v>281.33873999999997</v>
      </c>
      <c r="AC27" s="327">
        <v>198.36529000000004</v>
      </c>
      <c r="AD27" s="327">
        <v>752.04075</v>
      </c>
      <c r="AE27" s="327">
        <v>220.28296999999975</v>
      </c>
      <c r="AF27" s="327">
        <v>261.28627</v>
      </c>
      <c r="AG27" s="327">
        <v>237.03189</v>
      </c>
      <c r="AH27" s="328">
        <v>272.36599999999999</v>
      </c>
      <c r="AI27" s="286">
        <f t="shared" si="2"/>
        <v>4656.1435600000004</v>
      </c>
      <c r="AJ27" s="286">
        <f t="shared" si="3"/>
        <v>20601.785730000003</v>
      </c>
    </row>
    <row r="28" spans="1:36" ht="14.5">
      <c r="A28" s="144">
        <v>5154</v>
      </c>
      <c r="B28" s="214" t="s">
        <v>372</v>
      </c>
      <c r="C28" s="326">
        <v>0</v>
      </c>
      <c r="D28" s="327">
        <v>26.009</v>
      </c>
      <c r="E28" s="327">
        <v>375.90770000000003</v>
      </c>
      <c r="F28" s="327">
        <v>742.80828000000008</v>
      </c>
      <c r="G28" s="327">
        <v>1196.2079100000001</v>
      </c>
      <c r="H28" s="327">
        <v>2287.7445299999999</v>
      </c>
      <c r="I28" s="327">
        <v>970.95664000000011</v>
      </c>
      <c r="J28" s="327">
        <v>2779.1561000000002</v>
      </c>
      <c r="K28" s="327">
        <v>1817.9697800000004</v>
      </c>
      <c r="L28" s="328">
        <v>4172.74622</v>
      </c>
      <c r="M28" s="286">
        <f t="shared" si="0"/>
        <v>14369.506160000001</v>
      </c>
      <c r="N28" s="326">
        <v>3372.085</v>
      </c>
      <c r="O28" s="327">
        <v>2581.9341600000002</v>
      </c>
      <c r="P28" s="327">
        <v>1936.10493</v>
      </c>
      <c r="Q28" s="327">
        <v>1758.6775299999999</v>
      </c>
      <c r="R28" s="327">
        <v>1941.5038999999999</v>
      </c>
      <c r="S28" s="327">
        <v>3464.347870000001</v>
      </c>
      <c r="T28" s="327">
        <v>1180.3133099999986</v>
      </c>
      <c r="U28" s="327">
        <v>611.15328999999906</v>
      </c>
      <c r="V28" s="327">
        <v>1412.2853799999998</v>
      </c>
      <c r="W28" s="328">
        <v>3611.0717799999975</v>
      </c>
      <c r="X28" s="286">
        <f t="shared" si="1"/>
        <v>21869.477149999995</v>
      </c>
      <c r="Y28" s="326">
        <v>1897.5544600000001</v>
      </c>
      <c r="Z28" s="327">
        <v>675.37097000000017</v>
      </c>
      <c r="AA28" s="327">
        <v>758.28289999999993</v>
      </c>
      <c r="AB28" s="327">
        <v>359.06328000000002</v>
      </c>
      <c r="AC28" s="327">
        <v>706.2246700000004</v>
      </c>
      <c r="AD28" s="327">
        <v>1239.2709199999999</v>
      </c>
      <c r="AE28" s="327">
        <v>556.76283999999987</v>
      </c>
      <c r="AF28" s="327">
        <v>260.60656</v>
      </c>
      <c r="AG28" s="327">
        <v>240.61439000000001</v>
      </c>
      <c r="AH28" s="328">
        <v>643.75013000000001</v>
      </c>
      <c r="AI28" s="286">
        <f t="shared" si="2"/>
        <v>7337.5011199999999</v>
      </c>
      <c r="AJ28" s="286">
        <f t="shared" si="3"/>
        <v>43576.484429999997</v>
      </c>
    </row>
    <row r="29" spans="1:36" ht="14.5">
      <c r="A29" s="144">
        <v>5155</v>
      </c>
      <c r="B29" s="214" t="s">
        <v>373</v>
      </c>
      <c r="C29" s="326">
        <v>0</v>
      </c>
      <c r="D29" s="327">
        <v>53.608800000000002</v>
      </c>
      <c r="E29" s="327">
        <v>56.253999999999998</v>
      </c>
      <c r="F29" s="327">
        <v>26.625999999999987</v>
      </c>
      <c r="G29" s="327">
        <v>41.41</v>
      </c>
      <c r="H29" s="327">
        <v>14.765499999999999</v>
      </c>
      <c r="I29" s="327">
        <v>255.245</v>
      </c>
      <c r="J29" s="327">
        <v>26.122910000000001</v>
      </c>
      <c r="K29" s="327">
        <v>141.47399999999999</v>
      </c>
      <c r="L29" s="328">
        <v>221.56899999999999</v>
      </c>
      <c r="M29" s="286">
        <f t="shared" si="0"/>
        <v>837.07520999999997</v>
      </c>
      <c r="N29" s="326">
        <v>33.363999999999997</v>
      </c>
      <c r="O29" s="327">
        <v>49.618000000000002</v>
      </c>
      <c r="P29" s="327">
        <v>44.683</v>
      </c>
      <c r="Q29" s="327">
        <v>68.307000000000002</v>
      </c>
      <c r="R29" s="327">
        <v>0</v>
      </c>
      <c r="S29" s="327">
        <v>90.05501000000001</v>
      </c>
      <c r="T29" s="327">
        <v>0</v>
      </c>
      <c r="U29" s="327">
        <v>86.653999999999996</v>
      </c>
      <c r="V29" s="327">
        <v>0</v>
      </c>
      <c r="W29" s="328">
        <v>34.860999999999997</v>
      </c>
      <c r="X29" s="286">
        <f t="shared" si="1"/>
        <v>407.54201</v>
      </c>
      <c r="Y29" s="326">
        <v>29.166</v>
      </c>
      <c r="Z29" s="327">
        <v>-29.166</v>
      </c>
      <c r="AA29" s="327">
        <v>0</v>
      </c>
      <c r="AB29" s="327">
        <v>5.8380000000000001</v>
      </c>
      <c r="AC29" s="327">
        <v>0</v>
      </c>
      <c r="AD29" s="327">
        <v>61.60</v>
      </c>
      <c r="AE29" s="327">
        <v>0</v>
      </c>
      <c r="AF29" s="327">
        <v>0</v>
      </c>
      <c r="AG29" s="327">
        <v>3.38</v>
      </c>
      <c r="AH29" s="328">
        <v>0</v>
      </c>
      <c r="AI29" s="286">
        <f t="shared" si="2"/>
        <v>70.817999999999998</v>
      </c>
      <c r="AJ29" s="286">
        <f t="shared" si="3"/>
        <v>1315.4352200000001</v>
      </c>
    </row>
    <row r="30" spans="1:36" ht="14.5">
      <c r="A30" s="144">
        <v>5156</v>
      </c>
      <c r="B30" s="214" t="s">
        <v>374</v>
      </c>
      <c r="C30" s="326">
        <v>2.6863999999999999</v>
      </c>
      <c r="D30" s="327">
        <v>593.30273999999997</v>
      </c>
      <c r="E30" s="327">
        <v>639.82296000000019</v>
      </c>
      <c r="F30" s="327">
        <v>246.97882999999985</v>
      </c>
      <c r="G30" s="327">
        <v>670.77025000000026</v>
      </c>
      <c r="H30" s="327">
        <v>67.402559999999994</v>
      </c>
      <c r="I30" s="327">
        <v>108.93442999999999</v>
      </c>
      <c r="J30" s="327">
        <v>22.7425</v>
      </c>
      <c r="K30" s="327">
        <v>53.197540000000011</v>
      </c>
      <c r="L30" s="328">
        <v>38.431800000000003</v>
      </c>
      <c r="M30" s="286">
        <f t="shared" si="0"/>
        <v>2444.2700099999997</v>
      </c>
      <c r="N30" s="326">
        <v>0</v>
      </c>
      <c r="O30" s="327">
        <v>25.839569999999998</v>
      </c>
      <c r="P30" s="327">
        <v>0</v>
      </c>
      <c r="Q30" s="327">
        <v>0</v>
      </c>
      <c r="R30" s="327">
        <v>0.223</v>
      </c>
      <c r="S30" s="327">
        <v>37.06</v>
      </c>
      <c r="T30" s="327">
        <v>8.5750000000000064</v>
      </c>
      <c r="U30" s="327">
        <v>-9.2890000000000068</v>
      </c>
      <c r="V30" s="327">
        <v>0</v>
      </c>
      <c r="W30" s="328">
        <v>15.852000000000007</v>
      </c>
      <c r="X30" s="286">
        <f t="shared" si="1"/>
        <v>78.260570000000001</v>
      </c>
      <c r="Y30" s="326">
        <v>0</v>
      </c>
      <c r="Z30" s="327">
        <v>0</v>
      </c>
      <c r="AA30" s="327">
        <v>0</v>
      </c>
      <c r="AB30" s="327">
        <v>0</v>
      </c>
      <c r="AC30" s="327">
        <v>0</v>
      </c>
      <c r="AD30" s="327">
        <v>9.5530000000000008</v>
      </c>
      <c r="AE30" s="327">
        <v>0</v>
      </c>
      <c r="AF30" s="327">
        <v>0</v>
      </c>
      <c r="AG30" s="327">
        <v>0</v>
      </c>
      <c r="AH30" s="328">
        <v>0</v>
      </c>
      <c r="AI30" s="286">
        <f t="shared" si="2"/>
        <v>9.5530000000000008</v>
      </c>
      <c r="AJ30" s="286">
        <f t="shared" si="3"/>
        <v>2532.0835799999995</v>
      </c>
    </row>
    <row r="31" spans="1:36" ht="14.5">
      <c r="A31" s="144">
        <v>5157</v>
      </c>
      <c r="B31" s="214" t="s">
        <v>579</v>
      </c>
      <c r="C31" s="326">
        <v>0</v>
      </c>
      <c r="D31" s="327">
        <v>0</v>
      </c>
      <c r="E31" s="327">
        <v>0</v>
      </c>
      <c r="F31" s="327">
        <v>0</v>
      </c>
      <c r="G31" s="327">
        <v>0</v>
      </c>
      <c r="H31" s="327">
        <v>9</v>
      </c>
      <c r="I31" s="327">
        <v>5.70</v>
      </c>
      <c r="J31" s="327">
        <v>254.07920999999999</v>
      </c>
      <c r="K31" s="327">
        <v>24.24</v>
      </c>
      <c r="L31" s="328">
        <v>108.19594000000001</v>
      </c>
      <c r="M31" s="286">
        <f t="shared" si="0"/>
        <v>401.21514999999999</v>
      </c>
      <c r="N31" s="326">
        <v>0.12</v>
      </c>
      <c r="O31" s="327">
        <v>0</v>
      </c>
      <c r="P31" s="327">
        <v>0</v>
      </c>
      <c r="Q31" s="327">
        <v>157.41766000000001</v>
      </c>
      <c r="R31" s="327">
        <v>39.192</v>
      </c>
      <c r="S31" s="327">
        <v>121.74445999999999</v>
      </c>
      <c r="T31" s="327">
        <v>0</v>
      </c>
      <c r="U31" s="327">
        <v>0</v>
      </c>
      <c r="V31" s="327">
        <v>0</v>
      </c>
      <c r="W31" s="328">
        <v>18.672000000000001</v>
      </c>
      <c r="X31" s="286">
        <f t="shared" si="1"/>
        <v>337.14612000000005</v>
      </c>
      <c r="Y31" s="326">
        <v>0.61507000000000001</v>
      </c>
      <c r="Z31" s="327">
        <v>0</v>
      </c>
      <c r="AA31" s="327">
        <v>0</v>
      </c>
      <c r="AB31" s="327">
        <v>0</v>
      </c>
      <c r="AC31" s="327">
        <v>14.17282</v>
      </c>
      <c r="AD31" s="327">
        <v>0</v>
      </c>
      <c r="AE31" s="327">
        <v>0</v>
      </c>
      <c r="AF31" s="327">
        <v>0</v>
      </c>
      <c r="AG31" s="327">
        <v>0</v>
      </c>
      <c r="AH31" s="328">
        <v>0</v>
      </c>
      <c r="AI31" s="286">
        <f t="shared" si="2"/>
        <v>14.787889999999999</v>
      </c>
      <c r="AJ31" s="286">
        <f t="shared" si="3"/>
        <v>753.14916000000005</v>
      </c>
    </row>
    <row r="32" spans="1:36" ht="14.5">
      <c r="A32" s="144">
        <v>5159</v>
      </c>
      <c r="B32" s="214" t="s">
        <v>726</v>
      </c>
      <c r="C32" s="326">
        <v>0</v>
      </c>
      <c r="D32" s="327">
        <v>0</v>
      </c>
      <c r="E32" s="327">
        <v>0</v>
      </c>
      <c r="F32" s="327">
        <v>0</v>
      </c>
      <c r="G32" s="327">
        <v>0</v>
      </c>
      <c r="H32" s="327">
        <v>0</v>
      </c>
      <c r="I32" s="327">
        <v>0</v>
      </c>
      <c r="J32" s="327">
        <v>0</v>
      </c>
      <c r="K32" s="327">
        <v>0</v>
      </c>
      <c r="L32" s="328">
        <v>0</v>
      </c>
      <c r="M32" s="286">
        <f t="shared" si="0"/>
        <v>0</v>
      </c>
      <c r="N32" s="326">
        <v>0.35220000000000001</v>
      </c>
      <c r="O32" s="327">
        <v>0</v>
      </c>
      <c r="P32" s="327">
        <v>0</v>
      </c>
      <c r="Q32" s="327">
        <v>0</v>
      </c>
      <c r="R32" s="327">
        <v>0</v>
      </c>
      <c r="S32" s="327">
        <v>0</v>
      </c>
      <c r="T32" s="327">
        <v>0</v>
      </c>
      <c r="U32" s="327">
        <v>0</v>
      </c>
      <c r="V32" s="327">
        <v>0</v>
      </c>
      <c r="W32" s="328">
        <v>0</v>
      </c>
      <c r="X32" s="286">
        <f t="shared" si="1"/>
        <v>0.35220000000000001</v>
      </c>
      <c r="Y32" s="326">
        <v>0</v>
      </c>
      <c r="Z32" s="327">
        <v>0</v>
      </c>
      <c r="AA32" s="327">
        <v>0</v>
      </c>
      <c r="AB32" s="327">
        <v>0</v>
      </c>
      <c r="AC32" s="327">
        <v>0</v>
      </c>
      <c r="AD32" s="327">
        <v>0</v>
      </c>
      <c r="AE32" s="327">
        <v>0</v>
      </c>
      <c r="AF32" s="327">
        <v>0</v>
      </c>
      <c r="AG32" s="327">
        <v>0</v>
      </c>
      <c r="AH32" s="328">
        <v>0</v>
      </c>
      <c r="AI32" s="286">
        <f t="shared" si="2"/>
        <v>0</v>
      </c>
      <c r="AJ32" s="286">
        <f t="shared" si="3"/>
        <v>0.35220000000000001</v>
      </c>
    </row>
    <row r="33" spans="1:36" ht="14.5">
      <c r="A33" s="144">
        <v>5161</v>
      </c>
      <c r="B33" s="214" t="s">
        <v>375</v>
      </c>
      <c r="C33" s="326">
        <v>0</v>
      </c>
      <c r="D33" s="327">
        <v>0.05</v>
      </c>
      <c r="E33" s="327">
        <v>0.125</v>
      </c>
      <c r="F33" s="327">
        <v>0.27</v>
      </c>
      <c r="G33" s="327">
        <v>0.22600000000000001</v>
      </c>
      <c r="H33" s="327">
        <v>0.085999999999999993</v>
      </c>
      <c r="I33" s="327">
        <v>0</v>
      </c>
      <c r="J33" s="327">
        <v>0.017999999999999999</v>
      </c>
      <c r="K33" s="327">
        <v>0</v>
      </c>
      <c r="L33" s="328">
        <v>20.78538</v>
      </c>
      <c r="M33" s="286">
        <f t="shared" si="0"/>
        <v>21.560379999999999</v>
      </c>
      <c r="N33" s="326">
        <v>0.082000000000000003</v>
      </c>
      <c r="O33" s="327">
        <v>0</v>
      </c>
      <c r="P33" s="327">
        <v>0.021999999999999999</v>
      </c>
      <c r="Q33" s="327">
        <v>0.048000000000000001</v>
      </c>
      <c r="R33" s="327">
        <v>0</v>
      </c>
      <c r="S33" s="327">
        <v>0.025999999999999999</v>
      </c>
      <c r="T33" s="327">
        <v>0</v>
      </c>
      <c r="U33" s="327">
        <v>0</v>
      </c>
      <c r="V33" s="327">
        <v>0</v>
      </c>
      <c r="W33" s="328">
        <v>0</v>
      </c>
      <c r="X33" s="286">
        <f t="shared" si="1"/>
        <v>0.17800000000000002</v>
      </c>
      <c r="Y33" s="326">
        <v>0</v>
      </c>
      <c r="Z33" s="327">
        <v>0</v>
      </c>
      <c r="AA33" s="327">
        <v>0</v>
      </c>
      <c r="AB33" s="327">
        <v>0</v>
      </c>
      <c r="AC33" s="327">
        <v>0</v>
      </c>
      <c r="AD33" s="327">
        <v>0</v>
      </c>
      <c r="AE33" s="327">
        <v>0</v>
      </c>
      <c r="AF33" s="327">
        <v>0</v>
      </c>
      <c r="AG33" s="327">
        <v>0</v>
      </c>
      <c r="AH33" s="328">
        <v>0</v>
      </c>
      <c r="AI33" s="286">
        <f t="shared" si="2"/>
        <v>0</v>
      </c>
      <c r="AJ33" s="286">
        <f t="shared" si="3"/>
        <v>21.738379999999999</v>
      </c>
    </row>
    <row r="34" spans="1:36" ht="14.5">
      <c r="A34" s="144">
        <v>5162</v>
      </c>
      <c r="B34" s="214" t="s">
        <v>376</v>
      </c>
      <c r="C34" s="326">
        <v>0</v>
      </c>
      <c r="D34" s="327">
        <v>9.0457999999999998</v>
      </c>
      <c r="E34" s="327">
        <v>81.422039999999996</v>
      </c>
      <c r="F34" s="327">
        <v>77.439780000000013</v>
      </c>
      <c r="G34" s="327">
        <v>85.778480000000002</v>
      </c>
      <c r="H34" s="327">
        <v>139.32898</v>
      </c>
      <c r="I34" s="327">
        <v>61.47569</v>
      </c>
      <c r="J34" s="327">
        <v>50.883389999999999</v>
      </c>
      <c r="K34" s="327">
        <v>39.558190000000003</v>
      </c>
      <c r="L34" s="328">
        <v>788.69689000000005</v>
      </c>
      <c r="M34" s="286">
        <f t="shared" si="0"/>
        <v>1333.6292400000002</v>
      </c>
      <c r="N34" s="326">
        <v>186.28643</v>
      </c>
      <c r="O34" s="327">
        <v>199.86731</v>
      </c>
      <c r="P34" s="327">
        <v>110.86494</v>
      </c>
      <c r="Q34" s="327">
        <v>122.51277999999999</v>
      </c>
      <c r="R34" s="327">
        <v>100.42742</v>
      </c>
      <c r="S34" s="327">
        <v>152.80751000000001</v>
      </c>
      <c r="T34" s="327">
        <v>52.788260000000008</v>
      </c>
      <c r="U34" s="327">
        <v>122.68689000000002</v>
      </c>
      <c r="V34" s="327">
        <v>76.699359999999999</v>
      </c>
      <c r="W34" s="328">
        <v>68.899390000000125</v>
      </c>
      <c r="X34" s="286">
        <f t="shared" si="1"/>
        <v>1193.8402900000001</v>
      </c>
      <c r="Y34" s="326">
        <v>101.70077999999999</v>
      </c>
      <c r="Z34" s="327">
        <v>22.010529999999999</v>
      </c>
      <c r="AA34" s="327">
        <v>12.04248999999999</v>
      </c>
      <c r="AB34" s="327">
        <v>11.43985</v>
      </c>
      <c r="AC34" s="327">
        <v>65.928190000000001</v>
      </c>
      <c r="AD34" s="327">
        <v>38.262910000000005</v>
      </c>
      <c r="AE34" s="327">
        <v>15.834330000000016</v>
      </c>
      <c r="AF34" s="327">
        <v>24.02591</v>
      </c>
      <c r="AG34" s="327">
        <v>29.258220000000001</v>
      </c>
      <c r="AH34" s="328">
        <v>15.27261</v>
      </c>
      <c r="AI34" s="286">
        <f t="shared" si="2"/>
        <v>335.77582000000001</v>
      </c>
      <c r="AJ34" s="286">
        <f t="shared" si="3"/>
        <v>2863.2453500000001</v>
      </c>
    </row>
    <row r="35" spans="1:36" ht="14.5">
      <c r="A35" s="144">
        <v>5163</v>
      </c>
      <c r="B35" s="214" t="s">
        <v>377</v>
      </c>
      <c r="C35" s="326">
        <v>0</v>
      </c>
      <c r="D35" s="327">
        <v>5.74</v>
      </c>
      <c r="E35" s="327">
        <v>2.129</v>
      </c>
      <c r="F35" s="327">
        <v>16.253</v>
      </c>
      <c r="G35" s="327">
        <v>4.1100000000000003</v>
      </c>
      <c r="H35" s="327">
        <v>3.8170000000000002</v>
      </c>
      <c r="I35" s="327">
        <v>32.104999999999997</v>
      </c>
      <c r="J35" s="327">
        <v>0</v>
      </c>
      <c r="K35" s="327">
        <v>0</v>
      </c>
      <c r="L35" s="328">
        <v>2.3131500000000003</v>
      </c>
      <c r="M35" s="286">
        <f t="shared" si="0"/>
        <v>66.467150000000004</v>
      </c>
      <c r="N35" s="326">
        <v>7.10</v>
      </c>
      <c r="O35" s="327">
        <v>818.30</v>
      </c>
      <c r="P35" s="327">
        <v>-5.90</v>
      </c>
      <c r="Q35" s="327">
        <v>0</v>
      </c>
      <c r="R35" s="327">
        <v>0</v>
      </c>
      <c r="S35" s="327">
        <v>3.698</v>
      </c>
      <c r="T35" s="327">
        <v>0</v>
      </c>
      <c r="U35" s="327">
        <v>0</v>
      </c>
      <c r="V35" s="327">
        <v>0</v>
      </c>
      <c r="W35" s="328">
        <v>-818.30</v>
      </c>
      <c r="X35" s="286">
        <f t="shared" si="1"/>
        <v>4.8980000000000246</v>
      </c>
      <c r="Y35" s="326">
        <v>0.69899999999999995</v>
      </c>
      <c r="Z35" s="327">
        <v>0</v>
      </c>
      <c r="AA35" s="327">
        <v>0</v>
      </c>
      <c r="AB35" s="327">
        <v>0</v>
      </c>
      <c r="AC35" s="327">
        <v>0</v>
      </c>
      <c r="AD35" s="327">
        <v>3.9169999999999998</v>
      </c>
      <c r="AE35" s="327">
        <v>0</v>
      </c>
      <c r="AF35" s="327">
        <v>0</v>
      </c>
      <c r="AG35" s="327">
        <v>0</v>
      </c>
      <c r="AH35" s="328">
        <v>0</v>
      </c>
      <c r="AI35" s="286">
        <f t="shared" si="2"/>
        <v>4.6159999999999997</v>
      </c>
      <c r="AJ35" s="286">
        <f t="shared" si="3"/>
        <v>75.981150000000028</v>
      </c>
    </row>
    <row r="36" spans="1:36" ht="14.5">
      <c r="A36" s="144">
        <v>5164</v>
      </c>
      <c r="B36" s="214" t="s">
        <v>378</v>
      </c>
      <c r="C36" s="326">
        <v>0</v>
      </c>
      <c r="D36" s="327">
        <v>1658.2085900000002</v>
      </c>
      <c r="E36" s="327">
        <v>401.69547</v>
      </c>
      <c r="F36" s="327">
        <v>977.83389999999986</v>
      </c>
      <c r="G36" s="327">
        <v>598.70818999999995</v>
      </c>
      <c r="H36" s="327">
        <v>1581.23739</v>
      </c>
      <c r="I36" s="327">
        <v>1121.7669600000002</v>
      </c>
      <c r="J36" s="327">
        <v>822.33384999999998</v>
      </c>
      <c r="K36" s="327">
        <v>935.04578000000026</v>
      </c>
      <c r="L36" s="328">
        <v>1075.23794</v>
      </c>
      <c r="M36" s="286">
        <f t="shared" si="0"/>
        <v>9172.0680700000012</v>
      </c>
      <c r="N36" s="326">
        <v>811.47188000000006</v>
      </c>
      <c r="O36" s="327">
        <v>294.37131999999997</v>
      </c>
      <c r="P36" s="327">
        <v>277.87302</v>
      </c>
      <c r="Q36" s="327">
        <v>732.05727000000002</v>
      </c>
      <c r="R36" s="327">
        <v>700.68253000000004</v>
      </c>
      <c r="S36" s="327">
        <v>680.60189999999989</v>
      </c>
      <c r="T36" s="327">
        <v>734.90795000000014</v>
      </c>
      <c r="U36" s="327">
        <v>598.9608499999996</v>
      </c>
      <c r="V36" s="327">
        <v>563.08232999999996</v>
      </c>
      <c r="W36" s="328">
        <v>1751.6693900000007</v>
      </c>
      <c r="X36" s="286">
        <f t="shared" si="4" ref="X36:X67">SUM(N36:W36)</f>
        <v>7145.6784400000006</v>
      </c>
      <c r="Y36" s="326">
        <v>1500.3397600000001</v>
      </c>
      <c r="Z36" s="327">
        <v>675.82638999999995</v>
      </c>
      <c r="AA36" s="327">
        <v>644.97420000000022</v>
      </c>
      <c r="AB36" s="327">
        <v>475.71289000000002</v>
      </c>
      <c r="AC36" s="327">
        <v>716.00068999999996</v>
      </c>
      <c r="AD36" s="327">
        <v>417.89645000000002</v>
      </c>
      <c r="AE36" s="327">
        <v>465.15700999999979</v>
      </c>
      <c r="AF36" s="327">
        <v>927.23367000000007</v>
      </c>
      <c r="AG36" s="327">
        <v>505.27010999999999</v>
      </c>
      <c r="AH36" s="328">
        <v>439.61958000000004</v>
      </c>
      <c r="AI36" s="286">
        <f t="shared" si="2"/>
        <v>6768.0307499999999</v>
      </c>
      <c r="AJ36" s="286">
        <f t="shared" si="3"/>
        <v>23085.777260000003</v>
      </c>
    </row>
    <row r="37" spans="1:36" ht="14.5">
      <c r="A37" s="144">
        <v>5165</v>
      </c>
      <c r="B37" s="214" t="s">
        <v>645</v>
      </c>
      <c r="C37" s="326">
        <v>0</v>
      </c>
      <c r="D37" s="327">
        <v>0</v>
      </c>
      <c r="E37" s="327">
        <v>0</v>
      </c>
      <c r="F37" s="327">
        <v>0</v>
      </c>
      <c r="G37" s="327">
        <v>0</v>
      </c>
      <c r="H37" s="327">
        <v>0</v>
      </c>
      <c r="I37" s="327">
        <v>0</v>
      </c>
      <c r="J37" s="327">
        <v>0</v>
      </c>
      <c r="K37" s="327">
        <v>3.95</v>
      </c>
      <c r="L37" s="328">
        <v>0</v>
      </c>
      <c r="M37" s="286">
        <f t="shared" si="0"/>
        <v>3.95</v>
      </c>
      <c r="N37" s="326">
        <v>0</v>
      </c>
      <c r="O37" s="327">
        <v>0</v>
      </c>
      <c r="P37" s="327">
        <v>0</v>
      </c>
      <c r="Q37" s="327">
        <v>0</v>
      </c>
      <c r="R37" s="327">
        <v>0</v>
      </c>
      <c r="S37" s="327">
        <v>0</v>
      </c>
      <c r="T37" s="327">
        <v>0</v>
      </c>
      <c r="U37" s="327">
        <v>0</v>
      </c>
      <c r="V37" s="327">
        <v>0</v>
      </c>
      <c r="W37" s="328">
        <v>0</v>
      </c>
      <c r="X37" s="286">
        <f t="shared" si="4"/>
        <v>0</v>
      </c>
      <c r="Y37" s="326">
        <v>0</v>
      </c>
      <c r="Z37" s="327">
        <v>0</v>
      </c>
      <c r="AA37" s="327">
        <v>0</v>
      </c>
      <c r="AB37" s="327">
        <v>0</v>
      </c>
      <c r="AC37" s="327">
        <v>0</v>
      </c>
      <c r="AD37" s="327">
        <v>0</v>
      </c>
      <c r="AE37" s="327">
        <v>0</v>
      </c>
      <c r="AF37" s="327">
        <v>0</v>
      </c>
      <c r="AG37" s="327">
        <v>0</v>
      </c>
      <c r="AH37" s="328">
        <v>0</v>
      </c>
      <c r="AI37" s="286">
        <f t="shared" si="2"/>
        <v>0</v>
      </c>
      <c r="AJ37" s="286">
        <f t="shared" si="3"/>
        <v>3.95</v>
      </c>
    </row>
    <row r="38" spans="1:36" ht="14.5">
      <c r="A38" s="144">
        <v>5166</v>
      </c>
      <c r="B38" s="214" t="s">
        <v>430</v>
      </c>
      <c r="C38" s="326">
        <v>0</v>
      </c>
      <c r="D38" s="327">
        <v>0</v>
      </c>
      <c r="E38" s="327">
        <v>67.953659999999999</v>
      </c>
      <c r="F38" s="327">
        <v>1.1388199999999924</v>
      </c>
      <c r="G38" s="327">
        <v>0</v>
      </c>
      <c r="H38" s="327">
        <v>64</v>
      </c>
      <c r="I38" s="327">
        <v>819.44200000000001</v>
      </c>
      <c r="J38" s="327">
        <v>32</v>
      </c>
      <c r="K38" s="327">
        <v>24</v>
      </c>
      <c r="L38" s="328">
        <v>271.77474999999998</v>
      </c>
      <c r="M38" s="286">
        <f t="shared" si="0"/>
        <v>1280.3092300000001</v>
      </c>
      <c r="N38" s="326">
        <v>5</v>
      </c>
      <c r="O38" s="327">
        <v>96</v>
      </c>
      <c r="P38" s="327">
        <v>40</v>
      </c>
      <c r="Q38" s="327">
        <v>32</v>
      </c>
      <c r="R38" s="327">
        <v>361.12</v>
      </c>
      <c r="S38" s="327">
        <v>32</v>
      </c>
      <c r="T38" s="327">
        <v>0</v>
      </c>
      <c r="U38" s="327">
        <v>0</v>
      </c>
      <c r="V38" s="327">
        <v>8</v>
      </c>
      <c r="W38" s="328">
        <v>288.72000000000003</v>
      </c>
      <c r="X38" s="286">
        <f t="shared" si="4"/>
        <v>862.84</v>
      </c>
      <c r="Y38" s="326">
        <v>0</v>
      </c>
      <c r="Z38" s="327">
        <v>0</v>
      </c>
      <c r="AA38" s="327">
        <v>0</v>
      </c>
      <c r="AB38" s="327">
        <v>0</v>
      </c>
      <c r="AC38" s="327">
        <v>0</v>
      </c>
      <c r="AD38" s="327">
        <v>0</v>
      </c>
      <c r="AE38" s="327">
        <v>0</v>
      </c>
      <c r="AF38" s="327">
        <v>0</v>
      </c>
      <c r="AG38" s="327">
        <v>0</v>
      </c>
      <c r="AH38" s="328">
        <v>0</v>
      </c>
      <c r="AI38" s="286">
        <f t="shared" si="2"/>
        <v>0</v>
      </c>
      <c r="AJ38" s="286">
        <f t="shared" si="3"/>
        <v>2143.14923</v>
      </c>
    </row>
    <row r="39" spans="1:36" ht="14.5">
      <c r="A39" s="144">
        <v>5167</v>
      </c>
      <c r="B39" s="214" t="s">
        <v>431</v>
      </c>
      <c r="C39" s="326">
        <v>0</v>
      </c>
      <c r="D39" s="327">
        <v>0</v>
      </c>
      <c r="E39" s="327">
        <v>19.555900000000001</v>
      </c>
      <c r="F39" s="327">
        <v>13.815</v>
      </c>
      <c r="G39" s="327">
        <v>253.96779999999998</v>
      </c>
      <c r="H39" s="327">
        <v>6.8091200000000001</v>
      </c>
      <c r="I39" s="327">
        <v>21</v>
      </c>
      <c r="J39" s="327">
        <v>6.40</v>
      </c>
      <c r="K39" s="327">
        <v>4.80</v>
      </c>
      <c r="L39" s="328">
        <v>203.02779999999998</v>
      </c>
      <c r="M39" s="286">
        <f t="shared" si="0"/>
        <v>529.37561999999991</v>
      </c>
      <c r="N39" s="326">
        <v>4.80</v>
      </c>
      <c r="O39" s="327">
        <v>20</v>
      </c>
      <c r="P39" s="327">
        <v>6.40</v>
      </c>
      <c r="Q39" s="327">
        <v>0</v>
      </c>
      <c r="R39" s="327">
        <v>89.44</v>
      </c>
      <c r="S39" s="327">
        <v>18</v>
      </c>
      <c r="T39" s="327">
        <v>0</v>
      </c>
      <c r="U39" s="327">
        <v>6</v>
      </c>
      <c r="V39" s="327">
        <v>16</v>
      </c>
      <c r="W39" s="328">
        <v>44.655999999999999</v>
      </c>
      <c r="X39" s="286">
        <f t="shared" si="4"/>
        <v>205.29599999999999</v>
      </c>
      <c r="Y39" s="326">
        <v>0</v>
      </c>
      <c r="Z39" s="327">
        <v>1.60</v>
      </c>
      <c r="AA39" s="327">
        <v>8.8000000000000007</v>
      </c>
      <c r="AB39" s="327">
        <v>12.40</v>
      </c>
      <c r="AC39" s="327">
        <v>4.80</v>
      </c>
      <c r="AD39" s="327">
        <v>34</v>
      </c>
      <c r="AE39" s="327">
        <v>12</v>
      </c>
      <c r="AF39" s="327">
        <v>1.60</v>
      </c>
      <c r="AG39" s="327">
        <v>3.20</v>
      </c>
      <c r="AH39" s="328">
        <v>71.400000000000006</v>
      </c>
      <c r="AI39" s="286">
        <f t="shared" si="2"/>
        <v>149.80000000000001</v>
      </c>
      <c r="AJ39" s="286">
        <f t="shared" si="3"/>
        <v>884.4716199999998</v>
      </c>
    </row>
    <row r="40" spans="1:36" ht="14.5">
      <c r="A40" s="144">
        <v>5168</v>
      </c>
      <c r="B40" s="214" t="s">
        <v>432</v>
      </c>
      <c r="C40" s="326">
        <v>0</v>
      </c>
      <c r="D40" s="327">
        <v>0</v>
      </c>
      <c r="E40" s="327">
        <v>25.152459999999998</v>
      </c>
      <c r="F40" s="327">
        <v>59.843000000000011</v>
      </c>
      <c r="G40" s="327">
        <v>232.72</v>
      </c>
      <c r="H40" s="327">
        <v>0.998</v>
      </c>
      <c r="I40" s="327">
        <v>1.6479999999999999</v>
      </c>
      <c r="J40" s="327">
        <v>1.698</v>
      </c>
      <c r="K40" s="327">
        <v>0.94799999999999995</v>
      </c>
      <c r="L40" s="328">
        <v>397.06599999999997</v>
      </c>
      <c r="M40" s="286">
        <f t="shared" si="0"/>
        <v>720.07345999999995</v>
      </c>
      <c r="N40" s="326">
        <v>521.4085</v>
      </c>
      <c r="O40" s="327">
        <v>13.326000000000001</v>
      </c>
      <c r="P40" s="327">
        <v>12.927</v>
      </c>
      <c r="Q40" s="327">
        <v>0.94799999999999995</v>
      </c>
      <c r="R40" s="327">
        <v>0.94799999999999995</v>
      </c>
      <c r="S40" s="327">
        <v>3.4689999999999999</v>
      </c>
      <c r="T40" s="327">
        <v>5.3634899999999908</v>
      </c>
      <c r="U40" s="327">
        <v>2.1825</v>
      </c>
      <c r="V40" s="327">
        <v>0.54900000000000004</v>
      </c>
      <c r="W40" s="328">
        <v>0.54900000000000004</v>
      </c>
      <c r="X40" s="286">
        <f t="shared" si="4"/>
        <v>561.67048999999997</v>
      </c>
      <c r="Y40" s="326">
        <v>1.0980000000000001</v>
      </c>
      <c r="Z40" s="327">
        <v>0.54900000000000004</v>
      </c>
      <c r="AA40" s="327">
        <v>0.61138000000000015</v>
      </c>
      <c r="AB40" s="327">
        <v>0.72478999999999993</v>
      </c>
      <c r="AC40" s="327">
        <v>0.72478999999999993</v>
      </c>
      <c r="AD40" s="327">
        <v>0.72478999999999993</v>
      </c>
      <c r="AE40" s="327">
        <v>1.4495799999999999</v>
      </c>
      <c r="AF40" s="327">
        <v>0.72478999999999993</v>
      </c>
      <c r="AG40" s="327">
        <v>0.72478999999999993</v>
      </c>
      <c r="AH40" s="328">
        <v>0.72478999999999993</v>
      </c>
      <c r="AI40" s="286">
        <f t="shared" si="2"/>
        <v>8.0566999999999993</v>
      </c>
      <c r="AJ40" s="286">
        <f t="shared" si="3"/>
        <v>1289.8006500000001</v>
      </c>
    </row>
    <row r="41" spans="1:36" ht="14.5">
      <c r="A41" s="144">
        <v>5169</v>
      </c>
      <c r="B41" s="214" t="s">
        <v>379</v>
      </c>
      <c r="C41" s="326">
        <v>0</v>
      </c>
      <c r="D41" s="327">
        <v>5545.6101200000003</v>
      </c>
      <c r="E41" s="327">
        <v>20061.480529999997</v>
      </c>
      <c r="F41" s="327">
        <v>41073.972809999999</v>
      </c>
      <c r="G41" s="327">
        <v>66596.71338999999</v>
      </c>
      <c r="H41" s="327">
        <v>158260.96252</v>
      </c>
      <c r="I41" s="327">
        <v>75732.148539999995</v>
      </c>
      <c r="J41" s="327">
        <v>29435.151389999999</v>
      </c>
      <c r="K41" s="327">
        <v>71047.879560000001</v>
      </c>
      <c r="L41" s="328">
        <v>150518.43547999999</v>
      </c>
      <c r="M41" s="286">
        <f t="shared" si="0"/>
        <v>618272.35433999996</v>
      </c>
      <c r="N41" s="326">
        <v>155279.81151</v>
      </c>
      <c r="O41" s="327">
        <v>96015.113089999999</v>
      </c>
      <c r="P41" s="327">
        <v>92155.01586</v>
      </c>
      <c r="Q41" s="327">
        <v>61242.075259999998</v>
      </c>
      <c r="R41" s="327">
        <v>11439.59168</v>
      </c>
      <c r="S41" s="327">
        <v>18342.152550000013</v>
      </c>
      <c r="T41" s="327">
        <v>7414.0135300000311</v>
      </c>
      <c r="U41" s="327">
        <v>7104.5694900000099</v>
      </c>
      <c r="V41" s="327">
        <v>7376.0985000000001</v>
      </c>
      <c r="W41" s="328">
        <v>21931.404709999977</v>
      </c>
      <c r="X41" s="286">
        <f t="shared" si="4"/>
        <v>478299.84618000011</v>
      </c>
      <c r="Y41" s="326">
        <v>5881.4266100000004</v>
      </c>
      <c r="Z41" s="327">
        <v>1870.4524099999992</v>
      </c>
      <c r="AA41" s="327">
        <v>3376.7752500000001</v>
      </c>
      <c r="AB41" s="327">
        <v>2679.0395899999999</v>
      </c>
      <c r="AC41" s="327">
        <v>5289.8218799999986</v>
      </c>
      <c r="AD41" s="327">
        <v>6927.6288800000002</v>
      </c>
      <c r="AE41" s="327">
        <v>5694.9701899999973</v>
      </c>
      <c r="AF41" s="327">
        <v>3665.4857000000002</v>
      </c>
      <c r="AG41" s="327">
        <v>2517.9119599999999</v>
      </c>
      <c r="AH41" s="328">
        <v>7650.1949100000002</v>
      </c>
      <c r="AI41" s="286">
        <f t="shared" si="2"/>
        <v>45553.707379999993</v>
      </c>
      <c r="AJ41" s="286">
        <f t="shared" si="3"/>
        <v>1142125.9079</v>
      </c>
    </row>
    <row r="42" spans="1:36" ht="14.5">
      <c r="A42" s="144">
        <v>5171</v>
      </c>
      <c r="B42" s="214" t="s">
        <v>380</v>
      </c>
      <c r="C42" s="326">
        <v>1.891</v>
      </c>
      <c r="D42" s="327">
        <v>2263.5222999999996</v>
      </c>
      <c r="E42" s="327">
        <v>13899.810420000002</v>
      </c>
      <c r="F42" s="327">
        <v>13647.649569999996</v>
      </c>
      <c r="G42" s="327">
        <v>7726.6202500000036</v>
      </c>
      <c r="H42" s="327">
        <v>12373.86628</v>
      </c>
      <c r="I42" s="327">
        <v>13007.325660000002</v>
      </c>
      <c r="J42" s="327">
        <v>12512.747300000001</v>
      </c>
      <c r="K42" s="327">
        <v>6794.9875300000012</v>
      </c>
      <c r="L42" s="328">
        <v>54566.071979999993</v>
      </c>
      <c r="M42" s="286">
        <f t="shared" si="0"/>
        <v>136794.49228999999</v>
      </c>
      <c r="N42" s="326">
        <v>8255.2485500000003</v>
      </c>
      <c r="O42" s="327">
        <v>2033.4062399999993</v>
      </c>
      <c r="P42" s="327">
        <v>724.66164000000003</v>
      </c>
      <c r="Q42" s="327">
        <v>524.41854000000001</v>
      </c>
      <c r="R42" s="327">
        <v>477.64756</v>
      </c>
      <c r="S42" s="327">
        <v>1944.7719000000004</v>
      </c>
      <c r="T42" s="327">
        <v>230.74046000000089</v>
      </c>
      <c r="U42" s="327">
        <v>2537.7707099999989</v>
      </c>
      <c r="V42" s="327">
        <v>1124.8591399999998</v>
      </c>
      <c r="W42" s="328">
        <v>1595.5261000000014</v>
      </c>
      <c r="X42" s="286">
        <f t="shared" si="4"/>
        <v>19449.050840000004</v>
      </c>
      <c r="Y42" s="326">
        <v>187.74273000000002</v>
      </c>
      <c r="Z42" s="327">
        <v>172.57167000000001</v>
      </c>
      <c r="AA42" s="327">
        <v>144.42278999999999</v>
      </c>
      <c r="AB42" s="327">
        <v>71.401560000000003</v>
      </c>
      <c r="AC42" s="327">
        <v>68.932979999999986</v>
      </c>
      <c r="AD42" s="327">
        <v>602.9701</v>
      </c>
      <c r="AE42" s="327">
        <v>31.843679999999935</v>
      </c>
      <c r="AF42" s="327">
        <v>192.35101999999998</v>
      </c>
      <c r="AG42" s="327">
        <v>98.111670000000004</v>
      </c>
      <c r="AH42" s="328">
        <v>17.971900000000002</v>
      </c>
      <c r="AI42" s="286">
        <f t="shared" si="2"/>
        <v>1588.3201000000001</v>
      </c>
      <c r="AJ42" s="286">
        <f t="shared" si="3"/>
        <v>157831.86323000002</v>
      </c>
    </row>
    <row r="43" spans="1:36" ht="14.5">
      <c r="A43" s="144">
        <v>5172</v>
      </c>
      <c r="B43" s="214" t="s">
        <v>381</v>
      </c>
      <c r="C43" s="326">
        <v>0</v>
      </c>
      <c r="D43" s="327">
        <v>3.69</v>
      </c>
      <c r="E43" s="327">
        <v>0</v>
      </c>
      <c r="F43" s="327">
        <v>0</v>
      </c>
      <c r="G43" s="327">
        <v>19.964099999999998</v>
      </c>
      <c r="H43" s="327">
        <v>0</v>
      </c>
      <c r="I43" s="327">
        <v>0</v>
      </c>
      <c r="J43" s="327">
        <v>0</v>
      </c>
      <c r="K43" s="327">
        <v>29.519020000000001</v>
      </c>
      <c r="L43" s="328">
        <v>19.964099999999998</v>
      </c>
      <c r="M43" s="286">
        <f t="shared" si="0"/>
        <v>73.137219999999999</v>
      </c>
      <c r="N43" s="326">
        <v>0</v>
      </c>
      <c r="O43" s="327">
        <v>0</v>
      </c>
      <c r="P43" s="327">
        <v>0</v>
      </c>
      <c r="Q43" s="327">
        <v>0</v>
      </c>
      <c r="R43" s="327">
        <v>0</v>
      </c>
      <c r="S43" s="327">
        <v>0</v>
      </c>
      <c r="T43" s="327">
        <v>0</v>
      </c>
      <c r="U43" s="327">
        <v>0</v>
      </c>
      <c r="V43" s="327">
        <v>0</v>
      </c>
      <c r="W43" s="328">
        <v>0</v>
      </c>
      <c r="X43" s="286">
        <f t="shared" si="4"/>
        <v>0</v>
      </c>
      <c r="Y43" s="326">
        <v>0</v>
      </c>
      <c r="Z43" s="327">
        <v>0</v>
      </c>
      <c r="AA43" s="327">
        <v>0</v>
      </c>
      <c r="AB43" s="327">
        <v>0</v>
      </c>
      <c r="AC43" s="327">
        <v>0</v>
      </c>
      <c r="AD43" s="327">
        <v>0</v>
      </c>
      <c r="AE43" s="327">
        <v>0</v>
      </c>
      <c r="AF43" s="327">
        <v>0</v>
      </c>
      <c r="AG43" s="327">
        <v>0</v>
      </c>
      <c r="AH43" s="328">
        <v>18.215990000000001</v>
      </c>
      <c r="AI43" s="286">
        <f t="shared" si="2"/>
        <v>18.215990000000001</v>
      </c>
      <c r="AJ43" s="286">
        <f t="shared" si="3"/>
        <v>91.353210000000004</v>
      </c>
    </row>
    <row r="44" spans="1:36" ht="14.5">
      <c r="A44" s="144">
        <v>5173</v>
      </c>
      <c r="B44" s="214" t="s">
        <v>182</v>
      </c>
      <c r="C44" s="326">
        <v>0</v>
      </c>
      <c r="D44" s="327">
        <v>79.143199999999993</v>
      </c>
      <c r="E44" s="327">
        <v>19.774130000000003</v>
      </c>
      <c r="F44" s="327">
        <v>18.956979999999994</v>
      </c>
      <c r="G44" s="327">
        <v>40.808</v>
      </c>
      <c r="H44" s="327">
        <v>11.262</v>
      </c>
      <c r="I44" s="327">
        <v>0.84399999999999997</v>
      </c>
      <c r="J44" s="327">
        <v>11.932</v>
      </c>
      <c r="K44" s="327">
        <v>0.78</v>
      </c>
      <c r="L44" s="328">
        <v>7.265</v>
      </c>
      <c r="M44" s="286">
        <f t="shared" si="0"/>
        <v>190.76530999999994</v>
      </c>
      <c r="N44" s="326">
        <v>0</v>
      </c>
      <c r="O44" s="327">
        <v>9.9930199999999996</v>
      </c>
      <c r="P44" s="327">
        <v>7.3440000000000003</v>
      </c>
      <c r="Q44" s="327">
        <v>0</v>
      </c>
      <c r="R44" s="327">
        <v>11.583</v>
      </c>
      <c r="S44" s="327">
        <v>0</v>
      </c>
      <c r="T44" s="327">
        <v>0</v>
      </c>
      <c r="U44" s="327">
        <v>0</v>
      </c>
      <c r="V44" s="327">
        <v>4.9569999999999999</v>
      </c>
      <c r="W44" s="328">
        <v>7.8586500000000017</v>
      </c>
      <c r="X44" s="286">
        <f t="shared" si="4"/>
        <v>41.735670000000006</v>
      </c>
      <c r="Y44" s="326">
        <v>0</v>
      </c>
      <c r="Z44" s="327">
        <v>0</v>
      </c>
      <c r="AA44" s="327">
        <v>0</v>
      </c>
      <c r="AB44" s="327">
        <v>0</v>
      </c>
      <c r="AC44" s="327">
        <v>0</v>
      </c>
      <c r="AD44" s="327">
        <v>16.928000000000001</v>
      </c>
      <c r="AE44" s="327">
        <v>0</v>
      </c>
      <c r="AF44" s="327">
        <v>0</v>
      </c>
      <c r="AG44" s="327">
        <v>0</v>
      </c>
      <c r="AH44" s="328">
        <v>4.63</v>
      </c>
      <c r="AI44" s="286">
        <f t="shared" si="2"/>
        <v>21.558</v>
      </c>
      <c r="AJ44" s="286">
        <f t="shared" si="3"/>
        <v>254.05897999999993</v>
      </c>
    </row>
    <row r="45" spans="1:36" ht="14.5">
      <c r="A45" s="144">
        <v>5175</v>
      </c>
      <c r="B45" s="214" t="s">
        <v>382</v>
      </c>
      <c r="C45" s="326">
        <v>0.41799999999999998</v>
      </c>
      <c r="D45" s="327">
        <v>200.44408999999999</v>
      </c>
      <c r="E45" s="327">
        <v>532.50840000000005</v>
      </c>
      <c r="F45" s="327">
        <v>355.97440999999992</v>
      </c>
      <c r="G45" s="327">
        <v>306.02932999999996</v>
      </c>
      <c r="H45" s="327">
        <v>489.64221000000003</v>
      </c>
      <c r="I45" s="327">
        <v>276.30878999999999</v>
      </c>
      <c r="J45" s="327">
        <v>-81.738500000000002</v>
      </c>
      <c r="K45" s="327">
        <v>137.38727000000003</v>
      </c>
      <c r="L45" s="328">
        <v>264.53982000000002</v>
      </c>
      <c r="M45" s="286">
        <f t="shared" si="0"/>
        <v>2481.5138200000001</v>
      </c>
      <c r="N45" s="326">
        <v>4.6692999999999998</v>
      </c>
      <c r="O45" s="327">
        <v>31.567550000000001</v>
      </c>
      <c r="P45" s="327">
        <v>95.33869</v>
      </c>
      <c r="Q45" s="327">
        <v>14.545780000000001</v>
      </c>
      <c r="R45" s="327">
        <v>17.033000000000001</v>
      </c>
      <c r="S45" s="327">
        <v>75.069739999999996</v>
      </c>
      <c r="T45" s="327">
        <v>22.332999999999998</v>
      </c>
      <c r="U45" s="327">
        <v>11.468</v>
      </c>
      <c r="V45" s="327">
        <v>23.067250000000001</v>
      </c>
      <c r="W45" s="328">
        <v>57.302099999999975</v>
      </c>
      <c r="X45" s="286">
        <f t="shared" si="4"/>
        <v>352.39440999999999</v>
      </c>
      <c r="Y45" s="326">
        <v>1.68</v>
      </c>
      <c r="Z45" s="327">
        <v>0</v>
      </c>
      <c r="AA45" s="327">
        <v>0</v>
      </c>
      <c r="AB45" s="327">
        <v>0</v>
      </c>
      <c r="AC45" s="327">
        <v>0</v>
      </c>
      <c r="AD45" s="327">
        <v>46.90</v>
      </c>
      <c r="AE45" s="327">
        <v>10.23875</v>
      </c>
      <c r="AF45" s="327">
        <v>3.6511999999999998</v>
      </c>
      <c r="AG45" s="327">
        <v>56.83</v>
      </c>
      <c r="AH45" s="328">
        <v>31.345950000000002</v>
      </c>
      <c r="AI45" s="286">
        <f t="shared" si="2"/>
        <v>150.64589999999998</v>
      </c>
      <c r="AJ45" s="286">
        <f t="shared" si="3"/>
        <v>2984.55413</v>
      </c>
    </row>
    <row r="46" spans="1:36" ht="14.5">
      <c r="A46" s="144">
        <v>5178</v>
      </c>
      <c r="B46" s="214" t="s">
        <v>494</v>
      </c>
      <c r="C46" s="326">
        <v>0</v>
      </c>
      <c r="D46" s="327">
        <v>0</v>
      </c>
      <c r="E46" s="327">
        <v>0</v>
      </c>
      <c r="F46" s="327">
        <v>50</v>
      </c>
      <c r="G46" s="327">
        <v>90</v>
      </c>
      <c r="H46" s="327">
        <v>0</v>
      </c>
      <c r="I46" s="327">
        <v>0</v>
      </c>
      <c r="J46" s="327">
        <v>0</v>
      </c>
      <c r="K46" s="327">
        <v>0</v>
      </c>
      <c r="L46" s="328">
        <v>0</v>
      </c>
      <c r="M46" s="286">
        <f t="shared" si="0"/>
        <v>140</v>
      </c>
      <c r="N46" s="326">
        <v>0</v>
      </c>
      <c r="O46" s="327">
        <v>0</v>
      </c>
      <c r="P46" s="327">
        <v>0</v>
      </c>
      <c r="Q46" s="327">
        <v>0</v>
      </c>
      <c r="R46" s="327">
        <v>0</v>
      </c>
      <c r="S46" s="327">
        <v>0</v>
      </c>
      <c r="T46" s="327">
        <v>0</v>
      </c>
      <c r="U46" s="327">
        <v>0</v>
      </c>
      <c r="V46" s="327">
        <v>0</v>
      </c>
      <c r="W46" s="328">
        <v>0</v>
      </c>
      <c r="X46" s="286">
        <f t="shared" si="4"/>
        <v>0</v>
      </c>
      <c r="Y46" s="326">
        <v>0</v>
      </c>
      <c r="Z46" s="327">
        <v>0</v>
      </c>
      <c r="AA46" s="327">
        <v>0</v>
      </c>
      <c r="AB46" s="327">
        <v>0</v>
      </c>
      <c r="AC46" s="327">
        <v>0</v>
      </c>
      <c r="AD46" s="327">
        <v>0</v>
      </c>
      <c r="AE46" s="327">
        <v>0</v>
      </c>
      <c r="AF46" s="327">
        <v>0</v>
      </c>
      <c r="AG46" s="327">
        <v>0</v>
      </c>
      <c r="AH46" s="328">
        <v>0</v>
      </c>
      <c r="AI46" s="286">
        <f t="shared" si="2"/>
        <v>0</v>
      </c>
      <c r="AJ46" s="286">
        <f t="shared" si="3"/>
        <v>140</v>
      </c>
    </row>
    <row r="47" spans="1:36" ht="14.5">
      <c r="A47" s="144">
        <v>5179</v>
      </c>
      <c r="B47" s="214" t="s">
        <v>383</v>
      </c>
      <c r="C47" s="326">
        <v>0</v>
      </c>
      <c r="D47" s="327">
        <v>10.88302</v>
      </c>
      <c r="E47" s="327">
        <v>6.1876600000000002</v>
      </c>
      <c r="F47" s="327">
        <v>5.6682499999999996</v>
      </c>
      <c r="G47" s="327">
        <v>0.19700000000000001</v>
      </c>
      <c r="H47" s="327">
        <v>4</v>
      </c>
      <c r="I47" s="327">
        <v>0</v>
      </c>
      <c r="J47" s="327">
        <v>0</v>
      </c>
      <c r="K47" s="327">
        <v>0</v>
      </c>
      <c r="L47" s="328">
        <v>1.13792</v>
      </c>
      <c r="M47" s="286">
        <f t="shared" si="0"/>
        <v>28.07385</v>
      </c>
      <c r="N47" s="326">
        <v>0</v>
      </c>
      <c r="O47" s="327">
        <v>0.45641000000000004</v>
      </c>
      <c r="P47" s="327">
        <v>0</v>
      </c>
      <c r="Q47" s="327">
        <v>0</v>
      </c>
      <c r="R47" s="327">
        <v>0</v>
      </c>
      <c r="S47" s="327">
        <v>0.62</v>
      </c>
      <c r="T47" s="327">
        <v>0</v>
      </c>
      <c r="U47" s="327">
        <v>0.33600000000000002</v>
      </c>
      <c r="V47" s="327">
        <v>1.88673</v>
      </c>
      <c r="W47" s="328">
        <v>0.64300000000000002</v>
      </c>
      <c r="X47" s="286">
        <f t="shared" si="4"/>
        <v>3.9421400000000002</v>
      </c>
      <c r="Y47" s="326">
        <v>0</v>
      </c>
      <c r="Z47" s="327">
        <v>0</v>
      </c>
      <c r="AA47" s="327">
        <v>0</v>
      </c>
      <c r="AB47" s="327">
        <v>0</v>
      </c>
      <c r="AC47" s="327">
        <v>0</v>
      </c>
      <c r="AD47" s="327">
        <v>0.58199999999999996</v>
      </c>
      <c r="AE47" s="327">
        <v>0</v>
      </c>
      <c r="AF47" s="327">
        <v>0</v>
      </c>
      <c r="AG47" s="327">
        <v>0</v>
      </c>
      <c r="AH47" s="328">
        <v>0</v>
      </c>
      <c r="AI47" s="286">
        <f t="shared" si="2"/>
        <v>0.58199999999999996</v>
      </c>
      <c r="AJ47" s="286">
        <f t="shared" si="3"/>
        <v>32.597990000000003</v>
      </c>
    </row>
    <row r="48" spans="1:36" ht="14.5">
      <c r="A48" s="144">
        <v>5191</v>
      </c>
      <c r="B48" s="214" t="s">
        <v>974</v>
      </c>
      <c r="C48" s="326"/>
      <c r="D48" s="327"/>
      <c r="E48" s="327"/>
      <c r="F48" s="327"/>
      <c r="G48" s="327"/>
      <c r="H48" s="327"/>
      <c r="I48" s="327"/>
      <c r="J48" s="327"/>
      <c r="K48" s="327"/>
      <c r="L48" s="328"/>
      <c r="M48" s="286">
        <f t="shared" si="0"/>
        <v>0</v>
      </c>
      <c r="N48" s="326"/>
      <c r="O48" s="327"/>
      <c r="P48" s="327"/>
      <c r="Q48" s="327"/>
      <c r="R48" s="327"/>
      <c r="S48" s="327"/>
      <c r="T48" s="327"/>
      <c r="U48" s="327"/>
      <c r="V48" s="327"/>
      <c r="W48" s="328">
        <v>0.10</v>
      </c>
      <c r="X48" s="286">
        <f t="shared" si="4"/>
        <v>0.10</v>
      </c>
      <c r="Y48" s="326">
        <v>0</v>
      </c>
      <c r="Z48" s="327">
        <v>0</v>
      </c>
      <c r="AA48" s="327">
        <v>0</v>
      </c>
      <c r="AB48" s="327">
        <v>0</v>
      </c>
      <c r="AC48" s="327">
        <v>0</v>
      </c>
      <c r="AD48" s="327">
        <v>0</v>
      </c>
      <c r="AE48" s="327">
        <v>0</v>
      </c>
      <c r="AF48" s="327">
        <v>0</v>
      </c>
      <c r="AG48" s="327">
        <v>0</v>
      </c>
      <c r="AH48" s="328">
        <v>0</v>
      </c>
      <c r="AI48" s="286">
        <f t="shared" si="2"/>
        <v>0</v>
      </c>
      <c r="AJ48" s="286">
        <f t="shared" si="3"/>
        <v>0.10</v>
      </c>
    </row>
    <row r="49" spans="1:36" ht="14.5">
      <c r="A49" s="144">
        <v>5192</v>
      </c>
      <c r="B49" s="214" t="s">
        <v>433</v>
      </c>
      <c r="C49" s="326">
        <v>0</v>
      </c>
      <c r="D49" s="327">
        <v>0</v>
      </c>
      <c r="E49" s="327">
        <v>15.095</v>
      </c>
      <c r="F49" s="327">
        <v>9.295</v>
      </c>
      <c r="G49" s="327">
        <v>3.75</v>
      </c>
      <c r="H49" s="327">
        <v>2</v>
      </c>
      <c r="I49" s="327">
        <v>0</v>
      </c>
      <c r="J49" s="327">
        <v>0</v>
      </c>
      <c r="K49" s="327">
        <v>3.80</v>
      </c>
      <c r="L49" s="328">
        <v>0</v>
      </c>
      <c r="M49" s="286">
        <f t="shared" si="0"/>
        <v>33.94</v>
      </c>
      <c r="N49" s="326">
        <v>3.20</v>
      </c>
      <c r="O49" s="327">
        <v>5.53</v>
      </c>
      <c r="P49" s="327">
        <v>0</v>
      </c>
      <c r="Q49" s="327">
        <v>0</v>
      </c>
      <c r="R49" s="327">
        <v>0</v>
      </c>
      <c r="S49" s="327">
        <v>0</v>
      </c>
      <c r="T49" s="327">
        <v>0</v>
      </c>
      <c r="U49" s="327">
        <v>0.70</v>
      </c>
      <c r="V49" s="327">
        <v>37.235</v>
      </c>
      <c r="W49" s="328">
        <v>28.283999999999999</v>
      </c>
      <c r="X49" s="286">
        <f t="shared" si="4"/>
        <v>74.948999999999998</v>
      </c>
      <c r="Y49" s="326">
        <v>13.726000000000001</v>
      </c>
      <c r="Z49" s="327">
        <v>30.76</v>
      </c>
      <c r="AA49" s="327">
        <v>11</v>
      </c>
      <c r="AB49" s="327">
        <v>93.106999999999999</v>
      </c>
      <c r="AC49" s="327">
        <v>125.042</v>
      </c>
      <c r="AD49" s="327">
        <v>17.617999999999999</v>
      </c>
      <c r="AE49" s="327">
        <v>23.376000000000001</v>
      </c>
      <c r="AF49" s="327">
        <v>11</v>
      </c>
      <c r="AG49" s="327">
        <v>20.32</v>
      </c>
      <c r="AH49" s="328">
        <v>13.08</v>
      </c>
      <c r="AI49" s="286">
        <f t="shared" si="2"/>
        <v>359.02899999999994</v>
      </c>
      <c r="AJ49" s="286">
        <f t="shared" si="3"/>
        <v>467.91799999999995</v>
      </c>
    </row>
    <row r="50" spans="1:36" ht="14.5">
      <c r="A50" s="144">
        <v>5194</v>
      </c>
      <c r="B50" s="214" t="s">
        <v>384</v>
      </c>
      <c r="C50" s="326">
        <v>317.20350000000002</v>
      </c>
      <c r="D50" s="327">
        <v>23220.797070000001</v>
      </c>
      <c r="E50" s="327">
        <v>10424.379409999996</v>
      </c>
      <c r="F50" s="327">
        <v>6496.6971900000053</v>
      </c>
      <c r="G50" s="327">
        <v>2676.6017599999977</v>
      </c>
      <c r="H50" s="327">
        <v>2950.6598899999999</v>
      </c>
      <c r="I50" s="327">
        <v>742.62471999999968</v>
      </c>
      <c r="J50" s="327">
        <v>3879.4283100000002</v>
      </c>
      <c r="K50" s="327">
        <v>697.96163999999965</v>
      </c>
      <c r="L50" s="328">
        <v>4078.2430099999997</v>
      </c>
      <c r="M50" s="286">
        <f t="shared" si="0"/>
        <v>55484.596500000007</v>
      </c>
      <c r="N50" s="326">
        <v>388.67439000000002</v>
      </c>
      <c r="O50" s="327">
        <v>541.96468999999991</v>
      </c>
      <c r="P50" s="327">
        <v>256.33440999999999</v>
      </c>
      <c r="Q50" s="327">
        <v>102.569</v>
      </c>
      <c r="R50" s="327">
        <v>298.79924</v>
      </c>
      <c r="S50" s="327">
        <v>224.31696999999997</v>
      </c>
      <c r="T50" s="327">
        <v>76.607429999999937</v>
      </c>
      <c r="U50" s="327">
        <v>217.07093999999995</v>
      </c>
      <c r="V50" s="327">
        <v>285.733</v>
      </c>
      <c r="W50" s="328">
        <v>500.77075000000002</v>
      </c>
      <c r="X50" s="286">
        <f t="shared" si="4"/>
        <v>2892.8408200000003</v>
      </c>
      <c r="Y50" s="326">
        <v>96.653689999999997</v>
      </c>
      <c r="Z50" s="327">
        <v>80.716999999999999</v>
      </c>
      <c r="AA50" s="327">
        <v>89.432099999999977</v>
      </c>
      <c r="AB50" s="327">
        <v>171.79132000000001</v>
      </c>
      <c r="AC50" s="327">
        <v>61.716000000000001</v>
      </c>
      <c r="AD50" s="327">
        <v>201.917</v>
      </c>
      <c r="AE50" s="327">
        <v>665.63300000000015</v>
      </c>
      <c r="AF50" s="327">
        <v>119.471</v>
      </c>
      <c r="AG50" s="327">
        <v>83.347999999999999</v>
      </c>
      <c r="AH50" s="328">
        <v>308.18940000000003</v>
      </c>
      <c r="AI50" s="286">
        <f t="shared" si="2"/>
        <v>1878.86851</v>
      </c>
      <c r="AJ50" s="286">
        <f t="shared" si="3"/>
        <v>60256.305830000005</v>
      </c>
    </row>
    <row r="51" spans="1:36" ht="14.5">
      <c r="A51" s="144">
        <v>5197</v>
      </c>
      <c r="B51" s="214" t="s">
        <v>596</v>
      </c>
      <c r="C51" s="326">
        <v>0</v>
      </c>
      <c r="D51" s="327">
        <v>0</v>
      </c>
      <c r="E51" s="327">
        <v>0</v>
      </c>
      <c r="F51" s="327">
        <v>0</v>
      </c>
      <c r="G51" s="327">
        <v>0</v>
      </c>
      <c r="H51" s="327">
        <v>0</v>
      </c>
      <c r="I51" s="327">
        <v>0</v>
      </c>
      <c r="J51" s="327">
        <v>0</v>
      </c>
      <c r="K51" s="327">
        <v>0</v>
      </c>
      <c r="L51" s="328">
        <v>0</v>
      </c>
      <c r="M51" s="286">
        <f t="shared" si="0"/>
        <v>0</v>
      </c>
      <c r="N51" s="326">
        <v>0</v>
      </c>
      <c r="O51" s="327">
        <v>0</v>
      </c>
      <c r="P51" s="327">
        <v>0</v>
      </c>
      <c r="Q51" s="327">
        <v>0</v>
      </c>
      <c r="R51" s="327">
        <v>0</v>
      </c>
      <c r="S51" s="327">
        <v>0</v>
      </c>
      <c r="T51" s="327">
        <v>0</v>
      </c>
      <c r="U51" s="327">
        <v>0</v>
      </c>
      <c r="V51" s="327">
        <v>0</v>
      </c>
      <c r="W51" s="328">
        <v>0</v>
      </c>
      <c r="X51" s="286">
        <f t="shared" si="4"/>
        <v>0</v>
      </c>
      <c r="Y51" s="326">
        <v>0</v>
      </c>
      <c r="Z51" s="327">
        <v>0</v>
      </c>
      <c r="AA51" s="327">
        <v>0</v>
      </c>
      <c r="AB51" s="327">
        <v>0</v>
      </c>
      <c r="AC51" s="327">
        <v>0</v>
      </c>
      <c r="AD51" s="327">
        <v>0</v>
      </c>
      <c r="AE51" s="327">
        <v>0</v>
      </c>
      <c r="AF51" s="327">
        <v>0</v>
      </c>
      <c r="AG51" s="327">
        <v>0</v>
      </c>
      <c r="AH51" s="328">
        <v>0</v>
      </c>
      <c r="AI51" s="286">
        <f t="shared" si="2"/>
        <v>0</v>
      </c>
      <c r="AJ51" s="286">
        <f t="shared" si="3"/>
        <v>0</v>
      </c>
    </row>
    <row r="52" spans="1:36" ht="14.5">
      <c r="A52" s="144">
        <v>5199</v>
      </c>
      <c r="B52" s="214" t="s">
        <v>385</v>
      </c>
      <c r="C52" s="326">
        <v>100</v>
      </c>
      <c r="D52" s="327">
        <v>22.872</v>
      </c>
      <c r="E52" s="327">
        <v>57.872</v>
      </c>
      <c r="F52" s="327">
        <v>-47.128</v>
      </c>
      <c r="G52" s="327">
        <v>0</v>
      </c>
      <c r="H52" s="327">
        <v>0</v>
      </c>
      <c r="I52" s="327">
        <v>-20</v>
      </c>
      <c r="J52" s="327">
        <v>45.625</v>
      </c>
      <c r="K52" s="327">
        <v>0</v>
      </c>
      <c r="L52" s="328">
        <v>0</v>
      </c>
      <c r="M52" s="286">
        <f t="shared" si="0"/>
        <v>159.24099999999999</v>
      </c>
      <c r="N52" s="326">
        <v>13.26</v>
      </c>
      <c r="O52" s="327">
        <v>6.63</v>
      </c>
      <c r="P52" s="327">
        <v>6.63</v>
      </c>
      <c r="Q52" s="327">
        <v>6.63</v>
      </c>
      <c r="R52" s="327">
        <v>6.63</v>
      </c>
      <c r="S52" s="327">
        <v>0</v>
      </c>
      <c r="T52" s="327">
        <v>0</v>
      </c>
      <c r="U52" s="327">
        <v>0</v>
      </c>
      <c r="V52" s="327">
        <v>0</v>
      </c>
      <c r="W52" s="328">
        <v>0</v>
      </c>
      <c r="X52" s="286">
        <f t="shared" si="4"/>
        <v>39.78</v>
      </c>
      <c r="Y52" s="326">
        <v>0</v>
      </c>
      <c r="Z52" s="327">
        <v>10</v>
      </c>
      <c r="AA52" s="327">
        <v>0</v>
      </c>
      <c r="AB52" s="327">
        <v>0</v>
      </c>
      <c r="AC52" s="327">
        <v>0</v>
      </c>
      <c r="AD52" s="327">
        <v>0</v>
      </c>
      <c r="AE52" s="327">
        <v>0</v>
      </c>
      <c r="AF52" s="327">
        <v>0</v>
      </c>
      <c r="AG52" s="327">
        <v>0</v>
      </c>
      <c r="AH52" s="328">
        <v>0</v>
      </c>
      <c r="AI52" s="286">
        <f t="shared" si="2"/>
        <v>10</v>
      </c>
      <c r="AJ52" s="286">
        <f t="shared" si="3"/>
        <v>209.02099999999999</v>
      </c>
    </row>
    <row r="53" spans="1:36" ht="14.5">
      <c r="A53" s="144">
        <v>5211</v>
      </c>
      <c r="B53" s="214" t="s">
        <v>434</v>
      </c>
      <c r="C53" s="326">
        <v>0</v>
      </c>
      <c r="D53" s="327">
        <v>0</v>
      </c>
      <c r="E53" s="327">
        <v>15</v>
      </c>
      <c r="F53" s="327">
        <v>0</v>
      </c>
      <c r="G53" s="327">
        <v>0</v>
      </c>
      <c r="H53" s="327">
        <v>0</v>
      </c>
      <c r="I53" s="327">
        <v>0</v>
      </c>
      <c r="J53" s="327">
        <v>0</v>
      </c>
      <c r="K53" s="327">
        <v>0</v>
      </c>
      <c r="L53" s="328">
        <v>0</v>
      </c>
      <c r="M53" s="286">
        <f t="shared" si="0"/>
        <v>15</v>
      </c>
      <c r="N53" s="326">
        <v>0</v>
      </c>
      <c r="O53" s="327">
        <v>0</v>
      </c>
      <c r="P53" s="327">
        <v>0</v>
      </c>
      <c r="Q53" s="327">
        <v>0</v>
      </c>
      <c r="R53" s="327">
        <v>0</v>
      </c>
      <c r="S53" s="327">
        <v>0</v>
      </c>
      <c r="T53" s="327">
        <v>0</v>
      </c>
      <c r="U53" s="327">
        <v>0</v>
      </c>
      <c r="V53" s="327">
        <v>0</v>
      </c>
      <c r="W53" s="328">
        <v>0</v>
      </c>
      <c r="X53" s="286">
        <f t="shared" si="4"/>
        <v>0</v>
      </c>
      <c r="Y53" s="326">
        <v>0</v>
      </c>
      <c r="Z53" s="327">
        <v>0</v>
      </c>
      <c r="AA53" s="327">
        <v>0</v>
      </c>
      <c r="AB53" s="327">
        <v>0</v>
      </c>
      <c r="AC53" s="327">
        <v>0</v>
      </c>
      <c r="AD53" s="327">
        <v>0</v>
      </c>
      <c r="AE53" s="327">
        <v>0</v>
      </c>
      <c r="AF53" s="327">
        <v>0</v>
      </c>
      <c r="AG53" s="327">
        <v>0</v>
      </c>
      <c r="AH53" s="328">
        <v>0</v>
      </c>
      <c r="AI53" s="286">
        <f t="shared" si="2"/>
        <v>0</v>
      </c>
      <c r="AJ53" s="286">
        <f t="shared" si="3"/>
        <v>15</v>
      </c>
    </row>
    <row r="54" spans="1:36" ht="14.5">
      <c r="A54" s="144">
        <v>5212</v>
      </c>
      <c r="B54" s="215" t="s">
        <v>435</v>
      </c>
      <c r="C54" s="326">
        <v>0</v>
      </c>
      <c r="D54" s="327">
        <v>0</v>
      </c>
      <c r="E54" s="327">
        <v>10</v>
      </c>
      <c r="F54" s="327">
        <v>114</v>
      </c>
      <c r="G54" s="327">
        <v>501.45</v>
      </c>
      <c r="H54" s="327">
        <v>1062.50</v>
      </c>
      <c r="I54" s="327">
        <v>30</v>
      </c>
      <c r="J54" s="327">
        <v>0</v>
      </c>
      <c r="K54" s="327">
        <v>-209</v>
      </c>
      <c r="L54" s="328">
        <v>55.50</v>
      </c>
      <c r="M54" s="286">
        <f t="shared" si="0"/>
        <v>1564.45</v>
      </c>
      <c r="N54" s="326">
        <v>0</v>
      </c>
      <c r="O54" s="327">
        <v>0</v>
      </c>
      <c r="P54" s="327">
        <v>0</v>
      </c>
      <c r="Q54" s="327">
        <v>0</v>
      </c>
      <c r="R54" s="327">
        <v>130.19999999999999</v>
      </c>
      <c r="S54" s="327">
        <v>0</v>
      </c>
      <c r="T54" s="327">
        <v>0</v>
      </c>
      <c r="U54" s="327">
        <v>0</v>
      </c>
      <c r="V54" s="327">
        <v>0</v>
      </c>
      <c r="W54" s="328">
        <v>0</v>
      </c>
      <c r="X54" s="286">
        <f t="shared" si="4"/>
        <v>130.19999999999999</v>
      </c>
      <c r="Y54" s="326">
        <v>0</v>
      </c>
      <c r="Z54" s="327">
        <v>0</v>
      </c>
      <c r="AA54" s="327">
        <v>0</v>
      </c>
      <c r="AB54" s="327">
        <v>0</v>
      </c>
      <c r="AC54" s="327">
        <v>0</v>
      </c>
      <c r="AD54" s="327">
        <v>0</v>
      </c>
      <c r="AE54" s="327">
        <v>0</v>
      </c>
      <c r="AF54" s="327">
        <v>0</v>
      </c>
      <c r="AG54" s="327">
        <v>0</v>
      </c>
      <c r="AH54" s="328">
        <v>0</v>
      </c>
      <c r="AI54" s="286">
        <f t="shared" si="2"/>
        <v>0</v>
      </c>
      <c r="AJ54" s="286">
        <f t="shared" si="3"/>
        <v>1694.65</v>
      </c>
    </row>
    <row r="55" spans="1:36" ht="14.5">
      <c r="A55" s="144">
        <v>5213</v>
      </c>
      <c r="B55" s="215" t="s">
        <v>386</v>
      </c>
      <c r="C55" s="326">
        <v>0</v>
      </c>
      <c r="D55" s="327">
        <v>120</v>
      </c>
      <c r="E55" s="327">
        <v>0</v>
      </c>
      <c r="F55" s="327">
        <v>1411.25</v>
      </c>
      <c r="G55" s="327">
        <v>7623.45</v>
      </c>
      <c r="H55" s="327">
        <v>4019.45</v>
      </c>
      <c r="I55" s="327">
        <v>233.20</v>
      </c>
      <c r="J55" s="327">
        <v>259.87</v>
      </c>
      <c r="K55" s="327">
        <v>-190.05</v>
      </c>
      <c r="L55" s="328">
        <v>218.90</v>
      </c>
      <c r="M55" s="286">
        <f t="shared" si="0"/>
        <v>13696.070000000003</v>
      </c>
      <c r="N55" s="326">
        <v>299.14999999999998</v>
      </c>
      <c r="O55" s="327">
        <v>6721.10</v>
      </c>
      <c r="P55" s="327">
        <v>130.19999999999999</v>
      </c>
      <c r="Q55" s="327">
        <v>126</v>
      </c>
      <c r="R55" s="327">
        <v>0</v>
      </c>
      <c r="S55" s="327">
        <v>2000</v>
      </c>
      <c r="T55" s="327">
        <v>10.25</v>
      </c>
      <c r="U55" s="327">
        <v>0</v>
      </c>
      <c r="V55" s="327">
        <v>0</v>
      </c>
      <c r="W55" s="328">
        <v>4028.07</v>
      </c>
      <c r="X55" s="286">
        <f t="shared" si="4"/>
        <v>13314.77</v>
      </c>
      <c r="Y55" s="326">
        <v>480</v>
      </c>
      <c r="Z55" s="327">
        <v>0</v>
      </c>
      <c r="AA55" s="327">
        <v>0</v>
      </c>
      <c r="AB55" s="327">
        <v>0</v>
      </c>
      <c r="AC55" s="327">
        <v>963.25</v>
      </c>
      <c r="AD55" s="327">
        <v>83.50</v>
      </c>
      <c r="AE55" s="327">
        <v>0</v>
      </c>
      <c r="AF55" s="327">
        <v>0</v>
      </c>
      <c r="AG55" s="327">
        <v>-88</v>
      </c>
      <c r="AH55" s="328">
        <v>5</v>
      </c>
      <c r="AI55" s="286">
        <f t="shared" si="2"/>
        <v>1443.75</v>
      </c>
      <c r="AJ55" s="286">
        <f t="shared" si="3"/>
        <v>28454.590000000004</v>
      </c>
    </row>
    <row r="56" spans="1:36" ht="14.5">
      <c r="A56" s="144">
        <v>5219</v>
      </c>
      <c r="B56" s="215" t="s">
        <v>387</v>
      </c>
      <c r="C56" s="326">
        <v>0</v>
      </c>
      <c r="D56" s="327">
        <v>20</v>
      </c>
      <c r="E56" s="327">
        <v>0</v>
      </c>
      <c r="F56" s="327">
        <v>0</v>
      </c>
      <c r="G56" s="327">
        <v>0</v>
      </c>
      <c r="H56" s="327">
        <v>0</v>
      </c>
      <c r="I56" s="327">
        <v>0</v>
      </c>
      <c r="J56" s="327">
        <v>0</v>
      </c>
      <c r="K56" s="327">
        <v>0</v>
      </c>
      <c r="L56" s="328">
        <v>0</v>
      </c>
      <c r="M56" s="286">
        <f t="shared" si="0"/>
        <v>20</v>
      </c>
      <c r="N56" s="326">
        <v>0</v>
      </c>
      <c r="O56" s="327">
        <v>0</v>
      </c>
      <c r="P56" s="327">
        <v>0</v>
      </c>
      <c r="Q56" s="327">
        <v>0</v>
      </c>
      <c r="R56" s="327">
        <v>0</v>
      </c>
      <c r="S56" s="327">
        <v>0</v>
      </c>
      <c r="T56" s="327">
        <v>0</v>
      </c>
      <c r="U56" s="327">
        <v>0</v>
      </c>
      <c r="V56" s="327">
        <v>0</v>
      </c>
      <c r="W56" s="328">
        <v>0</v>
      </c>
      <c r="X56" s="286">
        <f t="shared" si="4"/>
        <v>0</v>
      </c>
      <c r="Y56" s="326">
        <v>0</v>
      </c>
      <c r="Z56" s="327">
        <v>0</v>
      </c>
      <c r="AA56" s="327">
        <v>0</v>
      </c>
      <c r="AB56" s="327">
        <v>0</v>
      </c>
      <c r="AC56" s="327">
        <v>0</v>
      </c>
      <c r="AD56" s="327">
        <v>0</v>
      </c>
      <c r="AE56" s="327">
        <v>0</v>
      </c>
      <c r="AF56" s="327">
        <v>0</v>
      </c>
      <c r="AG56" s="327">
        <v>0</v>
      </c>
      <c r="AH56" s="328">
        <v>0</v>
      </c>
      <c r="AI56" s="286">
        <f t="shared" si="2"/>
        <v>0</v>
      </c>
      <c r="AJ56" s="286">
        <f t="shared" si="3"/>
        <v>20</v>
      </c>
    </row>
    <row r="57" spans="1:36" ht="14.5">
      <c r="A57" s="144">
        <v>5221</v>
      </c>
      <c r="B57" s="284" t="s">
        <v>388</v>
      </c>
      <c r="C57" s="329">
        <v>830.05700000000002</v>
      </c>
      <c r="D57" s="330">
        <v>32920.245689999996</v>
      </c>
      <c r="E57" s="330">
        <v>5084.6009999999997</v>
      </c>
      <c r="F57" s="330">
        <v>18584</v>
      </c>
      <c r="G57" s="330">
        <v>14389.459000000001</v>
      </c>
      <c r="H57" s="330">
        <v>4695.0135</v>
      </c>
      <c r="I57" s="330">
        <v>369</v>
      </c>
      <c r="J57" s="330">
        <v>50</v>
      </c>
      <c r="K57" s="330">
        <v>30</v>
      </c>
      <c r="L57" s="331">
        <v>74.900000000000006</v>
      </c>
      <c r="M57" s="288">
        <f t="shared" si="0"/>
        <v>77027.27618999999</v>
      </c>
      <c r="N57" s="329">
        <v>127.038</v>
      </c>
      <c r="O57" s="330">
        <v>321.81900000000002</v>
      </c>
      <c r="P57" s="330">
        <v>7038.0079999999998</v>
      </c>
      <c r="Q57" s="330">
        <v>0</v>
      </c>
      <c r="R57" s="330">
        <v>202.445</v>
      </c>
      <c r="S57" s="330">
        <v>11951.778</v>
      </c>
      <c r="T57" s="330">
        <v>1986.8409999999999</v>
      </c>
      <c r="U57" s="330">
        <v>-575</v>
      </c>
      <c r="V57" s="330">
        <v>0</v>
      </c>
      <c r="W57" s="331">
        <v>575</v>
      </c>
      <c r="X57" s="288">
        <f t="shared" si="4"/>
        <v>21627.929</v>
      </c>
      <c r="Y57" s="329">
        <v>0</v>
      </c>
      <c r="Z57" s="330">
        <v>0</v>
      </c>
      <c r="AA57" s="330">
        <v>0</v>
      </c>
      <c r="AB57" s="330">
        <v>0</v>
      </c>
      <c r="AC57" s="330">
        <v>4900</v>
      </c>
      <c r="AD57" s="330">
        <v>90</v>
      </c>
      <c r="AE57" s="330">
        <v>141.55000000000001</v>
      </c>
      <c r="AF57" s="330">
        <v>0</v>
      </c>
      <c r="AG57" s="330">
        <v>0</v>
      </c>
      <c r="AH57" s="331">
        <v>55</v>
      </c>
      <c r="AI57" s="288">
        <f t="shared" si="2"/>
        <v>5186.55</v>
      </c>
      <c r="AJ57" s="288">
        <f t="shared" si="3"/>
        <v>103841.75519</v>
      </c>
    </row>
    <row r="58" spans="1:36" ht="14.5">
      <c r="A58" s="144">
        <v>5222</v>
      </c>
      <c r="B58" s="215" t="s">
        <v>389</v>
      </c>
      <c r="C58" s="332">
        <v>289</v>
      </c>
      <c r="D58" s="333">
        <v>18664.330000000002</v>
      </c>
      <c r="E58" s="333">
        <v>6587.067</v>
      </c>
      <c r="F58" s="333">
        <v>59231.15</v>
      </c>
      <c r="G58" s="333">
        <v>12016.47</v>
      </c>
      <c r="H58" s="333">
        <v>21159.635999999999</v>
      </c>
      <c r="I58" s="333">
        <v>706.33</v>
      </c>
      <c r="J58" s="333">
        <v>1012.40</v>
      </c>
      <c r="K58" s="333">
        <v>115</v>
      </c>
      <c r="L58" s="334">
        <v>-5677.2097400000002</v>
      </c>
      <c r="M58" s="287">
        <f t="shared" si="0"/>
        <v>114104.17326</v>
      </c>
      <c r="N58" s="332">
        <v>662.50</v>
      </c>
      <c r="O58" s="333">
        <v>1799.904</v>
      </c>
      <c r="P58" s="333">
        <v>6193.6210000000001</v>
      </c>
      <c r="Q58" s="333">
        <v>602.12</v>
      </c>
      <c r="R58" s="333">
        <v>2394.2600000000002</v>
      </c>
      <c r="S58" s="333">
        <v>43443.02</v>
      </c>
      <c r="T58" s="333">
        <v>5113.1589999999997</v>
      </c>
      <c r="U58" s="333">
        <v>3207.232</v>
      </c>
      <c r="V58" s="333">
        <v>1288.29</v>
      </c>
      <c r="W58" s="334">
        <v>-552.02439999999854</v>
      </c>
      <c r="X58" s="287">
        <f t="shared" si="4"/>
        <v>64152.08159999999</v>
      </c>
      <c r="Y58" s="332">
        <v>0</v>
      </c>
      <c r="Z58" s="333">
        <v>0</v>
      </c>
      <c r="AA58" s="333">
        <v>0</v>
      </c>
      <c r="AB58" s="333">
        <v>4242.4530000000004</v>
      </c>
      <c r="AC58" s="333">
        <v>14502.10</v>
      </c>
      <c r="AD58" s="333">
        <v>1468.473</v>
      </c>
      <c r="AE58" s="333">
        <v>0</v>
      </c>
      <c r="AF58" s="333">
        <v>0</v>
      </c>
      <c r="AG58" s="333">
        <v>0</v>
      </c>
      <c r="AH58" s="334">
        <v>-230.13561999999999</v>
      </c>
      <c r="AI58" s="287">
        <f t="shared" si="2"/>
        <v>19982.890379999997</v>
      </c>
      <c r="AJ58" s="287">
        <f t="shared" si="3"/>
        <v>198239.14523999998</v>
      </c>
    </row>
    <row r="59" spans="1:36" ht="14.5">
      <c r="A59" s="144">
        <v>5223</v>
      </c>
      <c r="B59" s="215" t="s">
        <v>390</v>
      </c>
      <c r="C59" s="332">
        <v>161.90</v>
      </c>
      <c r="D59" s="333">
        <v>12406.501</v>
      </c>
      <c r="E59" s="333">
        <v>3747.5279999999998</v>
      </c>
      <c r="F59" s="333">
        <v>1712.90</v>
      </c>
      <c r="G59" s="333">
        <v>646.82000000000005</v>
      </c>
      <c r="H59" s="333">
        <v>2675.37</v>
      </c>
      <c r="I59" s="333">
        <v>217</v>
      </c>
      <c r="J59" s="333">
        <v>386.60</v>
      </c>
      <c r="K59" s="333">
        <v>0</v>
      </c>
      <c r="L59" s="334">
        <v>1286.6282200000001</v>
      </c>
      <c r="M59" s="287">
        <f t="shared" si="0"/>
        <v>23241.247219999997</v>
      </c>
      <c r="N59" s="332">
        <v>0</v>
      </c>
      <c r="O59" s="333">
        <v>0</v>
      </c>
      <c r="P59" s="333">
        <v>0</v>
      </c>
      <c r="Q59" s="333">
        <v>0</v>
      </c>
      <c r="R59" s="333">
        <v>735</v>
      </c>
      <c r="S59" s="333">
        <v>5570</v>
      </c>
      <c r="T59" s="333">
        <v>1435</v>
      </c>
      <c r="U59" s="333">
        <v>0</v>
      </c>
      <c r="V59" s="333">
        <v>0</v>
      </c>
      <c r="W59" s="334">
        <v>-118.932</v>
      </c>
      <c r="X59" s="287">
        <f t="shared" si="4"/>
        <v>7621.0680000000002</v>
      </c>
      <c r="Y59" s="332">
        <v>0</v>
      </c>
      <c r="Z59" s="333">
        <v>0</v>
      </c>
      <c r="AA59" s="333">
        <v>0</v>
      </c>
      <c r="AB59" s="333">
        <v>688.86</v>
      </c>
      <c r="AC59" s="333">
        <v>800</v>
      </c>
      <c r="AD59" s="333">
        <v>76.540000000000006</v>
      </c>
      <c r="AE59" s="333">
        <v>0</v>
      </c>
      <c r="AF59" s="333">
        <v>0</v>
      </c>
      <c r="AG59" s="333">
        <v>0</v>
      </c>
      <c r="AH59" s="334">
        <v>-42.245</v>
      </c>
      <c r="AI59" s="287">
        <f t="shared" si="2"/>
        <v>1523.1550000000002</v>
      </c>
      <c r="AJ59" s="287">
        <f t="shared" si="3"/>
        <v>32385.470219999996</v>
      </c>
    </row>
    <row r="60" spans="1:36" ht="14.5">
      <c r="A60" s="144">
        <v>5229</v>
      </c>
      <c r="B60" s="215" t="s">
        <v>391</v>
      </c>
      <c r="C60" s="332">
        <v>100</v>
      </c>
      <c r="D60" s="333">
        <v>3605.4626000000003</v>
      </c>
      <c r="E60" s="333">
        <v>889.05999999999949</v>
      </c>
      <c r="F60" s="333">
        <v>1044.4374700000008</v>
      </c>
      <c r="G60" s="333">
        <v>108.265</v>
      </c>
      <c r="H60" s="333">
        <v>496.04599999999999</v>
      </c>
      <c r="I60" s="333">
        <v>92.537999999999997</v>
      </c>
      <c r="J60" s="333">
        <v>40</v>
      </c>
      <c r="K60" s="333">
        <v>-30</v>
      </c>
      <c r="L60" s="334">
        <v>432.65199999999999</v>
      </c>
      <c r="M60" s="287">
        <f t="shared" si="0"/>
        <v>6778.4610700000012</v>
      </c>
      <c r="N60" s="332">
        <v>5.3879999999999999</v>
      </c>
      <c r="O60" s="333">
        <v>0</v>
      </c>
      <c r="P60" s="333">
        <v>0</v>
      </c>
      <c r="Q60" s="333">
        <v>0</v>
      </c>
      <c r="R60" s="333">
        <v>0</v>
      </c>
      <c r="S60" s="333">
        <v>0</v>
      </c>
      <c r="T60" s="333">
        <v>10</v>
      </c>
      <c r="U60" s="333">
        <v>0</v>
      </c>
      <c r="V60" s="333">
        <v>0</v>
      </c>
      <c r="W60" s="334">
        <v>0</v>
      </c>
      <c r="X60" s="287">
        <f t="shared" si="4"/>
        <v>15.388</v>
      </c>
      <c r="Y60" s="332">
        <v>0</v>
      </c>
      <c r="Z60" s="333">
        <v>0</v>
      </c>
      <c r="AA60" s="333">
        <v>1320</v>
      </c>
      <c r="AB60" s="333">
        <v>0</v>
      </c>
      <c r="AC60" s="333">
        <v>0</v>
      </c>
      <c r="AD60" s="333">
        <v>0</v>
      </c>
      <c r="AE60" s="333">
        <v>0</v>
      </c>
      <c r="AF60" s="333">
        <v>0</v>
      </c>
      <c r="AG60" s="333">
        <v>8545</v>
      </c>
      <c r="AH60" s="334">
        <v>0</v>
      </c>
      <c r="AI60" s="287">
        <f t="shared" si="2"/>
        <v>9865</v>
      </c>
      <c r="AJ60" s="287">
        <f t="shared" si="3"/>
        <v>16658.84907</v>
      </c>
    </row>
    <row r="61" spans="1:36" ht="14.5">
      <c r="A61" s="144">
        <v>5313</v>
      </c>
      <c r="B61" s="284" t="s">
        <v>708</v>
      </c>
      <c r="C61" s="329">
        <v>0</v>
      </c>
      <c r="D61" s="330">
        <v>0</v>
      </c>
      <c r="E61" s="330">
        <v>0</v>
      </c>
      <c r="F61" s="330">
        <v>0</v>
      </c>
      <c r="G61" s="330">
        <v>0</v>
      </c>
      <c r="H61" s="330">
        <v>0</v>
      </c>
      <c r="I61" s="330">
        <v>0</v>
      </c>
      <c r="J61" s="330">
        <v>0</v>
      </c>
      <c r="K61" s="330">
        <v>0</v>
      </c>
      <c r="L61" s="331">
        <v>66.75</v>
      </c>
      <c r="M61" s="288">
        <f t="shared" si="0"/>
        <v>66.75</v>
      </c>
      <c r="N61" s="329">
        <v>0</v>
      </c>
      <c r="O61" s="330">
        <v>0</v>
      </c>
      <c r="P61" s="330">
        <v>0</v>
      </c>
      <c r="Q61" s="330">
        <v>0</v>
      </c>
      <c r="R61" s="330">
        <v>0</v>
      </c>
      <c r="S61" s="330">
        <v>0</v>
      </c>
      <c r="T61" s="330">
        <v>0</v>
      </c>
      <c r="U61" s="330">
        <v>0</v>
      </c>
      <c r="V61" s="330">
        <v>0</v>
      </c>
      <c r="W61" s="331">
        <v>0</v>
      </c>
      <c r="X61" s="288">
        <f t="shared" si="4"/>
        <v>0</v>
      </c>
      <c r="Y61" s="329">
        <v>0</v>
      </c>
      <c r="Z61" s="330">
        <v>0</v>
      </c>
      <c r="AA61" s="330">
        <v>0</v>
      </c>
      <c r="AB61" s="330">
        <v>0</v>
      </c>
      <c r="AC61" s="330">
        <v>0</v>
      </c>
      <c r="AD61" s="330">
        <v>0</v>
      </c>
      <c r="AE61" s="330">
        <v>0</v>
      </c>
      <c r="AF61" s="330">
        <v>0</v>
      </c>
      <c r="AG61" s="330">
        <v>0</v>
      </c>
      <c r="AH61" s="331">
        <v>0</v>
      </c>
      <c r="AI61" s="288">
        <f t="shared" si="2"/>
        <v>0</v>
      </c>
      <c r="AJ61" s="288">
        <f t="shared" si="3"/>
        <v>66.75</v>
      </c>
    </row>
    <row r="62" spans="1:36" ht="14.5">
      <c r="A62" s="144">
        <v>5323</v>
      </c>
      <c r="B62" s="284" t="s">
        <v>622</v>
      </c>
      <c r="C62" s="329">
        <v>0</v>
      </c>
      <c r="D62" s="330">
        <v>0</v>
      </c>
      <c r="E62" s="330">
        <v>0</v>
      </c>
      <c r="F62" s="330">
        <v>0</v>
      </c>
      <c r="G62" s="330">
        <v>0</v>
      </c>
      <c r="H62" s="330">
        <v>0</v>
      </c>
      <c r="I62" s="330">
        <v>0</v>
      </c>
      <c r="J62" s="330">
        <v>0</v>
      </c>
      <c r="K62" s="330">
        <v>0</v>
      </c>
      <c r="L62" s="331">
        <v>0</v>
      </c>
      <c r="M62" s="288">
        <f t="shared" si="0"/>
        <v>0</v>
      </c>
      <c r="N62" s="329">
        <v>0</v>
      </c>
      <c r="O62" s="330">
        <v>20</v>
      </c>
      <c r="P62" s="330">
        <v>20</v>
      </c>
      <c r="Q62" s="330">
        <v>0</v>
      </c>
      <c r="R62" s="330">
        <v>0</v>
      </c>
      <c r="S62" s="330">
        <v>0</v>
      </c>
      <c r="T62" s="330">
        <v>0</v>
      </c>
      <c r="U62" s="330">
        <v>0</v>
      </c>
      <c r="V62" s="330">
        <v>0</v>
      </c>
      <c r="W62" s="331">
        <v>0</v>
      </c>
      <c r="X62" s="288">
        <f t="shared" si="4"/>
        <v>40</v>
      </c>
      <c r="Y62" s="329">
        <v>0</v>
      </c>
      <c r="Z62" s="330">
        <v>0</v>
      </c>
      <c r="AA62" s="330">
        <v>0</v>
      </c>
      <c r="AB62" s="330">
        <v>0</v>
      </c>
      <c r="AC62" s="330">
        <v>0</v>
      </c>
      <c r="AD62" s="330">
        <v>0</v>
      </c>
      <c r="AE62" s="330">
        <v>0</v>
      </c>
      <c r="AF62" s="330">
        <v>0</v>
      </c>
      <c r="AG62" s="330">
        <v>0</v>
      </c>
      <c r="AH62" s="331">
        <v>0</v>
      </c>
      <c r="AI62" s="288">
        <f t="shared" si="2"/>
        <v>0</v>
      </c>
      <c r="AJ62" s="288">
        <f t="shared" si="3"/>
        <v>40</v>
      </c>
    </row>
    <row r="63" spans="1:36" ht="14.5">
      <c r="A63" s="144">
        <v>5329</v>
      </c>
      <c r="B63" s="284" t="s">
        <v>392</v>
      </c>
      <c r="C63" s="329">
        <v>0</v>
      </c>
      <c r="D63" s="330">
        <v>380</v>
      </c>
      <c r="E63" s="330">
        <v>67</v>
      </c>
      <c r="F63" s="330">
        <v>20</v>
      </c>
      <c r="G63" s="330">
        <v>20</v>
      </c>
      <c r="H63" s="330">
        <v>0</v>
      </c>
      <c r="I63" s="330">
        <v>20</v>
      </c>
      <c r="J63" s="330">
        <v>0</v>
      </c>
      <c r="K63" s="330">
        <v>0</v>
      </c>
      <c r="L63" s="331">
        <v>0</v>
      </c>
      <c r="M63" s="288">
        <f t="shared" si="0"/>
        <v>507</v>
      </c>
      <c r="N63" s="329">
        <v>0</v>
      </c>
      <c r="O63" s="330">
        <v>0</v>
      </c>
      <c r="P63" s="330">
        <v>0</v>
      </c>
      <c r="Q63" s="330">
        <v>0</v>
      </c>
      <c r="R63" s="330">
        <v>6</v>
      </c>
      <c r="S63" s="330">
        <v>0</v>
      </c>
      <c r="T63" s="330">
        <v>0</v>
      </c>
      <c r="U63" s="330">
        <v>0</v>
      </c>
      <c r="V63" s="330">
        <v>0</v>
      </c>
      <c r="W63" s="331">
        <v>0</v>
      </c>
      <c r="X63" s="288">
        <f t="shared" si="4"/>
        <v>6</v>
      </c>
      <c r="Y63" s="329">
        <v>0</v>
      </c>
      <c r="Z63" s="330">
        <v>0</v>
      </c>
      <c r="AA63" s="330">
        <v>0</v>
      </c>
      <c r="AB63" s="330">
        <v>0</v>
      </c>
      <c r="AC63" s="330">
        <v>0</v>
      </c>
      <c r="AD63" s="330">
        <v>0</v>
      </c>
      <c r="AE63" s="330">
        <v>0</v>
      </c>
      <c r="AF63" s="330">
        <v>0</v>
      </c>
      <c r="AG63" s="330">
        <v>0</v>
      </c>
      <c r="AH63" s="331">
        <v>0</v>
      </c>
      <c r="AI63" s="288">
        <f t="shared" si="2"/>
        <v>0</v>
      </c>
      <c r="AJ63" s="288">
        <f t="shared" si="3"/>
        <v>513</v>
      </c>
    </row>
    <row r="64" spans="1:36" ht="14.5">
      <c r="A64" s="144">
        <v>5331</v>
      </c>
      <c r="B64" s="284" t="s">
        <v>393</v>
      </c>
      <c r="C64" s="329">
        <v>0</v>
      </c>
      <c r="D64" s="330">
        <v>404.40800000000002</v>
      </c>
      <c r="E64" s="330">
        <v>7754.15</v>
      </c>
      <c r="F64" s="330">
        <v>4317.5436199999995</v>
      </c>
      <c r="G64" s="330">
        <v>27439.921740000002</v>
      </c>
      <c r="H64" s="330">
        <v>5118.2243600000002</v>
      </c>
      <c r="I64" s="330">
        <v>24344.740679999999</v>
      </c>
      <c r="J64" s="330">
        <v>9674.5020000000004</v>
      </c>
      <c r="K64" s="330">
        <v>-1150.0197100000009</v>
      </c>
      <c r="L64" s="331">
        <v>10149.17446</v>
      </c>
      <c r="M64" s="288">
        <f t="shared" si="0"/>
        <v>88052.645149999997</v>
      </c>
      <c r="N64" s="329">
        <v>2832.0219999999999</v>
      </c>
      <c r="O64" s="330">
        <v>6451.6322200000004</v>
      </c>
      <c r="P64" s="330">
        <v>461.60</v>
      </c>
      <c r="Q64" s="330">
        <v>18787.392</v>
      </c>
      <c r="R64" s="330">
        <v>979.20</v>
      </c>
      <c r="S64" s="330">
        <v>12070.987999999999</v>
      </c>
      <c r="T64" s="330">
        <v>3002.0738800000026</v>
      </c>
      <c r="U64" s="330">
        <v>37.50</v>
      </c>
      <c r="V64" s="330">
        <v>10539.429</v>
      </c>
      <c r="W64" s="331">
        <v>2802.9277599999978</v>
      </c>
      <c r="X64" s="288">
        <f t="shared" si="4"/>
        <v>57964.764860000003</v>
      </c>
      <c r="Y64" s="329">
        <v>1314.72</v>
      </c>
      <c r="Z64" s="330">
        <v>28891.024690000002</v>
      </c>
      <c r="AA64" s="330">
        <v>131.80000000000001</v>
      </c>
      <c r="AB64" s="330">
        <v>293.42399999999998</v>
      </c>
      <c r="AC64" s="330">
        <v>-1677.0447600000016</v>
      </c>
      <c r="AD64" s="330">
        <v>145.84399999999999</v>
      </c>
      <c r="AE64" s="330">
        <v>237.86976000000163</v>
      </c>
      <c r="AF64" s="330">
        <v>4705</v>
      </c>
      <c r="AG64" s="330">
        <v>8635.90</v>
      </c>
      <c r="AH64" s="331">
        <v>7396.3532599999999</v>
      </c>
      <c r="AI64" s="288">
        <f t="shared" si="2"/>
        <v>50074.890950000001</v>
      </c>
      <c r="AJ64" s="288">
        <f t="shared" si="3"/>
        <v>196092.30095999999</v>
      </c>
    </row>
    <row r="65" spans="1:36" ht="14.5">
      <c r="A65" s="144">
        <v>5333</v>
      </c>
      <c r="B65" s="284" t="s">
        <v>709</v>
      </c>
      <c r="C65" s="329">
        <v>0</v>
      </c>
      <c r="D65" s="330">
        <v>0</v>
      </c>
      <c r="E65" s="330">
        <v>0</v>
      </c>
      <c r="F65" s="330">
        <v>0</v>
      </c>
      <c r="G65" s="330">
        <v>0</v>
      </c>
      <c r="H65" s="330">
        <v>0</v>
      </c>
      <c r="I65" s="330">
        <v>0</v>
      </c>
      <c r="J65" s="330">
        <v>0</v>
      </c>
      <c r="K65" s="330">
        <v>0</v>
      </c>
      <c r="L65" s="331">
        <v>79.959399999999988</v>
      </c>
      <c r="M65" s="288">
        <f t="shared" si="0"/>
        <v>79.959399999999988</v>
      </c>
      <c r="N65" s="329">
        <v>294.20</v>
      </c>
      <c r="O65" s="330">
        <v>0</v>
      </c>
      <c r="P65" s="330">
        <v>0</v>
      </c>
      <c r="Q65" s="330">
        <v>0</v>
      </c>
      <c r="R65" s="330">
        <v>-294.20</v>
      </c>
      <c r="S65" s="330">
        <v>0</v>
      </c>
      <c r="T65" s="330">
        <v>0</v>
      </c>
      <c r="U65" s="330">
        <v>0</v>
      </c>
      <c r="V65" s="330">
        <v>0</v>
      </c>
      <c r="W65" s="331">
        <v>0</v>
      </c>
      <c r="X65" s="288">
        <f t="shared" si="4"/>
        <v>0</v>
      </c>
      <c r="Y65" s="329">
        <v>0</v>
      </c>
      <c r="Z65" s="330">
        <v>0</v>
      </c>
      <c r="AA65" s="330">
        <v>0</v>
      </c>
      <c r="AB65" s="330">
        <v>0</v>
      </c>
      <c r="AC65" s="330">
        <v>0</v>
      </c>
      <c r="AD65" s="330">
        <v>0</v>
      </c>
      <c r="AE65" s="330">
        <v>0</v>
      </c>
      <c r="AF65" s="330">
        <v>0</v>
      </c>
      <c r="AG65" s="330">
        <v>0</v>
      </c>
      <c r="AH65" s="331">
        <v>0</v>
      </c>
      <c r="AI65" s="288">
        <f t="shared" si="2"/>
        <v>0</v>
      </c>
      <c r="AJ65" s="288">
        <f t="shared" si="3"/>
        <v>79.959399999999988</v>
      </c>
    </row>
    <row r="66" spans="1:36" ht="14.5">
      <c r="A66" s="144">
        <v>5336</v>
      </c>
      <c r="B66" s="284" t="s">
        <v>394</v>
      </c>
      <c r="C66" s="329">
        <v>0</v>
      </c>
      <c r="D66" s="330">
        <v>650</v>
      </c>
      <c r="E66" s="330">
        <v>2873.924</v>
      </c>
      <c r="F66" s="330">
        <v>9437.3130000000001</v>
      </c>
      <c r="G66" s="330">
        <v>5321.05</v>
      </c>
      <c r="H66" s="330">
        <v>31473.9205</v>
      </c>
      <c r="I66" s="330">
        <v>13190.809240000002</v>
      </c>
      <c r="J66" s="330">
        <v>12952.20241</v>
      </c>
      <c r="K66" s="330">
        <v>34901.778000000006</v>
      </c>
      <c r="L66" s="331">
        <v>22837.628260000001</v>
      </c>
      <c r="M66" s="288">
        <f t="shared" si="0"/>
        <v>133638.62541000001</v>
      </c>
      <c r="N66" s="329">
        <v>0</v>
      </c>
      <c r="O66" s="330">
        <v>60533.231</v>
      </c>
      <c r="P66" s="330">
        <v>38907.338000000003</v>
      </c>
      <c r="Q66" s="330">
        <v>6523.1890000000003</v>
      </c>
      <c r="R66" s="330">
        <v>1905.0419999999999</v>
      </c>
      <c r="S66" s="330">
        <v>4261.18</v>
      </c>
      <c r="T66" s="330">
        <v>-31543.649000000001</v>
      </c>
      <c r="U66" s="330">
        <v>-14506.608960000001</v>
      </c>
      <c r="V66" s="330">
        <v>25756.352899999998</v>
      </c>
      <c r="W66" s="331">
        <v>32386.375100000008</v>
      </c>
      <c r="X66" s="288">
        <f t="shared" si="4"/>
        <v>124222.45004000001</v>
      </c>
      <c r="Y66" s="329">
        <v>0</v>
      </c>
      <c r="Z66" s="330">
        <v>53082.449000000001</v>
      </c>
      <c r="AA66" s="330">
        <v>1392.80</v>
      </c>
      <c r="AB66" s="330">
        <v>305.20</v>
      </c>
      <c r="AC66" s="330">
        <v>7779.4283299999979</v>
      </c>
      <c r="AD66" s="330">
        <v>1157.442</v>
      </c>
      <c r="AE66" s="330">
        <v>11358.141379999995</v>
      </c>
      <c r="AF66" s="330">
        <v>-6229.0843499999992</v>
      </c>
      <c r="AG66" s="330">
        <v>-2915.0885800000001</v>
      </c>
      <c r="AH66" s="331">
        <v>1604.12628</v>
      </c>
      <c r="AI66" s="288">
        <f t="shared" si="2"/>
        <v>67535.414059999996</v>
      </c>
      <c r="AJ66" s="288">
        <f t="shared" si="3"/>
        <v>325396.48950999998</v>
      </c>
    </row>
    <row r="67" spans="1:36" ht="14.5">
      <c r="A67" s="144">
        <v>5339</v>
      </c>
      <c r="B67" s="284" t="s">
        <v>436</v>
      </c>
      <c r="C67" s="329">
        <v>0</v>
      </c>
      <c r="D67" s="330">
        <v>0</v>
      </c>
      <c r="E67" s="330">
        <v>189.79599999999999</v>
      </c>
      <c r="F67" s="330">
        <v>796.50</v>
      </c>
      <c r="G67" s="330">
        <v>95.328000000000003</v>
      </c>
      <c r="H67" s="330">
        <v>120.48699999999999</v>
      </c>
      <c r="I67" s="330">
        <v>10.80</v>
      </c>
      <c r="J67" s="330">
        <v>36.795</v>
      </c>
      <c r="K67" s="330">
        <v>1.20</v>
      </c>
      <c r="L67" s="331">
        <v>251.64604</v>
      </c>
      <c r="M67" s="288">
        <f t="shared" si="0"/>
        <v>1502.5520400000003</v>
      </c>
      <c r="N67" s="329">
        <v>0</v>
      </c>
      <c r="O67" s="330">
        <v>1</v>
      </c>
      <c r="P67" s="330">
        <v>0</v>
      </c>
      <c r="Q67" s="330">
        <v>1.50</v>
      </c>
      <c r="R67" s="330">
        <v>361</v>
      </c>
      <c r="S67" s="330">
        <v>0.50</v>
      </c>
      <c r="T67" s="330">
        <v>0</v>
      </c>
      <c r="U67" s="330">
        <v>0</v>
      </c>
      <c r="V67" s="330">
        <v>0</v>
      </c>
      <c r="W67" s="331">
        <v>0</v>
      </c>
      <c r="X67" s="288">
        <f t="shared" si="4"/>
        <v>364</v>
      </c>
      <c r="Y67" s="329">
        <v>0</v>
      </c>
      <c r="Z67" s="330">
        <v>0</v>
      </c>
      <c r="AA67" s="330">
        <v>0</v>
      </c>
      <c r="AB67" s="330">
        <v>0</v>
      </c>
      <c r="AC67" s="330">
        <v>0</v>
      </c>
      <c r="AD67" s="330">
        <v>0</v>
      </c>
      <c r="AE67" s="330">
        <v>0</v>
      </c>
      <c r="AF67" s="330">
        <v>0</v>
      </c>
      <c r="AG67" s="330">
        <v>0</v>
      </c>
      <c r="AH67" s="331">
        <v>0</v>
      </c>
      <c r="AI67" s="288">
        <f t="shared" si="2"/>
        <v>0</v>
      </c>
      <c r="AJ67" s="288">
        <f t="shared" si="3"/>
        <v>1866.5520400000003</v>
      </c>
    </row>
    <row r="68" spans="1:36" ht="14.5">
      <c r="A68" s="144">
        <v>5341</v>
      </c>
      <c r="B68" s="215" t="s">
        <v>580</v>
      </c>
      <c r="C68" s="332">
        <v>0</v>
      </c>
      <c r="D68" s="333">
        <v>0</v>
      </c>
      <c r="E68" s="333">
        <v>0</v>
      </c>
      <c r="F68" s="333">
        <v>0</v>
      </c>
      <c r="G68" s="333">
        <v>0</v>
      </c>
      <c r="H68" s="333">
        <v>136.19999999999999</v>
      </c>
      <c r="I68" s="333">
        <v>842.40</v>
      </c>
      <c r="J68" s="333">
        <v>853.80</v>
      </c>
      <c r="K68" s="333">
        <v>1387.60</v>
      </c>
      <c r="L68" s="334">
        <v>1428.60</v>
      </c>
      <c r="M68" s="287">
        <f t="shared" si="0"/>
        <v>4648.6000000000004</v>
      </c>
      <c r="N68" s="332">
        <v>2439.3000000000002</v>
      </c>
      <c r="O68" s="333">
        <v>1385.70</v>
      </c>
      <c r="P68" s="333">
        <v>1174.80</v>
      </c>
      <c r="Q68" s="333">
        <v>1013.10</v>
      </c>
      <c r="R68" s="333">
        <v>1029.30</v>
      </c>
      <c r="S68" s="333">
        <v>832.50</v>
      </c>
      <c r="T68" s="333">
        <v>596.40</v>
      </c>
      <c r="U68" s="333">
        <v>333</v>
      </c>
      <c r="V68" s="333">
        <v>312.60000000000002</v>
      </c>
      <c r="W68" s="334">
        <v>425.60024000000021</v>
      </c>
      <c r="X68" s="287">
        <f t="shared" si="5" ref="X68:X96">SUM(N68:W68)</f>
        <v>9542.3002400000005</v>
      </c>
      <c r="Y68" s="332">
        <v>313.80</v>
      </c>
      <c r="Z68" s="333">
        <v>407.70</v>
      </c>
      <c r="AA68" s="333">
        <v>177.90</v>
      </c>
      <c r="AB68" s="333">
        <v>153</v>
      </c>
      <c r="AC68" s="333">
        <v>27.90</v>
      </c>
      <c r="AD68" s="333">
        <v>422.10</v>
      </c>
      <c r="AE68" s="333">
        <v>111.60</v>
      </c>
      <c r="AF68" s="333">
        <v>0</v>
      </c>
      <c r="AG68" s="333">
        <v>0</v>
      </c>
      <c r="AH68" s="334">
        <v>0</v>
      </c>
      <c r="AI68" s="287">
        <f t="shared" si="2"/>
        <v>1614</v>
      </c>
      <c r="AJ68" s="287">
        <f t="shared" si="3"/>
        <v>15804.900240000001</v>
      </c>
    </row>
    <row r="69" spans="1:36" ht="14.5">
      <c r="A69" s="144">
        <v>5361</v>
      </c>
      <c r="B69" s="215" t="s">
        <v>395</v>
      </c>
      <c r="C69" s="332">
        <v>0</v>
      </c>
      <c r="D69" s="333">
        <v>0.53101999999999994</v>
      </c>
      <c r="E69" s="333">
        <v>0</v>
      </c>
      <c r="F69" s="333">
        <v>0</v>
      </c>
      <c r="G69" s="333">
        <v>0</v>
      </c>
      <c r="H69" s="333">
        <v>0</v>
      </c>
      <c r="I69" s="333">
        <v>0</v>
      </c>
      <c r="J69" s="333">
        <v>0</v>
      </c>
      <c r="K69" s="333">
        <v>0</v>
      </c>
      <c r="L69" s="334">
        <v>0</v>
      </c>
      <c r="M69" s="287">
        <f t="shared" si="0"/>
        <v>0.53101999999999994</v>
      </c>
      <c r="N69" s="332">
        <v>0</v>
      </c>
      <c r="O69" s="333">
        <v>0</v>
      </c>
      <c r="P69" s="333">
        <v>0</v>
      </c>
      <c r="Q69" s="333">
        <v>0</v>
      </c>
      <c r="R69" s="333">
        <v>0</v>
      </c>
      <c r="S69" s="333">
        <v>0</v>
      </c>
      <c r="T69" s="333">
        <v>0</v>
      </c>
      <c r="U69" s="333">
        <v>0</v>
      </c>
      <c r="V69" s="333">
        <v>0</v>
      </c>
      <c r="W69" s="334">
        <v>0</v>
      </c>
      <c r="X69" s="287">
        <f t="shared" si="5"/>
        <v>0</v>
      </c>
      <c r="Y69" s="332">
        <v>0</v>
      </c>
      <c r="Z69" s="333">
        <v>0</v>
      </c>
      <c r="AA69" s="333">
        <v>0</v>
      </c>
      <c r="AB69" s="333">
        <v>0</v>
      </c>
      <c r="AC69" s="333">
        <v>0</v>
      </c>
      <c r="AD69" s="333">
        <v>0</v>
      </c>
      <c r="AE69" s="333">
        <v>0</v>
      </c>
      <c r="AF69" s="333">
        <v>0</v>
      </c>
      <c r="AG69" s="333">
        <v>0</v>
      </c>
      <c r="AH69" s="334">
        <v>0</v>
      </c>
      <c r="AI69" s="287">
        <f t="shared" si="6" ref="AI69:AI98">SUM(Y69:AH69)</f>
        <v>0</v>
      </c>
      <c r="AJ69" s="287">
        <f t="shared" si="7" ref="AJ69:AJ98">M69+X69+AI69</f>
        <v>0.53101999999999994</v>
      </c>
    </row>
    <row r="70" spans="1:36" ht="14.5">
      <c r="A70" s="144">
        <v>5362</v>
      </c>
      <c r="B70" s="215" t="s">
        <v>396</v>
      </c>
      <c r="C70" s="332">
        <v>0</v>
      </c>
      <c r="D70" s="333">
        <v>4.7974100000000002</v>
      </c>
      <c r="E70" s="333">
        <v>0</v>
      </c>
      <c r="F70" s="333">
        <v>0.62</v>
      </c>
      <c r="G70" s="333">
        <v>0</v>
      </c>
      <c r="H70" s="333">
        <v>302.59834999999998</v>
      </c>
      <c r="I70" s="333">
        <v>33.168050000000044</v>
      </c>
      <c r="J70" s="333">
        <v>-15.21375</v>
      </c>
      <c r="K70" s="333">
        <v>186.19556999999995</v>
      </c>
      <c r="L70" s="334">
        <v>0.50</v>
      </c>
      <c r="M70" s="287">
        <f t="shared" si="8" ref="M70:M96">SUM(C70:L70)</f>
        <v>512.66562999999996</v>
      </c>
      <c r="N70" s="332">
        <v>117.35455</v>
      </c>
      <c r="O70" s="333">
        <v>0</v>
      </c>
      <c r="P70" s="333">
        <v>102.13639999999999</v>
      </c>
      <c r="Q70" s="333">
        <v>49.718180000000004</v>
      </c>
      <c r="R70" s="333">
        <v>41.481819999999999</v>
      </c>
      <c r="S70" s="333">
        <v>40.336359999999985</v>
      </c>
      <c r="T70" s="333">
        <v>35.209090000000025</v>
      </c>
      <c r="U70" s="333">
        <v>18.245459999999962</v>
      </c>
      <c r="V70" s="333">
        <v>16.663640000000001</v>
      </c>
      <c r="W70" s="334">
        <v>14.318179999999993</v>
      </c>
      <c r="X70" s="287">
        <f t="shared" si="5"/>
        <v>435.46368000000001</v>
      </c>
      <c r="Y70" s="332">
        <v>30.56298</v>
      </c>
      <c r="Z70" s="333">
        <v>17.035710000000002</v>
      </c>
      <c r="AA70" s="333">
        <v>15.171430000000001</v>
      </c>
      <c r="AB70" s="333">
        <v>11.764290000000001</v>
      </c>
      <c r="AC70" s="333">
        <v>13.53214</v>
      </c>
      <c r="AD70" s="333">
        <v>22.75714</v>
      </c>
      <c r="AE70" s="333">
        <v>7.9392899999999935</v>
      </c>
      <c r="AF70" s="333">
        <v>0</v>
      </c>
      <c r="AG70" s="333">
        <v>0</v>
      </c>
      <c r="AH70" s="334">
        <v>0</v>
      </c>
      <c r="AI70" s="287">
        <f t="shared" si="6"/>
        <v>118.76298</v>
      </c>
      <c r="AJ70" s="287">
        <f t="shared" si="7"/>
        <v>1066.89229</v>
      </c>
    </row>
    <row r="71" spans="1:36" ht="14.5">
      <c r="A71" s="144">
        <v>5363</v>
      </c>
      <c r="B71" s="215" t="s">
        <v>789</v>
      </c>
      <c r="C71" s="332">
        <v>0</v>
      </c>
      <c r="D71" s="333">
        <v>0</v>
      </c>
      <c r="E71" s="333">
        <v>0</v>
      </c>
      <c r="F71" s="333">
        <v>0</v>
      </c>
      <c r="G71" s="333">
        <v>0</v>
      </c>
      <c r="H71" s="333">
        <v>0</v>
      </c>
      <c r="I71" s="333">
        <v>0</v>
      </c>
      <c r="J71" s="333">
        <v>0</v>
      </c>
      <c r="K71" s="333">
        <v>0</v>
      </c>
      <c r="L71" s="334">
        <v>0</v>
      </c>
      <c r="M71" s="287">
        <f t="shared" si="8"/>
        <v>0</v>
      </c>
      <c r="N71" s="332">
        <v>0</v>
      </c>
      <c r="O71" s="333">
        <v>0</v>
      </c>
      <c r="P71" s="333">
        <v>0</v>
      </c>
      <c r="Q71" s="333">
        <v>8</v>
      </c>
      <c r="R71" s="333">
        <v>0</v>
      </c>
      <c r="S71" s="333">
        <v>0</v>
      </c>
      <c r="T71" s="333">
        <v>38.72</v>
      </c>
      <c r="U71" s="333">
        <v>0</v>
      </c>
      <c r="V71" s="333">
        <v>0</v>
      </c>
      <c r="W71" s="334">
        <v>0</v>
      </c>
      <c r="X71" s="287">
        <f t="shared" si="5"/>
        <v>46.72</v>
      </c>
      <c r="Y71" s="332">
        <v>0.50</v>
      </c>
      <c r="Z71" s="333">
        <v>0</v>
      </c>
      <c r="AA71" s="333">
        <v>0</v>
      </c>
      <c r="AB71" s="333">
        <v>0</v>
      </c>
      <c r="AC71" s="333">
        <v>0</v>
      </c>
      <c r="AD71" s="333">
        <v>0</v>
      </c>
      <c r="AE71" s="333">
        <v>0</v>
      </c>
      <c r="AF71" s="333">
        <v>0</v>
      </c>
      <c r="AG71" s="333">
        <v>0</v>
      </c>
      <c r="AH71" s="334">
        <v>0</v>
      </c>
      <c r="AI71" s="287">
        <f t="shared" si="6"/>
        <v>0.50</v>
      </c>
      <c r="AJ71" s="287">
        <f t="shared" si="7"/>
        <v>47.22</v>
      </c>
    </row>
    <row r="72" spans="1:36" ht="14.5">
      <c r="A72" s="144">
        <v>5424</v>
      </c>
      <c r="B72" s="215" t="s">
        <v>581</v>
      </c>
      <c r="C72" s="332">
        <v>0</v>
      </c>
      <c r="D72" s="333">
        <v>0</v>
      </c>
      <c r="E72" s="333">
        <v>0</v>
      </c>
      <c r="F72" s="333">
        <v>0</v>
      </c>
      <c r="G72" s="333">
        <v>0</v>
      </c>
      <c r="H72" s="333">
        <v>5.115</v>
      </c>
      <c r="I72" s="333">
        <v>7.319</v>
      </c>
      <c r="J72" s="333">
        <v>4.2270000000000003</v>
      </c>
      <c r="K72" s="333">
        <v>9.4740000000000002</v>
      </c>
      <c r="L72" s="334">
        <v>99.7325</v>
      </c>
      <c r="M72" s="287">
        <f t="shared" si="8"/>
        <v>125.86750000000001</v>
      </c>
      <c r="N72" s="332">
        <v>14.69</v>
      </c>
      <c r="O72" s="333">
        <v>19.109000000000002</v>
      </c>
      <c r="P72" s="333">
        <v>23.111000000000001</v>
      </c>
      <c r="Q72" s="333">
        <v>16.885999999999999</v>
      </c>
      <c r="R72" s="333">
        <v>9.4160000000000004</v>
      </c>
      <c r="S72" s="333">
        <v>19.806999999999999</v>
      </c>
      <c r="T72" s="333">
        <v>0</v>
      </c>
      <c r="U72" s="333">
        <v>25.545550000000002</v>
      </c>
      <c r="V72" s="333">
        <v>25.308</v>
      </c>
      <c r="W72" s="334">
        <v>50.262300000000018</v>
      </c>
      <c r="X72" s="287">
        <f t="shared" si="5"/>
        <v>204.13485</v>
      </c>
      <c r="Y72" s="332">
        <v>0</v>
      </c>
      <c r="Z72" s="333">
        <v>0</v>
      </c>
      <c r="AA72" s="333">
        <v>0</v>
      </c>
      <c r="AB72" s="333">
        <v>0</v>
      </c>
      <c r="AC72" s="333">
        <v>0</v>
      </c>
      <c r="AD72" s="333">
        <v>0</v>
      </c>
      <c r="AE72" s="333">
        <v>0</v>
      </c>
      <c r="AF72" s="333">
        <v>0</v>
      </c>
      <c r="AG72" s="333">
        <v>0</v>
      </c>
      <c r="AH72" s="334">
        <v>0</v>
      </c>
      <c r="AI72" s="287">
        <f t="shared" si="6"/>
        <v>0</v>
      </c>
      <c r="AJ72" s="287">
        <f t="shared" si="7"/>
        <v>330.00234999999998</v>
      </c>
    </row>
    <row r="73" spans="1:36" ht="14.5">
      <c r="A73" s="144">
        <v>5492</v>
      </c>
      <c r="B73" s="215" t="s">
        <v>397</v>
      </c>
      <c r="C73" s="332">
        <v>20</v>
      </c>
      <c r="D73" s="333">
        <v>2418.8246800000002</v>
      </c>
      <c r="E73" s="333">
        <v>2585.20156</v>
      </c>
      <c r="F73" s="333">
        <v>1972.5369900000007</v>
      </c>
      <c r="G73" s="333">
        <v>1044.0855399999991</v>
      </c>
      <c r="H73" s="333">
        <v>743.73301000000004</v>
      </c>
      <c r="I73" s="333">
        <v>144.70707999999996</v>
      </c>
      <c r="J73" s="333">
        <v>132.25609</v>
      </c>
      <c r="K73" s="333">
        <v>121.55229999999993</v>
      </c>
      <c r="L73" s="334">
        <v>1691.7626399999999</v>
      </c>
      <c r="M73" s="287">
        <f t="shared" si="8"/>
        <v>10874.659889999999</v>
      </c>
      <c r="N73" s="332">
        <v>63.988839999999996</v>
      </c>
      <c r="O73" s="333">
        <v>24.893830000000001</v>
      </c>
      <c r="P73" s="333">
        <v>-30.15766</v>
      </c>
      <c r="Q73" s="333">
        <v>-25.483630000000002</v>
      </c>
      <c r="R73" s="333">
        <v>-2.1001599999999998</v>
      </c>
      <c r="S73" s="333">
        <v>-38.205020000000005</v>
      </c>
      <c r="T73" s="333">
        <v>8.0129900000000003</v>
      </c>
      <c r="U73" s="333">
        <v>59.831989999999998</v>
      </c>
      <c r="V73" s="333">
        <v>4.5339900000000002</v>
      </c>
      <c r="W73" s="334">
        <v>30.29704000000001</v>
      </c>
      <c r="X73" s="287">
        <f t="shared" si="5"/>
        <v>95.61220999999999</v>
      </c>
      <c r="Y73" s="332">
        <v>6.3279799999999993</v>
      </c>
      <c r="Z73" s="333">
        <v>4.0589899999999997</v>
      </c>
      <c r="AA73" s="333">
        <v>1.4939899999999997</v>
      </c>
      <c r="AB73" s="333">
        <v>18.200240000000001</v>
      </c>
      <c r="AC73" s="333">
        <v>3.3899900000000014</v>
      </c>
      <c r="AD73" s="333">
        <v>4.0979799999999997</v>
      </c>
      <c r="AE73" s="333">
        <v>1.7489900000000052</v>
      </c>
      <c r="AF73" s="333">
        <v>57.334000000000003</v>
      </c>
      <c r="AG73" s="333">
        <v>10.80659</v>
      </c>
      <c r="AH73" s="334">
        <v>1.6633199999999999</v>
      </c>
      <c r="AI73" s="287">
        <f t="shared" si="6"/>
        <v>109.12207000000001</v>
      </c>
      <c r="AJ73" s="287">
        <f t="shared" si="7"/>
        <v>11079.394169999998</v>
      </c>
    </row>
    <row r="74" spans="1:36" ht="14.5">
      <c r="A74" s="144">
        <v>5493</v>
      </c>
      <c r="B74" s="215" t="s">
        <v>398</v>
      </c>
      <c r="C74" s="332">
        <v>0</v>
      </c>
      <c r="D74" s="333">
        <v>140.90</v>
      </c>
      <c r="E74" s="333">
        <v>419.25</v>
      </c>
      <c r="F74" s="333">
        <v>18.213999999999999</v>
      </c>
      <c r="G74" s="333">
        <v>-3.214</v>
      </c>
      <c r="H74" s="333">
        <v>11.17</v>
      </c>
      <c r="I74" s="333">
        <v>0</v>
      </c>
      <c r="J74" s="333">
        <v>0</v>
      </c>
      <c r="K74" s="333">
        <v>0</v>
      </c>
      <c r="L74" s="334">
        <v>10</v>
      </c>
      <c r="M74" s="287">
        <f t="shared" si="8"/>
        <v>596.31999999999994</v>
      </c>
      <c r="N74" s="332">
        <v>0</v>
      </c>
      <c r="O74" s="333">
        <v>10</v>
      </c>
      <c r="P74" s="333">
        <v>10</v>
      </c>
      <c r="Q74" s="333">
        <v>5</v>
      </c>
      <c r="R74" s="333">
        <v>0</v>
      </c>
      <c r="S74" s="333">
        <v>0</v>
      </c>
      <c r="T74" s="333">
        <v>0</v>
      </c>
      <c r="U74" s="333">
        <v>0</v>
      </c>
      <c r="V74" s="333">
        <v>0</v>
      </c>
      <c r="W74" s="334">
        <v>-10</v>
      </c>
      <c r="X74" s="287">
        <f t="shared" si="5"/>
        <v>15</v>
      </c>
      <c r="Y74" s="332">
        <v>0</v>
      </c>
      <c r="Z74" s="333">
        <v>0</v>
      </c>
      <c r="AA74" s="333">
        <v>0</v>
      </c>
      <c r="AB74" s="333">
        <v>0</v>
      </c>
      <c r="AC74" s="333">
        <v>0</v>
      </c>
      <c r="AD74" s="333">
        <v>0</v>
      </c>
      <c r="AE74" s="333">
        <v>0</v>
      </c>
      <c r="AF74" s="333">
        <v>0</v>
      </c>
      <c r="AG74" s="333">
        <v>0</v>
      </c>
      <c r="AH74" s="334">
        <v>0</v>
      </c>
      <c r="AI74" s="287">
        <f t="shared" si="6"/>
        <v>0</v>
      </c>
      <c r="AJ74" s="287">
        <f t="shared" si="7"/>
        <v>611.31999999999994</v>
      </c>
    </row>
    <row r="75" spans="1:36" ht="14.5">
      <c r="A75" s="144">
        <v>5494</v>
      </c>
      <c r="B75" s="215" t="s">
        <v>399</v>
      </c>
      <c r="C75" s="332">
        <v>0</v>
      </c>
      <c r="D75" s="333">
        <v>2.3279999999999998</v>
      </c>
      <c r="E75" s="333">
        <v>0</v>
      </c>
      <c r="F75" s="333">
        <v>0</v>
      </c>
      <c r="G75" s="333">
        <v>0</v>
      </c>
      <c r="H75" s="333">
        <v>0</v>
      </c>
      <c r="I75" s="333">
        <v>0</v>
      </c>
      <c r="J75" s="333">
        <v>0</v>
      </c>
      <c r="K75" s="333">
        <v>0</v>
      </c>
      <c r="L75" s="334">
        <v>0</v>
      </c>
      <c r="M75" s="287">
        <f t="shared" si="8"/>
        <v>2.3279999999999998</v>
      </c>
      <c r="N75" s="332">
        <v>0</v>
      </c>
      <c r="O75" s="333">
        <v>0</v>
      </c>
      <c r="P75" s="333">
        <v>0</v>
      </c>
      <c r="Q75" s="333">
        <v>0</v>
      </c>
      <c r="R75" s="333">
        <v>0</v>
      </c>
      <c r="S75" s="333">
        <v>0</v>
      </c>
      <c r="T75" s="333">
        <v>0</v>
      </c>
      <c r="U75" s="333">
        <v>0</v>
      </c>
      <c r="V75" s="333">
        <v>0</v>
      </c>
      <c r="W75" s="334">
        <v>0</v>
      </c>
      <c r="X75" s="287">
        <f t="shared" si="5"/>
        <v>0</v>
      </c>
      <c r="Y75" s="332">
        <v>0</v>
      </c>
      <c r="Z75" s="333">
        <v>0</v>
      </c>
      <c r="AA75" s="333">
        <v>0</v>
      </c>
      <c r="AB75" s="333">
        <v>0</v>
      </c>
      <c r="AC75" s="333">
        <v>0</v>
      </c>
      <c r="AD75" s="333">
        <v>0</v>
      </c>
      <c r="AE75" s="333">
        <v>0</v>
      </c>
      <c r="AF75" s="333">
        <v>0</v>
      </c>
      <c r="AG75" s="333">
        <v>0</v>
      </c>
      <c r="AH75" s="334">
        <v>8.1300000000000008</v>
      </c>
      <c r="AI75" s="287">
        <f t="shared" si="6"/>
        <v>8.1300000000000008</v>
      </c>
      <c r="AJ75" s="287">
        <f t="shared" si="7"/>
        <v>10.458</v>
      </c>
    </row>
    <row r="76" spans="1:36" ht="14.5">
      <c r="A76" s="144">
        <v>5499</v>
      </c>
      <c r="B76" s="215" t="s">
        <v>400</v>
      </c>
      <c r="C76" s="332">
        <v>26.785</v>
      </c>
      <c r="D76" s="333">
        <v>524.12099999999998</v>
      </c>
      <c r="E76" s="333">
        <v>476.785</v>
      </c>
      <c r="F76" s="333">
        <v>666.53586000000007</v>
      </c>
      <c r="G76" s="333">
        <v>273.68099999999998</v>
      </c>
      <c r="H76" s="333">
        <v>127.396</v>
      </c>
      <c r="I76" s="333">
        <v>-5.8410000000000002</v>
      </c>
      <c r="J76" s="333">
        <v>94.813999999999993</v>
      </c>
      <c r="K76" s="333">
        <v>7.0839999999999996</v>
      </c>
      <c r="L76" s="334">
        <v>42.41</v>
      </c>
      <c r="M76" s="287">
        <f t="shared" si="8"/>
        <v>2233.7708600000001</v>
      </c>
      <c r="N76" s="332">
        <v>6.1580000000000004</v>
      </c>
      <c r="O76" s="333">
        <v>6.3869999999999996</v>
      </c>
      <c r="P76" s="333">
        <v>7.2389999999999999</v>
      </c>
      <c r="Q76" s="333">
        <v>5.7910000000000004</v>
      </c>
      <c r="R76" s="333">
        <v>20.812999999999999</v>
      </c>
      <c r="S76" s="333">
        <v>5.9549100000000035</v>
      </c>
      <c r="T76" s="333">
        <v>24.242999999999999</v>
      </c>
      <c r="U76" s="333">
        <v>8.5359999999999996</v>
      </c>
      <c r="V76" s="333">
        <v>6.9420000000000002</v>
      </c>
      <c r="W76" s="334">
        <v>11.817</v>
      </c>
      <c r="X76" s="287">
        <f t="shared" si="5"/>
        <v>103.88091</v>
      </c>
      <c r="Y76" s="332">
        <v>6.9619999999999997</v>
      </c>
      <c r="Z76" s="333">
        <v>7.22</v>
      </c>
      <c r="AA76" s="333">
        <v>6.60</v>
      </c>
      <c r="AB76" s="333">
        <v>6.42</v>
      </c>
      <c r="AC76" s="333">
        <v>9.4540000000000006</v>
      </c>
      <c r="AD76" s="333">
        <v>11.224</v>
      </c>
      <c r="AE76" s="333">
        <v>5.8339999999999996</v>
      </c>
      <c r="AF76" s="333">
        <v>3.94</v>
      </c>
      <c r="AG76" s="333">
        <v>6.89</v>
      </c>
      <c r="AH76" s="334">
        <v>6.4740000000000002</v>
      </c>
      <c r="AI76" s="287">
        <f t="shared" si="6"/>
        <v>71.018000000000001</v>
      </c>
      <c r="AJ76" s="287">
        <f t="shared" si="7"/>
        <v>2408.66977</v>
      </c>
    </row>
    <row r="77" spans="1:36" ht="14.5">
      <c r="A77" s="144">
        <v>5511</v>
      </c>
      <c r="B77" s="215" t="s">
        <v>401</v>
      </c>
      <c r="C77" s="332">
        <v>50</v>
      </c>
      <c r="D77" s="333">
        <v>962.72699999999998</v>
      </c>
      <c r="E77" s="333">
        <v>50</v>
      </c>
      <c r="F77" s="333">
        <v>0</v>
      </c>
      <c r="G77" s="333">
        <v>0</v>
      </c>
      <c r="H77" s="333">
        <v>0</v>
      </c>
      <c r="I77" s="333">
        <v>0</v>
      </c>
      <c r="J77" s="333">
        <v>0</v>
      </c>
      <c r="K77" s="333">
        <v>0</v>
      </c>
      <c r="L77" s="334">
        <v>0</v>
      </c>
      <c r="M77" s="287">
        <f t="shared" si="8"/>
        <v>1062.7269999999999</v>
      </c>
      <c r="N77" s="332">
        <v>0</v>
      </c>
      <c r="O77" s="333">
        <v>0</v>
      </c>
      <c r="P77" s="333">
        <v>50</v>
      </c>
      <c r="Q77" s="333">
        <v>0</v>
      </c>
      <c r="R77" s="333">
        <v>0</v>
      </c>
      <c r="S77" s="333">
        <v>0</v>
      </c>
      <c r="T77" s="333">
        <v>0</v>
      </c>
      <c r="U77" s="333">
        <v>0</v>
      </c>
      <c r="V77" s="333">
        <v>0</v>
      </c>
      <c r="W77" s="334">
        <v>0</v>
      </c>
      <c r="X77" s="287">
        <f t="shared" si="5"/>
        <v>50</v>
      </c>
      <c r="Y77" s="332">
        <v>0</v>
      </c>
      <c r="Z77" s="333">
        <v>0</v>
      </c>
      <c r="AA77" s="333">
        <v>0</v>
      </c>
      <c r="AB77" s="333">
        <v>0</v>
      </c>
      <c r="AC77" s="333">
        <v>0</v>
      </c>
      <c r="AD77" s="333">
        <v>0</v>
      </c>
      <c r="AE77" s="333">
        <v>0</v>
      </c>
      <c r="AF77" s="333">
        <v>0</v>
      </c>
      <c r="AG77" s="333">
        <v>0</v>
      </c>
      <c r="AH77" s="334">
        <v>0</v>
      </c>
      <c r="AI77" s="287">
        <f t="shared" si="6"/>
        <v>0</v>
      </c>
      <c r="AJ77" s="287">
        <f t="shared" si="7"/>
        <v>1112.7269999999999</v>
      </c>
    </row>
    <row r="78" spans="1:36" ht="14.5">
      <c r="A78" s="144">
        <v>5520</v>
      </c>
      <c r="B78" s="215" t="s">
        <v>402</v>
      </c>
      <c r="C78" s="332">
        <v>250</v>
      </c>
      <c r="D78" s="333">
        <v>30372.25923</v>
      </c>
      <c r="E78" s="333">
        <v>6533.283999999996</v>
      </c>
      <c r="F78" s="333">
        <v>6</v>
      </c>
      <c r="G78" s="333">
        <v>280</v>
      </c>
      <c r="H78" s="333">
        <v>178.80</v>
      </c>
      <c r="I78" s="333">
        <v>150</v>
      </c>
      <c r="J78" s="333">
        <v>0</v>
      </c>
      <c r="K78" s="333">
        <v>0</v>
      </c>
      <c r="L78" s="334">
        <v>1600</v>
      </c>
      <c r="M78" s="287">
        <f t="shared" si="8"/>
        <v>39370.343229999999</v>
      </c>
      <c r="N78" s="332">
        <v>2842.9630000000002</v>
      </c>
      <c r="O78" s="333">
        <v>0</v>
      </c>
      <c r="P78" s="333">
        <v>0</v>
      </c>
      <c r="Q78" s="333">
        <v>0</v>
      </c>
      <c r="R78" s="333">
        <v>0</v>
      </c>
      <c r="S78" s="333">
        <v>0</v>
      </c>
      <c r="T78" s="333">
        <v>50</v>
      </c>
      <c r="U78" s="333">
        <v>0</v>
      </c>
      <c r="V78" s="333">
        <v>5</v>
      </c>
      <c r="W78" s="334">
        <v>75</v>
      </c>
      <c r="X78" s="287">
        <f t="shared" si="5"/>
        <v>2972.9630000000002</v>
      </c>
      <c r="Y78" s="332">
        <v>0</v>
      </c>
      <c r="Z78" s="333">
        <v>75</v>
      </c>
      <c r="AA78" s="333">
        <v>0</v>
      </c>
      <c r="AB78" s="333">
        <v>0</v>
      </c>
      <c r="AC78" s="333">
        <v>0</v>
      </c>
      <c r="AD78" s="333">
        <v>50</v>
      </c>
      <c r="AE78" s="333">
        <v>0</v>
      </c>
      <c r="AF78" s="333">
        <v>0</v>
      </c>
      <c r="AG78" s="333">
        <v>0</v>
      </c>
      <c r="AH78" s="334">
        <v>0</v>
      </c>
      <c r="AI78" s="287">
        <f t="shared" si="6"/>
        <v>125</v>
      </c>
      <c r="AJ78" s="287">
        <f t="shared" si="7"/>
        <v>42468.306230000002</v>
      </c>
    </row>
    <row r="79" spans="1:36" ht="14.5">
      <c r="A79" s="144">
        <v>5531</v>
      </c>
      <c r="B79" s="215" t="s">
        <v>403</v>
      </c>
      <c r="C79" s="332">
        <v>80</v>
      </c>
      <c r="D79" s="333">
        <v>9149.1732400000001</v>
      </c>
      <c r="E79" s="333">
        <v>1120.3204700000006</v>
      </c>
      <c r="F79" s="333">
        <v>114.818</v>
      </c>
      <c r="G79" s="333">
        <v>0</v>
      </c>
      <c r="H79" s="333">
        <v>623.05982999999992</v>
      </c>
      <c r="I79" s="333">
        <v>0</v>
      </c>
      <c r="J79" s="333">
        <v>0</v>
      </c>
      <c r="K79" s="333">
        <v>0</v>
      </c>
      <c r="L79" s="334">
        <v>0</v>
      </c>
      <c r="M79" s="287">
        <f t="shared" si="8"/>
        <v>11087.37154</v>
      </c>
      <c r="N79" s="332">
        <v>0</v>
      </c>
      <c r="O79" s="333">
        <v>60</v>
      </c>
      <c r="P79" s="333">
        <v>100</v>
      </c>
      <c r="Q79" s="333">
        <v>0</v>
      </c>
      <c r="R79" s="333">
        <v>0</v>
      </c>
      <c r="S79" s="333">
        <v>200</v>
      </c>
      <c r="T79" s="333">
        <v>0</v>
      </c>
      <c r="U79" s="333">
        <v>0</v>
      </c>
      <c r="V79" s="333">
        <v>0</v>
      </c>
      <c r="W79" s="334">
        <v>0</v>
      </c>
      <c r="X79" s="287">
        <f t="shared" si="5"/>
        <v>360</v>
      </c>
      <c r="Y79" s="332">
        <v>0</v>
      </c>
      <c r="Z79" s="333">
        <v>0</v>
      </c>
      <c r="AA79" s="333">
        <v>0</v>
      </c>
      <c r="AB79" s="333">
        <v>0</v>
      </c>
      <c r="AC79" s="333">
        <v>0</v>
      </c>
      <c r="AD79" s="333">
        <v>0</v>
      </c>
      <c r="AE79" s="333">
        <v>0</v>
      </c>
      <c r="AF79" s="333">
        <v>0</v>
      </c>
      <c r="AG79" s="333">
        <v>0</v>
      </c>
      <c r="AH79" s="334">
        <v>0</v>
      </c>
      <c r="AI79" s="287">
        <f t="shared" si="6"/>
        <v>0</v>
      </c>
      <c r="AJ79" s="287">
        <f t="shared" si="7"/>
        <v>11447.37154</v>
      </c>
    </row>
    <row r="80" spans="1:36" ht="14.5">
      <c r="A80" s="144">
        <v>5532</v>
      </c>
      <c r="B80" s="215" t="s">
        <v>404</v>
      </c>
      <c r="C80" s="332">
        <v>0</v>
      </c>
      <c r="D80" s="333">
        <v>25</v>
      </c>
      <c r="E80" s="333">
        <v>0</v>
      </c>
      <c r="F80" s="333">
        <v>0</v>
      </c>
      <c r="G80" s="333">
        <v>0</v>
      </c>
      <c r="H80" s="333">
        <v>0</v>
      </c>
      <c r="I80" s="333">
        <v>0</v>
      </c>
      <c r="J80" s="333">
        <v>0</v>
      </c>
      <c r="K80" s="333">
        <v>0</v>
      </c>
      <c r="L80" s="334">
        <v>0</v>
      </c>
      <c r="M80" s="287">
        <f t="shared" si="8"/>
        <v>25</v>
      </c>
      <c r="N80" s="332">
        <v>0</v>
      </c>
      <c r="O80" s="333">
        <v>0</v>
      </c>
      <c r="P80" s="333">
        <v>0</v>
      </c>
      <c r="Q80" s="333">
        <v>0</v>
      </c>
      <c r="R80" s="333">
        <v>0</v>
      </c>
      <c r="S80" s="333">
        <v>0</v>
      </c>
      <c r="T80" s="333">
        <v>0</v>
      </c>
      <c r="U80" s="333">
        <v>0</v>
      </c>
      <c r="V80" s="333">
        <v>0</v>
      </c>
      <c r="W80" s="334">
        <v>0</v>
      </c>
      <c r="X80" s="287">
        <f t="shared" si="5"/>
        <v>0</v>
      </c>
      <c r="Y80" s="332">
        <v>0</v>
      </c>
      <c r="Z80" s="333">
        <v>0</v>
      </c>
      <c r="AA80" s="333">
        <v>0</v>
      </c>
      <c r="AB80" s="333">
        <v>0</v>
      </c>
      <c r="AC80" s="333">
        <v>0</v>
      </c>
      <c r="AD80" s="333">
        <v>0</v>
      </c>
      <c r="AE80" s="333">
        <v>0</v>
      </c>
      <c r="AF80" s="333">
        <v>0</v>
      </c>
      <c r="AG80" s="333">
        <v>0</v>
      </c>
      <c r="AH80" s="334">
        <v>0</v>
      </c>
      <c r="AI80" s="287">
        <f t="shared" si="6"/>
        <v>0</v>
      </c>
      <c r="AJ80" s="287">
        <f t="shared" si="7"/>
        <v>25</v>
      </c>
    </row>
    <row r="81" spans="1:36" ht="14.5">
      <c r="A81" s="144">
        <v>5622</v>
      </c>
      <c r="B81" s="215" t="s">
        <v>727</v>
      </c>
      <c r="C81" s="332">
        <v>0</v>
      </c>
      <c r="D81" s="333">
        <v>0</v>
      </c>
      <c r="E81" s="333">
        <v>0</v>
      </c>
      <c r="F81" s="333">
        <v>0</v>
      </c>
      <c r="G81" s="333">
        <v>0</v>
      </c>
      <c r="H81" s="333">
        <v>0</v>
      </c>
      <c r="I81" s="333">
        <v>0</v>
      </c>
      <c r="J81" s="333">
        <v>0</v>
      </c>
      <c r="K81" s="333">
        <v>0</v>
      </c>
      <c r="L81" s="334">
        <v>0</v>
      </c>
      <c r="M81" s="287">
        <f t="shared" si="8"/>
        <v>0</v>
      </c>
      <c r="N81" s="332">
        <v>1000</v>
      </c>
      <c r="O81" s="333">
        <v>0</v>
      </c>
      <c r="P81" s="333">
        <v>0</v>
      </c>
      <c r="Q81" s="333">
        <v>0</v>
      </c>
      <c r="R81" s="333">
        <v>0</v>
      </c>
      <c r="S81" s="333">
        <v>0</v>
      </c>
      <c r="T81" s="333">
        <v>0</v>
      </c>
      <c r="U81" s="333">
        <v>0</v>
      </c>
      <c r="V81" s="333">
        <v>0</v>
      </c>
      <c r="W81" s="334">
        <v>0</v>
      </c>
      <c r="X81" s="287">
        <f t="shared" si="5"/>
        <v>1000</v>
      </c>
      <c r="Y81" s="332">
        <v>0</v>
      </c>
      <c r="Z81" s="333">
        <v>0</v>
      </c>
      <c r="AA81" s="333">
        <v>0</v>
      </c>
      <c r="AB81" s="333">
        <v>0</v>
      </c>
      <c r="AC81" s="333">
        <v>0</v>
      </c>
      <c r="AD81" s="333">
        <v>0</v>
      </c>
      <c r="AE81" s="333">
        <v>0</v>
      </c>
      <c r="AF81" s="333">
        <v>0</v>
      </c>
      <c r="AG81" s="333">
        <v>0</v>
      </c>
      <c r="AH81" s="334">
        <v>0</v>
      </c>
      <c r="AI81" s="287">
        <f t="shared" si="6"/>
        <v>0</v>
      </c>
      <c r="AJ81" s="287">
        <f t="shared" si="7"/>
        <v>1000</v>
      </c>
    </row>
    <row r="82" spans="1:36" ht="14.5">
      <c r="A82" s="144">
        <v>5660</v>
      </c>
      <c r="B82" s="215" t="s">
        <v>495</v>
      </c>
      <c r="C82" s="332">
        <v>0</v>
      </c>
      <c r="D82" s="333">
        <v>0</v>
      </c>
      <c r="E82" s="333">
        <v>0</v>
      </c>
      <c r="F82" s="333">
        <v>38</v>
      </c>
      <c r="G82" s="333">
        <v>0</v>
      </c>
      <c r="H82" s="333">
        <v>0</v>
      </c>
      <c r="I82" s="333">
        <v>0</v>
      </c>
      <c r="J82" s="333">
        <v>0</v>
      </c>
      <c r="K82" s="333">
        <v>0</v>
      </c>
      <c r="L82" s="334">
        <v>0</v>
      </c>
      <c r="M82" s="287">
        <f t="shared" si="8"/>
        <v>38</v>
      </c>
      <c r="N82" s="332">
        <v>0</v>
      </c>
      <c r="O82" s="333">
        <v>0</v>
      </c>
      <c r="P82" s="333">
        <v>0</v>
      </c>
      <c r="Q82" s="333">
        <v>0</v>
      </c>
      <c r="R82" s="333">
        <v>0</v>
      </c>
      <c r="S82" s="333">
        <v>0</v>
      </c>
      <c r="T82" s="333">
        <v>0</v>
      </c>
      <c r="U82" s="333">
        <v>0</v>
      </c>
      <c r="V82" s="333">
        <v>0</v>
      </c>
      <c r="W82" s="334">
        <v>0</v>
      </c>
      <c r="X82" s="287">
        <f t="shared" si="5"/>
        <v>0</v>
      </c>
      <c r="Y82" s="332">
        <v>0</v>
      </c>
      <c r="Z82" s="333">
        <v>0</v>
      </c>
      <c r="AA82" s="333">
        <v>0</v>
      </c>
      <c r="AB82" s="333">
        <v>0</v>
      </c>
      <c r="AC82" s="333">
        <v>0</v>
      </c>
      <c r="AD82" s="333">
        <v>0</v>
      </c>
      <c r="AE82" s="333">
        <v>0</v>
      </c>
      <c r="AF82" s="333">
        <v>0</v>
      </c>
      <c r="AG82" s="333">
        <v>0</v>
      </c>
      <c r="AH82" s="334">
        <v>0</v>
      </c>
      <c r="AI82" s="287">
        <f t="shared" si="6"/>
        <v>0</v>
      </c>
      <c r="AJ82" s="287">
        <f t="shared" si="7"/>
        <v>38</v>
      </c>
    </row>
    <row r="83" spans="1:36" ht="14.5">
      <c r="A83" s="144">
        <v>5811</v>
      </c>
      <c r="B83" s="215" t="s">
        <v>497</v>
      </c>
      <c r="C83" s="332">
        <v>0</v>
      </c>
      <c r="D83" s="333">
        <v>0</v>
      </c>
      <c r="E83" s="333">
        <v>0</v>
      </c>
      <c r="F83" s="333">
        <v>0</v>
      </c>
      <c r="G83" s="333">
        <v>0</v>
      </c>
      <c r="H83" s="333">
        <v>-6518.55</v>
      </c>
      <c r="I83" s="333">
        <v>-5077.3639999999996</v>
      </c>
      <c r="J83" s="333">
        <v>790.95</v>
      </c>
      <c r="K83" s="333">
        <v>-36635.949999999997</v>
      </c>
      <c r="L83" s="334">
        <v>46466.413999999997</v>
      </c>
      <c r="M83" s="287">
        <f t="shared" si="8"/>
        <v>-974.50</v>
      </c>
      <c r="N83" s="332">
        <v>-4810.75</v>
      </c>
      <c r="O83" s="333">
        <v>-10454.65</v>
      </c>
      <c r="P83" s="333">
        <v>11690</v>
      </c>
      <c r="Q83" s="333">
        <v>-23659.55</v>
      </c>
      <c r="R83" s="333">
        <v>45228.75</v>
      </c>
      <c r="S83" s="333">
        <v>95988</v>
      </c>
      <c r="T83" s="333">
        <v>21094.288</v>
      </c>
      <c r="U83" s="333">
        <v>20252.150000000001</v>
      </c>
      <c r="V83" s="333">
        <v>18224.55</v>
      </c>
      <c r="W83" s="334">
        <v>16264.55</v>
      </c>
      <c r="X83" s="287">
        <f t="shared" si="5"/>
        <v>189817.33799999996</v>
      </c>
      <c r="Y83" s="332">
        <v>33779.85</v>
      </c>
      <c r="Z83" s="333">
        <v>12506.188009999998</v>
      </c>
      <c r="AA83" s="333">
        <v>13974.30</v>
      </c>
      <c r="AB83" s="333">
        <v>13936.65</v>
      </c>
      <c r="AC83" s="333">
        <v>14384.15</v>
      </c>
      <c r="AD83" s="333">
        <v>22247.25</v>
      </c>
      <c r="AE83" s="333">
        <v>15530.75</v>
      </c>
      <c r="AF83" s="333">
        <v>1551.45</v>
      </c>
      <c r="AG83" s="333">
        <v>87.20</v>
      </c>
      <c r="AH83" s="334">
        <v>80.900000000000006</v>
      </c>
      <c r="AI83" s="287">
        <f t="shared" si="6"/>
        <v>128078.68800999997</v>
      </c>
      <c r="AJ83" s="287">
        <f t="shared" si="7"/>
        <v>316921.52600999991</v>
      </c>
    </row>
    <row r="84" spans="1:36" ht="14.5">
      <c r="A84" s="144">
        <v>5901</v>
      </c>
      <c r="B84" s="215" t="s">
        <v>597</v>
      </c>
      <c r="C84" s="332">
        <v>0</v>
      </c>
      <c r="D84" s="333">
        <v>0</v>
      </c>
      <c r="E84" s="333">
        <v>0</v>
      </c>
      <c r="F84" s="333">
        <v>0</v>
      </c>
      <c r="G84" s="333">
        <v>0</v>
      </c>
      <c r="H84" s="333">
        <v>0</v>
      </c>
      <c r="I84" s="333">
        <v>0</v>
      </c>
      <c r="J84" s="333">
        <v>0</v>
      </c>
      <c r="K84" s="333">
        <v>0</v>
      </c>
      <c r="L84" s="334">
        <v>0</v>
      </c>
      <c r="M84" s="287">
        <f t="shared" si="8"/>
        <v>0</v>
      </c>
      <c r="N84" s="332">
        <v>0</v>
      </c>
      <c r="O84" s="333">
        <v>0</v>
      </c>
      <c r="P84" s="333">
        <v>0</v>
      </c>
      <c r="Q84" s="333">
        <v>0</v>
      </c>
      <c r="R84" s="333">
        <v>0</v>
      </c>
      <c r="S84" s="333">
        <v>0</v>
      </c>
      <c r="T84" s="333">
        <v>0</v>
      </c>
      <c r="U84" s="333">
        <v>0</v>
      </c>
      <c r="V84" s="333">
        <v>0</v>
      </c>
      <c r="W84" s="334">
        <v>0</v>
      </c>
      <c r="X84" s="287">
        <f t="shared" si="5"/>
        <v>0</v>
      </c>
      <c r="Y84" s="332">
        <v>0</v>
      </c>
      <c r="Z84" s="333">
        <v>0</v>
      </c>
      <c r="AA84" s="333">
        <v>0</v>
      </c>
      <c r="AB84" s="333">
        <v>0</v>
      </c>
      <c r="AC84" s="333">
        <v>0</v>
      </c>
      <c r="AD84" s="333">
        <v>0</v>
      </c>
      <c r="AE84" s="333">
        <v>0</v>
      </c>
      <c r="AF84" s="333">
        <v>0</v>
      </c>
      <c r="AG84" s="333">
        <v>0</v>
      </c>
      <c r="AH84" s="334">
        <v>0</v>
      </c>
      <c r="AI84" s="287">
        <f t="shared" si="6"/>
        <v>0</v>
      </c>
      <c r="AJ84" s="287">
        <f t="shared" si="7"/>
        <v>0</v>
      </c>
    </row>
    <row r="85" spans="1:36" ht="14.5">
      <c r="A85" s="144">
        <v>5903</v>
      </c>
      <c r="B85" s="215" t="s">
        <v>598</v>
      </c>
      <c r="C85" s="332">
        <v>0</v>
      </c>
      <c r="D85" s="333">
        <v>0</v>
      </c>
      <c r="E85" s="333">
        <v>0</v>
      </c>
      <c r="F85" s="333">
        <v>0</v>
      </c>
      <c r="G85" s="333">
        <v>0</v>
      </c>
      <c r="H85" s="333">
        <v>0</v>
      </c>
      <c r="I85" s="333">
        <v>0</v>
      </c>
      <c r="J85" s="333">
        <v>0</v>
      </c>
      <c r="K85" s="333">
        <v>0</v>
      </c>
      <c r="L85" s="334">
        <v>0</v>
      </c>
      <c r="M85" s="287">
        <f t="shared" si="8"/>
        <v>0</v>
      </c>
      <c r="N85" s="332">
        <v>0</v>
      </c>
      <c r="O85" s="333">
        <v>0</v>
      </c>
      <c r="P85" s="333">
        <v>0</v>
      </c>
      <c r="Q85" s="333">
        <v>0</v>
      </c>
      <c r="R85" s="333">
        <v>0</v>
      </c>
      <c r="S85" s="333">
        <v>0</v>
      </c>
      <c r="T85" s="333">
        <v>0</v>
      </c>
      <c r="U85" s="333">
        <v>0</v>
      </c>
      <c r="V85" s="333">
        <v>0</v>
      </c>
      <c r="W85" s="334">
        <v>0</v>
      </c>
      <c r="X85" s="287">
        <f t="shared" si="5"/>
        <v>0</v>
      </c>
      <c r="Y85" s="332">
        <v>0</v>
      </c>
      <c r="Z85" s="333">
        <v>0</v>
      </c>
      <c r="AA85" s="333">
        <v>0</v>
      </c>
      <c r="AB85" s="333">
        <v>0</v>
      </c>
      <c r="AC85" s="333">
        <v>0</v>
      </c>
      <c r="AD85" s="333">
        <v>0</v>
      </c>
      <c r="AE85" s="333">
        <v>0</v>
      </c>
      <c r="AF85" s="333">
        <v>0</v>
      </c>
      <c r="AG85" s="333">
        <v>0</v>
      </c>
      <c r="AH85" s="334">
        <v>0</v>
      </c>
      <c r="AI85" s="287">
        <f t="shared" si="6"/>
        <v>0</v>
      </c>
      <c r="AJ85" s="287">
        <f t="shared" si="7"/>
        <v>0</v>
      </c>
    </row>
    <row r="86" spans="1:36" ht="14.5">
      <c r="A86" s="144">
        <v>5909</v>
      </c>
      <c r="B86" s="215" t="s">
        <v>405</v>
      </c>
      <c r="C86" s="332">
        <v>0</v>
      </c>
      <c r="D86" s="333">
        <v>6.5339999999999998</v>
      </c>
      <c r="E86" s="333">
        <v>0</v>
      </c>
      <c r="F86" s="333">
        <v>12</v>
      </c>
      <c r="G86" s="333">
        <v>0</v>
      </c>
      <c r="H86" s="333">
        <v>12</v>
      </c>
      <c r="I86" s="333">
        <v>10.946</v>
      </c>
      <c r="J86" s="333">
        <v>0</v>
      </c>
      <c r="K86" s="333">
        <v>0</v>
      </c>
      <c r="L86" s="334">
        <v>-24</v>
      </c>
      <c r="M86" s="287">
        <f t="shared" si="8"/>
        <v>17.479999999999997</v>
      </c>
      <c r="N86" s="332">
        <v>79.70</v>
      </c>
      <c r="O86" s="333">
        <v>17.882750000000001</v>
      </c>
      <c r="P86" s="333">
        <v>0</v>
      </c>
      <c r="Q86" s="333">
        <v>0</v>
      </c>
      <c r="R86" s="333">
        <v>0</v>
      </c>
      <c r="S86" s="333">
        <v>127.10179999999998</v>
      </c>
      <c r="T86" s="333">
        <v>0</v>
      </c>
      <c r="U86" s="333">
        <v>0</v>
      </c>
      <c r="V86" s="333">
        <v>0</v>
      </c>
      <c r="W86" s="334">
        <v>0</v>
      </c>
      <c r="X86" s="287">
        <f t="shared" si="5"/>
        <v>224.68455</v>
      </c>
      <c r="Y86" s="332">
        <v>0</v>
      </c>
      <c r="Z86" s="333">
        <v>0</v>
      </c>
      <c r="AA86" s="333">
        <v>3.82</v>
      </c>
      <c r="AB86" s="333">
        <v>11264.025529999999</v>
      </c>
      <c r="AC86" s="333">
        <v>0</v>
      </c>
      <c r="AD86" s="333">
        <v>664.03879000000006</v>
      </c>
      <c r="AE86" s="333">
        <v>0</v>
      </c>
      <c r="AF86" s="333">
        <v>1333.4323899999999</v>
      </c>
      <c r="AG86" s="333">
        <v>0</v>
      </c>
      <c r="AH86" s="334">
        <v>0</v>
      </c>
      <c r="AI86" s="287">
        <f t="shared" si="6"/>
        <v>13265.316709999999</v>
      </c>
      <c r="AJ86" s="287">
        <f t="shared" si="7"/>
        <v>13507.481259999999</v>
      </c>
    </row>
    <row r="87" spans="1:36" ht="14.5">
      <c r="A87" s="144">
        <v>6121</v>
      </c>
      <c r="B87" s="215" t="s">
        <v>406</v>
      </c>
      <c r="C87" s="332">
        <v>0</v>
      </c>
      <c r="D87" s="333">
        <v>223.10995</v>
      </c>
      <c r="E87" s="333">
        <v>1150.05852</v>
      </c>
      <c r="F87" s="333">
        <v>2469.8296700000001</v>
      </c>
      <c r="G87" s="333">
        <v>4634.5578099999984</v>
      </c>
      <c r="H87" s="333">
        <v>36722.875759999995</v>
      </c>
      <c r="I87" s="333">
        <v>15140.961560000002</v>
      </c>
      <c r="J87" s="333">
        <v>4804.4450700000007</v>
      </c>
      <c r="K87" s="333">
        <v>5880.7377199999992</v>
      </c>
      <c r="L87" s="334">
        <v>8808.4402799999989</v>
      </c>
      <c r="M87" s="287">
        <f t="shared" si="8"/>
        <v>79835.016339999987</v>
      </c>
      <c r="N87" s="332">
        <v>3629.0850599999999</v>
      </c>
      <c r="O87" s="333">
        <v>1197.6268699999996</v>
      </c>
      <c r="P87" s="333">
        <v>4171.7372400000004</v>
      </c>
      <c r="Q87" s="333">
        <v>1068.0169900000001</v>
      </c>
      <c r="R87" s="333">
        <v>1515.52377</v>
      </c>
      <c r="S87" s="333">
        <v>23854.653060000004</v>
      </c>
      <c r="T87" s="333">
        <v>986.31679999999699</v>
      </c>
      <c r="U87" s="333">
        <v>672.89692000000184</v>
      </c>
      <c r="V87" s="333">
        <v>865.37351999999998</v>
      </c>
      <c r="W87" s="334">
        <v>-30.312799999997019</v>
      </c>
      <c r="X87" s="287">
        <f t="shared" si="5"/>
        <v>37930.917430000009</v>
      </c>
      <c r="Y87" s="332">
        <v>0</v>
      </c>
      <c r="Z87" s="333">
        <v>0</v>
      </c>
      <c r="AA87" s="333">
        <v>0</v>
      </c>
      <c r="AB87" s="333">
        <v>0</v>
      </c>
      <c r="AC87" s="333">
        <v>0</v>
      </c>
      <c r="AD87" s="333">
        <v>0</v>
      </c>
      <c r="AE87" s="333">
        <v>0</v>
      </c>
      <c r="AF87" s="333">
        <v>0</v>
      </c>
      <c r="AG87" s="333">
        <v>0</v>
      </c>
      <c r="AH87" s="334">
        <v>6513.6150299999999</v>
      </c>
      <c r="AI87" s="287">
        <f t="shared" si="6"/>
        <v>6513.6150299999999</v>
      </c>
      <c r="AJ87" s="287">
        <f t="shared" si="7"/>
        <v>124279.5488</v>
      </c>
    </row>
    <row r="88" spans="1:36" ht="14.5">
      <c r="A88" s="144">
        <v>6123</v>
      </c>
      <c r="B88" s="215" t="s">
        <v>1193</v>
      </c>
      <c r="C88" s="332"/>
      <c r="D88" s="333"/>
      <c r="E88" s="333"/>
      <c r="F88" s="333"/>
      <c r="G88" s="333"/>
      <c r="H88" s="333"/>
      <c r="I88" s="333"/>
      <c r="J88" s="333"/>
      <c r="K88" s="333"/>
      <c r="L88" s="334"/>
      <c r="M88" s="287">
        <f t="shared" si="8"/>
        <v>0</v>
      </c>
      <c r="N88" s="332"/>
      <c r="O88" s="333"/>
      <c r="P88" s="333"/>
      <c r="Q88" s="333"/>
      <c r="R88" s="333"/>
      <c r="S88" s="333"/>
      <c r="T88" s="333"/>
      <c r="U88" s="333"/>
      <c r="V88" s="333"/>
      <c r="W88" s="334"/>
      <c r="X88" s="287">
        <f t="shared" si="5"/>
        <v>0</v>
      </c>
      <c r="Y88" s="332"/>
      <c r="Z88" s="333"/>
      <c r="AA88" s="333"/>
      <c r="AB88" s="333"/>
      <c r="AC88" s="333"/>
      <c r="AD88" s="333"/>
      <c r="AE88" s="333"/>
      <c r="AF88" s="333"/>
      <c r="AG88" s="333"/>
      <c r="AH88" s="334">
        <v>783.93839000000003</v>
      </c>
      <c r="AI88" s="287">
        <f t="shared" si="9" ref="AI88">SUM(Y88:AH88)</f>
        <v>783.93839000000003</v>
      </c>
      <c r="AJ88" s="287">
        <f t="shared" si="10" ref="AJ88">M88+X88+AI88</f>
        <v>783.93839000000003</v>
      </c>
    </row>
    <row r="89" spans="1:36" ht="14.5">
      <c r="A89" s="144">
        <v>6122</v>
      </c>
      <c r="B89" s="215" t="s">
        <v>437</v>
      </c>
      <c r="C89" s="332">
        <v>0</v>
      </c>
      <c r="D89" s="333">
        <v>0</v>
      </c>
      <c r="E89" s="333">
        <v>266.53399999999999</v>
      </c>
      <c r="F89" s="333">
        <v>49.05</v>
      </c>
      <c r="G89" s="333">
        <v>205.19200000000001</v>
      </c>
      <c r="H89" s="333">
        <v>81.485799999999998</v>
      </c>
      <c r="I89" s="333">
        <v>1971.68507</v>
      </c>
      <c r="J89" s="333">
        <v>47.649800000000006</v>
      </c>
      <c r="K89" s="333">
        <v>-81.485799999999813</v>
      </c>
      <c r="L89" s="334">
        <v>1208.6368</v>
      </c>
      <c r="M89" s="287">
        <f t="shared" si="8"/>
        <v>3748.7476700000007</v>
      </c>
      <c r="N89" s="332">
        <v>0</v>
      </c>
      <c r="O89" s="333">
        <v>0</v>
      </c>
      <c r="P89" s="333">
        <v>46.097999999999999</v>
      </c>
      <c r="Q89" s="333">
        <v>0</v>
      </c>
      <c r="R89" s="333">
        <v>0</v>
      </c>
      <c r="S89" s="333">
        <v>0</v>
      </c>
      <c r="T89" s="333">
        <v>0</v>
      </c>
      <c r="U89" s="333">
        <v>0</v>
      </c>
      <c r="V89" s="333">
        <v>0</v>
      </c>
      <c r="W89" s="334">
        <v>0</v>
      </c>
      <c r="X89" s="287">
        <f t="shared" si="5"/>
        <v>46.097999999999999</v>
      </c>
      <c r="Y89" s="332">
        <v>0</v>
      </c>
      <c r="Z89" s="333">
        <v>0</v>
      </c>
      <c r="AA89" s="333">
        <v>0</v>
      </c>
      <c r="AB89" s="333">
        <v>0</v>
      </c>
      <c r="AC89" s="333">
        <v>0</v>
      </c>
      <c r="AD89" s="333">
        <v>0</v>
      </c>
      <c r="AE89" s="333">
        <v>83.50</v>
      </c>
      <c r="AF89" s="333">
        <v>0</v>
      </c>
      <c r="AG89" s="333">
        <v>0</v>
      </c>
      <c r="AH89" s="334">
        <v>207.13200000000001</v>
      </c>
      <c r="AI89" s="287">
        <f t="shared" si="6"/>
        <v>290.63200000000001</v>
      </c>
      <c r="AJ89" s="287">
        <f t="shared" si="7"/>
        <v>4085.4776700000007</v>
      </c>
    </row>
    <row r="90" spans="1:36" ht="14.5">
      <c r="A90" s="144">
        <v>6129</v>
      </c>
      <c r="B90" s="215" t="s">
        <v>438</v>
      </c>
      <c r="C90" s="332">
        <v>0</v>
      </c>
      <c r="D90" s="333">
        <v>0</v>
      </c>
      <c r="E90" s="333">
        <v>123.396</v>
      </c>
      <c r="F90" s="333">
        <v>0</v>
      </c>
      <c r="G90" s="333">
        <v>0</v>
      </c>
      <c r="H90" s="333">
        <v>0</v>
      </c>
      <c r="I90" s="333">
        <v>0</v>
      </c>
      <c r="J90" s="333">
        <v>0</v>
      </c>
      <c r="K90" s="333">
        <v>0</v>
      </c>
      <c r="L90" s="334">
        <v>0</v>
      </c>
      <c r="M90" s="287">
        <f t="shared" si="8"/>
        <v>123.396</v>
      </c>
      <c r="N90" s="332">
        <v>0</v>
      </c>
      <c r="O90" s="333">
        <v>0</v>
      </c>
      <c r="P90" s="333">
        <v>0</v>
      </c>
      <c r="Q90" s="333">
        <v>0</v>
      </c>
      <c r="R90" s="333">
        <v>0</v>
      </c>
      <c r="S90" s="333">
        <v>0</v>
      </c>
      <c r="T90" s="333">
        <v>0</v>
      </c>
      <c r="U90" s="333">
        <v>0</v>
      </c>
      <c r="V90" s="333">
        <v>0</v>
      </c>
      <c r="W90" s="334">
        <v>0</v>
      </c>
      <c r="X90" s="287">
        <f t="shared" si="5"/>
        <v>0</v>
      </c>
      <c r="Y90" s="332">
        <v>0</v>
      </c>
      <c r="Z90" s="333">
        <v>0</v>
      </c>
      <c r="AA90" s="333">
        <v>0</v>
      </c>
      <c r="AB90" s="333">
        <v>1500</v>
      </c>
      <c r="AC90" s="333">
        <v>0</v>
      </c>
      <c r="AD90" s="333">
        <v>0</v>
      </c>
      <c r="AE90" s="333">
        <v>0</v>
      </c>
      <c r="AF90" s="333">
        <v>0</v>
      </c>
      <c r="AG90" s="333">
        <v>0</v>
      </c>
      <c r="AH90" s="334">
        <v>0</v>
      </c>
      <c r="AI90" s="287">
        <f t="shared" si="6"/>
        <v>1500</v>
      </c>
      <c r="AJ90" s="287">
        <f t="shared" si="7"/>
        <v>1623.396</v>
      </c>
    </row>
    <row r="91" spans="1:36" ht="14.5">
      <c r="A91" s="144">
        <v>6313</v>
      </c>
      <c r="B91" s="215" t="s">
        <v>522</v>
      </c>
      <c r="C91" s="332">
        <v>0</v>
      </c>
      <c r="D91" s="333">
        <v>0</v>
      </c>
      <c r="E91" s="333">
        <v>0</v>
      </c>
      <c r="F91" s="333">
        <v>0</v>
      </c>
      <c r="G91" s="333">
        <v>2000</v>
      </c>
      <c r="H91" s="333">
        <v>0</v>
      </c>
      <c r="I91" s="333">
        <v>0</v>
      </c>
      <c r="J91" s="333">
        <v>0</v>
      </c>
      <c r="K91" s="333">
        <v>0</v>
      </c>
      <c r="L91" s="334">
        <v>0</v>
      </c>
      <c r="M91" s="287">
        <f t="shared" si="8"/>
        <v>2000</v>
      </c>
      <c r="N91" s="332">
        <v>0</v>
      </c>
      <c r="O91" s="333">
        <v>0</v>
      </c>
      <c r="P91" s="333">
        <v>0</v>
      </c>
      <c r="Q91" s="333">
        <v>0</v>
      </c>
      <c r="R91" s="333">
        <v>0</v>
      </c>
      <c r="S91" s="333">
        <v>0</v>
      </c>
      <c r="T91" s="333">
        <v>0</v>
      </c>
      <c r="U91" s="333">
        <v>0</v>
      </c>
      <c r="V91" s="333">
        <v>0</v>
      </c>
      <c r="W91" s="334">
        <v>0</v>
      </c>
      <c r="X91" s="287">
        <f t="shared" si="5"/>
        <v>0</v>
      </c>
      <c r="Y91" s="332">
        <v>0</v>
      </c>
      <c r="Z91" s="333">
        <v>0</v>
      </c>
      <c r="AA91" s="333">
        <v>0</v>
      </c>
      <c r="AB91" s="333">
        <v>0</v>
      </c>
      <c r="AC91" s="333">
        <v>0</v>
      </c>
      <c r="AD91" s="333">
        <v>0</v>
      </c>
      <c r="AE91" s="333">
        <v>0</v>
      </c>
      <c r="AF91" s="333">
        <v>0</v>
      </c>
      <c r="AG91" s="333">
        <v>0</v>
      </c>
      <c r="AH91" s="334">
        <v>0</v>
      </c>
      <c r="AI91" s="287">
        <f t="shared" si="6"/>
        <v>0</v>
      </c>
      <c r="AJ91" s="287">
        <f t="shared" si="7"/>
        <v>2000</v>
      </c>
    </row>
    <row r="92" spans="1:36" ht="14.5">
      <c r="A92" s="144">
        <v>6321</v>
      </c>
      <c r="B92" s="215" t="s">
        <v>623</v>
      </c>
      <c r="C92" s="332">
        <v>0</v>
      </c>
      <c r="D92" s="333">
        <v>0</v>
      </c>
      <c r="E92" s="333">
        <v>0</v>
      </c>
      <c r="F92" s="333">
        <v>0</v>
      </c>
      <c r="G92" s="333">
        <v>0</v>
      </c>
      <c r="H92" s="333">
        <v>0</v>
      </c>
      <c r="I92" s="333">
        <v>0</v>
      </c>
      <c r="J92" s="333">
        <v>700</v>
      </c>
      <c r="K92" s="333">
        <v>0</v>
      </c>
      <c r="L92" s="334">
        <v>0</v>
      </c>
      <c r="M92" s="287">
        <f t="shared" si="8"/>
        <v>700</v>
      </c>
      <c r="N92" s="332">
        <v>0</v>
      </c>
      <c r="O92" s="333">
        <v>0</v>
      </c>
      <c r="P92" s="333">
        <v>0</v>
      </c>
      <c r="Q92" s="333">
        <v>0</v>
      </c>
      <c r="R92" s="333">
        <v>0</v>
      </c>
      <c r="S92" s="333">
        <v>0</v>
      </c>
      <c r="T92" s="333">
        <v>0</v>
      </c>
      <c r="U92" s="333">
        <v>0</v>
      </c>
      <c r="V92" s="333">
        <v>0</v>
      </c>
      <c r="W92" s="334">
        <v>0</v>
      </c>
      <c r="X92" s="287">
        <f t="shared" si="5"/>
        <v>0</v>
      </c>
      <c r="Y92" s="332">
        <v>0</v>
      </c>
      <c r="Z92" s="333">
        <v>0</v>
      </c>
      <c r="AA92" s="333">
        <v>0</v>
      </c>
      <c r="AB92" s="333">
        <v>0</v>
      </c>
      <c r="AC92" s="333">
        <v>0</v>
      </c>
      <c r="AD92" s="333">
        <v>0</v>
      </c>
      <c r="AE92" s="333">
        <v>0</v>
      </c>
      <c r="AF92" s="333">
        <v>0</v>
      </c>
      <c r="AG92" s="333">
        <v>0</v>
      </c>
      <c r="AH92" s="334">
        <v>0</v>
      </c>
      <c r="AI92" s="287">
        <f t="shared" si="6"/>
        <v>0</v>
      </c>
      <c r="AJ92" s="287">
        <f t="shared" si="7"/>
        <v>700</v>
      </c>
    </row>
    <row r="93" spans="1:36" ht="14.5">
      <c r="A93" s="144">
        <v>6323</v>
      </c>
      <c r="B93" s="215" t="s">
        <v>599</v>
      </c>
      <c r="C93" s="332">
        <v>0</v>
      </c>
      <c r="D93" s="333">
        <v>0</v>
      </c>
      <c r="E93" s="333">
        <v>0</v>
      </c>
      <c r="F93" s="333">
        <v>0</v>
      </c>
      <c r="G93" s="333">
        <v>0</v>
      </c>
      <c r="H93" s="333">
        <v>0</v>
      </c>
      <c r="I93" s="333">
        <v>150</v>
      </c>
      <c r="J93" s="333">
        <v>0</v>
      </c>
      <c r="K93" s="333">
        <v>0</v>
      </c>
      <c r="L93" s="334">
        <v>0</v>
      </c>
      <c r="M93" s="287">
        <f t="shared" si="8"/>
        <v>150</v>
      </c>
      <c r="N93" s="332">
        <v>0</v>
      </c>
      <c r="O93" s="333">
        <v>0</v>
      </c>
      <c r="P93" s="333">
        <v>0</v>
      </c>
      <c r="Q93" s="333">
        <v>0</v>
      </c>
      <c r="R93" s="333">
        <v>0</v>
      </c>
      <c r="S93" s="333">
        <v>0</v>
      </c>
      <c r="T93" s="333">
        <v>0</v>
      </c>
      <c r="U93" s="333">
        <v>0</v>
      </c>
      <c r="V93" s="333">
        <v>0</v>
      </c>
      <c r="W93" s="334">
        <v>0</v>
      </c>
      <c r="X93" s="287">
        <f t="shared" si="5"/>
        <v>0</v>
      </c>
      <c r="Y93" s="332">
        <v>0</v>
      </c>
      <c r="Z93" s="333">
        <v>0</v>
      </c>
      <c r="AA93" s="333">
        <v>0</v>
      </c>
      <c r="AB93" s="333">
        <v>0</v>
      </c>
      <c r="AC93" s="333">
        <v>0</v>
      </c>
      <c r="AD93" s="333">
        <v>0</v>
      </c>
      <c r="AE93" s="333">
        <v>0</v>
      </c>
      <c r="AF93" s="333">
        <v>0</v>
      </c>
      <c r="AG93" s="333">
        <v>0</v>
      </c>
      <c r="AH93" s="334">
        <v>0</v>
      </c>
      <c r="AI93" s="287">
        <f t="shared" si="6"/>
        <v>0</v>
      </c>
      <c r="AJ93" s="287">
        <f t="shared" si="7"/>
        <v>150</v>
      </c>
    </row>
    <row r="94" spans="1:36" ht="14.5">
      <c r="A94" s="144">
        <v>6351</v>
      </c>
      <c r="B94" s="215" t="s">
        <v>523</v>
      </c>
      <c r="C94" s="332">
        <v>0</v>
      </c>
      <c r="D94" s="333">
        <v>0</v>
      </c>
      <c r="E94" s="333">
        <v>0</v>
      </c>
      <c r="F94" s="333">
        <v>0</v>
      </c>
      <c r="G94" s="333">
        <v>10000</v>
      </c>
      <c r="H94" s="333">
        <v>550</v>
      </c>
      <c r="I94" s="333">
        <v>273</v>
      </c>
      <c r="J94" s="333">
        <v>332.85359999999997</v>
      </c>
      <c r="K94" s="333">
        <v>9500</v>
      </c>
      <c r="L94" s="334">
        <v>0</v>
      </c>
      <c r="M94" s="287">
        <f t="shared" si="8"/>
        <v>20655.853600000002</v>
      </c>
      <c r="N94" s="332">
        <v>0</v>
      </c>
      <c r="O94" s="333">
        <v>0</v>
      </c>
      <c r="P94" s="333">
        <v>0</v>
      </c>
      <c r="Q94" s="333">
        <v>0</v>
      </c>
      <c r="R94" s="333">
        <v>0</v>
      </c>
      <c r="S94" s="333">
        <v>0</v>
      </c>
      <c r="T94" s="333">
        <v>0</v>
      </c>
      <c r="U94" s="333">
        <v>0</v>
      </c>
      <c r="V94" s="333">
        <v>0</v>
      </c>
      <c r="W94" s="334">
        <v>0</v>
      </c>
      <c r="X94" s="287">
        <f t="shared" si="5"/>
        <v>0</v>
      </c>
      <c r="Y94" s="332">
        <v>0</v>
      </c>
      <c r="Z94" s="333">
        <v>0</v>
      </c>
      <c r="AA94" s="333">
        <v>0</v>
      </c>
      <c r="AB94" s="333">
        <v>0</v>
      </c>
      <c r="AC94" s="333">
        <v>0</v>
      </c>
      <c r="AD94" s="333">
        <v>0</v>
      </c>
      <c r="AE94" s="333">
        <v>0</v>
      </c>
      <c r="AF94" s="333">
        <v>0</v>
      </c>
      <c r="AG94" s="333">
        <v>0</v>
      </c>
      <c r="AH94" s="334">
        <v>0</v>
      </c>
      <c r="AI94" s="287">
        <f t="shared" si="6"/>
        <v>0</v>
      </c>
      <c r="AJ94" s="287">
        <f t="shared" si="7"/>
        <v>20655.853600000002</v>
      </c>
    </row>
    <row r="95" spans="1:36" ht="14.5">
      <c r="A95" s="144">
        <v>6356</v>
      </c>
      <c r="B95" s="215" t="s">
        <v>524</v>
      </c>
      <c r="C95" s="332">
        <v>0</v>
      </c>
      <c r="D95" s="333">
        <v>0</v>
      </c>
      <c r="E95" s="333">
        <v>0</v>
      </c>
      <c r="F95" s="333">
        <v>0</v>
      </c>
      <c r="G95" s="333">
        <v>90</v>
      </c>
      <c r="H95" s="333">
        <v>0</v>
      </c>
      <c r="I95" s="333">
        <v>0</v>
      </c>
      <c r="J95" s="333">
        <v>599</v>
      </c>
      <c r="K95" s="333">
        <v>0</v>
      </c>
      <c r="L95" s="334">
        <v>0</v>
      </c>
      <c r="M95" s="287">
        <f t="shared" si="8"/>
        <v>689</v>
      </c>
      <c r="N95" s="332">
        <v>0</v>
      </c>
      <c r="O95" s="333">
        <v>0</v>
      </c>
      <c r="P95" s="333">
        <v>344.10</v>
      </c>
      <c r="Q95" s="333">
        <v>-344.10</v>
      </c>
      <c r="R95" s="333">
        <v>0</v>
      </c>
      <c r="S95" s="333">
        <v>670</v>
      </c>
      <c r="T95" s="333">
        <v>0</v>
      </c>
      <c r="U95" s="333">
        <v>0</v>
      </c>
      <c r="V95" s="333">
        <v>0</v>
      </c>
      <c r="W95" s="334">
        <v>0</v>
      </c>
      <c r="X95" s="287">
        <f t="shared" si="5"/>
        <v>670</v>
      </c>
      <c r="Y95" s="332">
        <v>0</v>
      </c>
      <c r="Z95" s="333">
        <v>0</v>
      </c>
      <c r="AA95" s="333">
        <v>0</v>
      </c>
      <c r="AB95" s="333">
        <v>0</v>
      </c>
      <c r="AC95" s="333">
        <v>0</v>
      </c>
      <c r="AD95" s="333">
        <v>0</v>
      </c>
      <c r="AE95" s="333">
        <v>0</v>
      </c>
      <c r="AF95" s="333">
        <v>0</v>
      </c>
      <c r="AG95" s="333">
        <v>0</v>
      </c>
      <c r="AH95" s="334">
        <v>0</v>
      </c>
      <c r="AI95" s="287">
        <f t="shared" si="6"/>
        <v>0</v>
      </c>
      <c r="AJ95" s="287">
        <f t="shared" si="7"/>
        <v>1359</v>
      </c>
    </row>
    <row r="96" spans="1:36" ht="14.5">
      <c r="A96" s="144">
        <v>6371</v>
      </c>
      <c r="B96" s="215" t="s">
        <v>600</v>
      </c>
      <c r="C96" s="332">
        <v>0</v>
      </c>
      <c r="D96" s="333">
        <v>0</v>
      </c>
      <c r="E96" s="333">
        <v>0</v>
      </c>
      <c r="F96" s="333">
        <v>0</v>
      </c>
      <c r="G96" s="333">
        <v>0</v>
      </c>
      <c r="H96" s="333">
        <v>0</v>
      </c>
      <c r="I96" s="333">
        <v>57</v>
      </c>
      <c r="J96" s="333">
        <v>0</v>
      </c>
      <c r="K96" s="333">
        <v>0</v>
      </c>
      <c r="L96" s="334">
        <v>0</v>
      </c>
      <c r="M96" s="287">
        <f t="shared" si="8"/>
        <v>57</v>
      </c>
      <c r="N96" s="332">
        <v>0</v>
      </c>
      <c r="O96" s="333">
        <v>0</v>
      </c>
      <c r="P96" s="333">
        <v>0</v>
      </c>
      <c r="Q96" s="333">
        <v>0</v>
      </c>
      <c r="R96" s="333">
        <v>0</v>
      </c>
      <c r="S96" s="333">
        <v>0</v>
      </c>
      <c r="T96" s="333">
        <v>0</v>
      </c>
      <c r="U96" s="333">
        <v>0</v>
      </c>
      <c r="V96" s="333">
        <v>0</v>
      </c>
      <c r="W96" s="334">
        <v>0</v>
      </c>
      <c r="X96" s="287">
        <f t="shared" si="5"/>
        <v>0</v>
      </c>
      <c r="Y96" s="332">
        <v>0</v>
      </c>
      <c r="Z96" s="333">
        <v>0</v>
      </c>
      <c r="AA96" s="333">
        <v>0</v>
      </c>
      <c r="AB96" s="333">
        <v>0</v>
      </c>
      <c r="AC96" s="333">
        <v>0</v>
      </c>
      <c r="AD96" s="333">
        <v>0</v>
      </c>
      <c r="AE96" s="333">
        <v>0</v>
      </c>
      <c r="AF96" s="333">
        <v>0</v>
      </c>
      <c r="AG96" s="333">
        <v>0</v>
      </c>
      <c r="AH96" s="334">
        <v>0</v>
      </c>
      <c r="AI96" s="287">
        <f t="shared" si="6"/>
        <v>0</v>
      </c>
      <c r="AJ96" s="287">
        <f t="shared" si="7"/>
        <v>57</v>
      </c>
    </row>
    <row r="97" spans="1:36" ht="15" thickBot="1">
      <c r="A97" s="144">
        <v>6380</v>
      </c>
      <c r="B97" s="215" t="s">
        <v>710</v>
      </c>
      <c r="C97" s="332">
        <v>0</v>
      </c>
      <c r="D97" s="333">
        <v>0</v>
      </c>
      <c r="E97" s="333">
        <v>0</v>
      </c>
      <c r="F97" s="333">
        <v>0</v>
      </c>
      <c r="G97" s="333">
        <v>0</v>
      </c>
      <c r="H97" s="333">
        <v>0</v>
      </c>
      <c r="I97" s="333">
        <v>0</v>
      </c>
      <c r="J97" s="333">
        <v>0</v>
      </c>
      <c r="K97" s="333">
        <v>0</v>
      </c>
      <c r="L97" s="334">
        <v>196.46823000000001</v>
      </c>
      <c r="M97" s="287">
        <f>SUM(C97:L97)</f>
        <v>196.46823000000001</v>
      </c>
      <c r="N97" s="332">
        <v>0</v>
      </c>
      <c r="O97" s="333">
        <v>0</v>
      </c>
      <c r="P97" s="333">
        <v>201</v>
      </c>
      <c r="Q97" s="333">
        <v>0</v>
      </c>
      <c r="R97" s="333">
        <v>0</v>
      </c>
      <c r="S97" s="333">
        <v>0</v>
      </c>
      <c r="T97" s="333">
        <v>0</v>
      </c>
      <c r="U97" s="333">
        <v>0</v>
      </c>
      <c r="V97" s="333">
        <v>0</v>
      </c>
      <c r="W97" s="334">
        <v>0</v>
      </c>
      <c r="X97" s="287">
        <f>SUM(N97:W97)</f>
        <v>201</v>
      </c>
      <c r="Y97" s="332">
        <v>0</v>
      </c>
      <c r="Z97" s="333">
        <v>0</v>
      </c>
      <c r="AA97" s="333">
        <v>0</v>
      </c>
      <c r="AB97" s="333">
        <v>0</v>
      </c>
      <c r="AC97" s="333">
        <v>0</v>
      </c>
      <c r="AD97" s="333">
        <v>0</v>
      </c>
      <c r="AE97" s="333">
        <v>0</v>
      </c>
      <c r="AF97" s="333">
        <v>0</v>
      </c>
      <c r="AG97" s="333">
        <v>0</v>
      </c>
      <c r="AH97" s="334">
        <v>0</v>
      </c>
      <c r="AI97" s="287">
        <f t="shared" si="6"/>
        <v>0</v>
      </c>
      <c r="AJ97" s="287">
        <f t="shared" si="7"/>
        <v>397.46823000000001</v>
      </c>
    </row>
    <row r="98" spans="2:36" ht="15" thickBot="1">
      <c r="B98" s="126" t="s">
        <v>425</v>
      </c>
      <c r="C98" s="335">
        <f t="shared" si="11" ref="C98:AG98">SUM(C4:C97)</f>
        <v>2274.3146000000002</v>
      </c>
      <c r="D98" s="336">
        <f t="shared" si="11"/>
        <v>164420.49580000003</v>
      </c>
      <c r="E98" s="336">
        <f t="shared" si="11"/>
        <v>108801.82793</v>
      </c>
      <c r="F98" s="336">
        <f t="shared" si="11"/>
        <v>182060.70235000001</v>
      </c>
      <c r="G98" s="336">
        <f t="shared" si="11"/>
        <v>188556.94338000001</v>
      </c>
      <c r="H98" s="336">
        <f t="shared" si="11"/>
        <v>309410.76904000004</v>
      </c>
      <c r="I98" s="336">
        <f t="shared" si="11"/>
        <v>159345.38026999997</v>
      </c>
      <c r="J98" s="336">
        <f t="shared" si="11"/>
        <v>92228.60388000001</v>
      </c>
      <c r="K98" s="336">
        <f t="shared" si="11"/>
        <v>104936.89667000002</v>
      </c>
      <c r="L98" s="337">
        <f t="shared" si="11"/>
        <v>338070.6214699999</v>
      </c>
      <c r="M98" s="127">
        <f t="shared" si="11"/>
        <v>1650106.5553900003</v>
      </c>
      <c r="N98" s="335">
        <f t="shared" si="11"/>
        <v>188701.55867000003</v>
      </c>
      <c r="O98" s="336">
        <f>SUM(O4:O97)</f>
        <v>178220.36158999999</v>
      </c>
      <c r="P98" s="336">
        <f t="shared" si="11"/>
        <v>173093.35550999999</v>
      </c>
      <c r="Q98" s="336">
        <f t="shared" si="11"/>
        <v>76531.033049999998</v>
      </c>
      <c r="R98" s="336">
        <f t="shared" si="11"/>
        <v>78700.421490000008</v>
      </c>
      <c r="S98" s="336">
        <f t="shared" si="11"/>
        <v>243258.81880000004</v>
      </c>
      <c r="T98" s="336">
        <f t="shared" si="11"/>
        <v>18492.46656000003</v>
      </c>
      <c r="U98" s="336">
        <f t="shared" si="11"/>
        <v>27034.029340000012</v>
      </c>
      <c r="V98" s="336">
        <f t="shared" si="11"/>
        <v>74719.876489999995</v>
      </c>
      <c r="W98" s="337">
        <f t="shared" si="11"/>
        <v>98976.68468999998</v>
      </c>
      <c r="X98" s="127">
        <f>SUM(N98:W98)</f>
        <v>1157728.6061900002</v>
      </c>
      <c r="Y98" s="335">
        <f t="shared" si="11"/>
        <v>52032.457699999999</v>
      </c>
      <c r="Z98" s="336">
        <f t="shared" si="11"/>
        <v>102002.85734999999</v>
      </c>
      <c r="AA98" s="336">
        <f t="shared" si="11"/>
        <v>25677.820939999998</v>
      </c>
      <c r="AB98" s="336">
        <f t="shared" si="11"/>
        <v>39598.003680000002</v>
      </c>
      <c r="AC98" s="336">
        <f t="shared" si="11"/>
        <v>53077.899080000003</v>
      </c>
      <c r="AD98" s="336">
        <f>SUM(AD4:AD97)</f>
        <v>46913.453229999992</v>
      </c>
      <c r="AE98" s="336">
        <f>SUM(AE4:AE97)</f>
        <v>38984.871239999993</v>
      </c>
      <c r="AF98" s="336">
        <f t="shared" si="11"/>
        <v>11098.333440000006</v>
      </c>
      <c r="AG98" s="336">
        <f t="shared" si="11"/>
        <v>22504.499560000004</v>
      </c>
      <c r="AH98" s="337">
        <f>SUM(AH4:AH97)</f>
        <v>33038.01657</v>
      </c>
      <c r="AI98" s="127">
        <f t="shared" si="6"/>
        <v>424928.21278999996</v>
      </c>
      <c r="AJ98" s="127">
        <f t="shared" si="7"/>
        <v>3232763.3743700003</v>
      </c>
    </row>
    <row r="99" spans="2:36" ht="15" thickBot="1">
      <c r="B99" s="142"/>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row>
    <row r="100" spans="2:36" ht="15" thickBot="1">
      <c r="B100" s="315" t="s">
        <v>728</v>
      </c>
      <c r="C100" s="419">
        <v>2022</v>
      </c>
      <c r="D100" s="420"/>
      <c r="E100" s="420"/>
      <c r="F100" s="420"/>
      <c r="G100" s="420"/>
      <c r="H100" s="420"/>
      <c r="I100" s="420"/>
      <c r="J100" s="420"/>
      <c r="K100" s="420"/>
      <c r="L100" s="420"/>
      <c r="M100" s="421"/>
      <c r="N100" s="419">
        <v>2023</v>
      </c>
      <c r="O100" s="420"/>
      <c r="P100" s="420"/>
      <c r="Q100" s="420"/>
      <c r="R100" s="420"/>
      <c r="S100" s="420"/>
      <c r="T100" s="420"/>
      <c r="U100" s="420"/>
      <c r="V100" s="420"/>
      <c r="W100" s="420"/>
      <c r="X100" s="421"/>
      <c r="Y100" s="419">
        <v>2024</v>
      </c>
      <c r="Z100" s="420"/>
      <c r="AA100" s="420"/>
      <c r="AB100" s="420"/>
      <c r="AC100" s="420"/>
      <c r="AD100" s="420"/>
      <c r="AE100" s="420"/>
      <c r="AF100" s="420"/>
      <c r="AG100" s="420"/>
      <c r="AH100" s="420"/>
      <c r="AI100" s="421"/>
      <c r="AJ100" s="316" t="s">
        <v>683</v>
      </c>
    </row>
    <row r="101" spans="2:36" ht="15" thickBot="1">
      <c r="B101" s="338" t="s">
        <v>353</v>
      </c>
      <c r="C101" s="339" t="s">
        <v>571</v>
      </c>
      <c r="D101" s="320" t="s">
        <v>572</v>
      </c>
      <c r="E101" s="320" t="s">
        <v>573</v>
      </c>
      <c r="F101" s="320" t="s">
        <v>574</v>
      </c>
      <c r="G101" s="320" t="s">
        <v>575</v>
      </c>
      <c r="H101" s="320" t="s">
        <v>576</v>
      </c>
      <c r="I101" s="320" t="s">
        <v>595</v>
      </c>
      <c r="J101" s="320" t="s">
        <v>621</v>
      </c>
      <c r="K101" s="320" t="s">
        <v>644</v>
      </c>
      <c r="L101" s="340" t="s">
        <v>707</v>
      </c>
      <c r="M101" s="128" t="s">
        <v>723</v>
      </c>
      <c r="N101" s="341" t="s">
        <v>724</v>
      </c>
      <c r="O101" s="320" t="s">
        <v>572</v>
      </c>
      <c r="P101" s="320" t="s">
        <v>573</v>
      </c>
      <c r="Q101" s="320" t="s">
        <v>574</v>
      </c>
      <c r="R101" s="320" t="s">
        <v>575</v>
      </c>
      <c r="S101" s="320" t="s">
        <v>576</v>
      </c>
      <c r="T101" s="320" t="s">
        <v>595</v>
      </c>
      <c r="U101" s="320" t="s">
        <v>621</v>
      </c>
      <c r="V101" s="320" t="s">
        <v>644</v>
      </c>
      <c r="W101" s="340" t="s">
        <v>707</v>
      </c>
      <c r="X101" s="128" t="s">
        <v>725</v>
      </c>
      <c r="Y101" s="341" t="s">
        <v>724</v>
      </c>
      <c r="Z101" s="320" t="s">
        <v>572</v>
      </c>
      <c r="AA101" s="320" t="s">
        <v>573</v>
      </c>
      <c r="AB101" s="320" t="s">
        <v>574</v>
      </c>
      <c r="AC101" s="320" t="s">
        <v>575</v>
      </c>
      <c r="AD101" s="320" t="s">
        <v>576</v>
      </c>
      <c r="AE101" s="320" t="s">
        <v>595</v>
      </c>
      <c r="AF101" s="320" t="s">
        <v>621</v>
      </c>
      <c r="AG101" s="320" t="s">
        <v>644</v>
      </c>
      <c r="AH101" s="340" t="s">
        <v>707</v>
      </c>
      <c r="AI101" s="128" t="s">
        <v>976</v>
      </c>
      <c r="AJ101" s="128" t="s">
        <v>49</v>
      </c>
    </row>
    <row r="102" spans="1:36" ht="14.5">
      <c r="A102" s="144">
        <v>5011</v>
      </c>
      <c r="B102" s="214" t="s">
        <v>354</v>
      </c>
      <c r="C102" s="326">
        <v>0</v>
      </c>
      <c r="D102" s="327">
        <v>0</v>
      </c>
      <c r="E102" s="327">
        <v>506.50599999999997</v>
      </c>
      <c r="F102" s="327">
        <v>91.891000000000005</v>
      </c>
      <c r="G102" s="327">
        <v>3419.5740000000001</v>
      </c>
      <c r="H102" s="327">
        <v>413.19799999999998</v>
      </c>
      <c r="I102" s="327">
        <v>105.75</v>
      </c>
      <c r="J102" s="327">
        <v>117.75</v>
      </c>
      <c r="K102" s="327">
        <v>105</v>
      </c>
      <c r="L102" s="328">
        <v>795.18299999999999</v>
      </c>
      <c r="M102" s="286">
        <f>SUM(C102:L102)</f>
        <v>5554.8519999999999</v>
      </c>
      <c r="N102" s="326">
        <v>456.01</v>
      </c>
      <c r="O102" s="327">
        <v>228.01</v>
      </c>
      <c r="P102" s="327">
        <v>141.36600000000001</v>
      </c>
      <c r="Q102" s="327">
        <v>72.623000000000005</v>
      </c>
      <c r="R102" s="327">
        <v>576.21100000000001</v>
      </c>
      <c r="S102" s="327">
        <v>269.755</v>
      </c>
      <c r="T102" s="327">
        <v>73.087999999999994</v>
      </c>
      <c r="U102" s="327">
        <v>131.77000000000001</v>
      </c>
      <c r="V102" s="327">
        <v>566.56100000000004</v>
      </c>
      <c r="W102" s="328">
        <v>2453.4430000000002</v>
      </c>
      <c r="X102" s="286">
        <f t="shared" si="12" ref="X102:X133">SUM(N102:W102)</f>
        <v>4968.8369999999995</v>
      </c>
      <c r="Y102" s="326">
        <v>202.11</v>
      </c>
      <c r="Z102" s="327">
        <v>91.611999999999995</v>
      </c>
      <c r="AA102" s="327">
        <v>270.697</v>
      </c>
      <c r="AB102" s="327">
        <v>222.57400000000001</v>
      </c>
      <c r="AC102" s="327">
        <v>81.262</v>
      </c>
      <c r="AD102" s="327">
        <v>312.964</v>
      </c>
      <c r="AE102" s="327">
        <v>228.12799999999999</v>
      </c>
      <c r="AF102" s="327">
        <v>258.19099999999997</v>
      </c>
      <c r="AG102" s="327">
        <v>223.465</v>
      </c>
      <c r="AH102" s="328">
        <v>2067.14653</v>
      </c>
      <c r="AI102" s="286">
        <f t="shared" si="13" ref="AI102:AI158">SUM(Y102:AH102)</f>
        <v>3958.1495299999997</v>
      </c>
      <c r="AJ102" s="286">
        <f t="shared" si="14" ref="AJ102:AJ158">M102+X102+AI102</f>
        <v>14481.838529999997</v>
      </c>
    </row>
    <row r="103" spans="1:36" ht="14.5">
      <c r="A103" s="144">
        <v>5021</v>
      </c>
      <c r="B103" s="214" t="s">
        <v>356</v>
      </c>
      <c r="C103" s="326">
        <v>0</v>
      </c>
      <c r="D103" s="327">
        <v>0</v>
      </c>
      <c r="E103" s="327">
        <v>1217.2159999999999</v>
      </c>
      <c r="F103" s="327">
        <v>794.625</v>
      </c>
      <c r="G103" s="327">
        <v>2072.06</v>
      </c>
      <c r="H103" s="327">
        <v>1257.7909999999999</v>
      </c>
      <c r="I103" s="327">
        <v>807.13300000000004</v>
      </c>
      <c r="J103" s="327">
        <v>240.15</v>
      </c>
      <c r="K103" s="327">
        <v>177.10</v>
      </c>
      <c r="L103" s="328">
        <v>4120.3029999999999</v>
      </c>
      <c r="M103" s="286">
        <f t="shared" si="15" ref="M103:M158">SUM(C103:L103)</f>
        <v>10686.378000000001</v>
      </c>
      <c r="N103" s="326">
        <v>439.025</v>
      </c>
      <c r="O103" s="327">
        <v>521.99</v>
      </c>
      <c r="P103" s="327">
        <v>384.855</v>
      </c>
      <c r="Q103" s="327">
        <v>45.65</v>
      </c>
      <c r="R103" s="327">
        <v>474.81099999999998</v>
      </c>
      <c r="S103" s="327">
        <v>117.45</v>
      </c>
      <c r="T103" s="327">
        <v>74.45</v>
      </c>
      <c r="U103" s="327">
        <v>39.36</v>
      </c>
      <c r="V103" s="327">
        <v>73.405</v>
      </c>
      <c r="W103" s="328">
        <v>50.615</v>
      </c>
      <c r="X103" s="286">
        <f t="shared" si="12"/>
        <v>2221.6109999999999</v>
      </c>
      <c r="Y103" s="326">
        <v>25.83</v>
      </c>
      <c r="Z103" s="327">
        <v>0</v>
      </c>
      <c r="AA103" s="327">
        <v>0</v>
      </c>
      <c r="AB103" s="327">
        <v>0</v>
      </c>
      <c r="AC103" s="327">
        <v>0</v>
      </c>
      <c r="AD103" s="327">
        <v>0</v>
      </c>
      <c r="AE103" s="327">
        <v>0</v>
      </c>
      <c r="AF103" s="327">
        <v>0</v>
      </c>
      <c r="AG103" s="327">
        <v>0</v>
      </c>
      <c r="AH103" s="328">
        <v>0</v>
      </c>
      <c r="AI103" s="286">
        <f t="shared" si="13"/>
        <v>25.83</v>
      </c>
      <c r="AJ103" s="286">
        <f t="shared" si="14"/>
        <v>12933.819000000001</v>
      </c>
    </row>
    <row r="104" spans="1:36" ht="14.5">
      <c r="A104" s="144">
        <v>5031</v>
      </c>
      <c r="B104" s="214" t="s">
        <v>357</v>
      </c>
      <c r="C104" s="326">
        <v>0</v>
      </c>
      <c r="D104" s="327">
        <v>0</v>
      </c>
      <c r="E104" s="327">
        <v>405.67965000000004</v>
      </c>
      <c r="F104" s="327">
        <v>181.62899999999999</v>
      </c>
      <c r="G104" s="327">
        <v>1252.4076</v>
      </c>
      <c r="H104" s="327">
        <v>366.01762000000002</v>
      </c>
      <c r="I104" s="327">
        <v>188.09759999999997</v>
      </c>
      <c r="J104" s="327">
        <v>82.001199999999997</v>
      </c>
      <c r="K104" s="327">
        <v>66.798799999999929</v>
      </c>
      <c r="L104" s="328">
        <v>379.81599999999997</v>
      </c>
      <c r="M104" s="286">
        <f t="shared" si="15"/>
        <v>2922.4474700000001</v>
      </c>
      <c r="N104" s="326">
        <v>200.917</v>
      </c>
      <c r="O104" s="327">
        <v>165.87100000000001</v>
      </c>
      <c r="P104" s="327">
        <v>116.806</v>
      </c>
      <c r="Q104" s="327">
        <v>27.198</v>
      </c>
      <c r="R104" s="327">
        <v>234.53</v>
      </c>
      <c r="S104" s="327">
        <v>87.033000000000001</v>
      </c>
      <c r="T104" s="327">
        <v>35.960999999999999</v>
      </c>
      <c r="U104" s="327">
        <v>40.878</v>
      </c>
      <c r="V104" s="327">
        <v>148.898</v>
      </c>
      <c r="W104" s="328">
        <v>609.80700000000002</v>
      </c>
      <c r="X104" s="286">
        <f t="shared" si="12"/>
        <v>1667.8990000000001</v>
      </c>
      <c r="Y104" s="326">
        <v>57.885</v>
      </c>
      <c r="Z104" s="327">
        <v>20.277999999999999</v>
      </c>
      <c r="AA104" s="327">
        <v>64.787000000000006</v>
      </c>
      <c r="AB104" s="327">
        <v>55.198</v>
      </c>
      <c r="AC104" s="327">
        <v>20.152000000000001</v>
      </c>
      <c r="AD104" s="327">
        <v>77.614999999999995</v>
      </c>
      <c r="AE104" s="327">
        <v>56.576000000000001</v>
      </c>
      <c r="AF104" s="327">
        <v>61.88</v>
      </c>
      <c r="AG104" s="327">
        <v>53.826999999999998</v>
      </c>
      <c r="AH104" s="328">
        <v>512.65300000000002</v>
      </c>
      <c r="AI104" s="286">
        <f t="shared" si="13"/>
        <v>980.85100000000011</v>
      </c>
      <c r="AJ104" s="286">
        <f t="shared" si="14"/>
        <v>5571.197470000001</v>
      </c>
    </row>
    <row r="105" spans="1:36" ht="14.5">
      <c r="A105" s="144">
        <v>5032</v>
      </c>
      <c r="B105" s="214" t="s">
        <v>358</v>
      </c>
      <c r="C105" s="326">
        <v>0</v>
      </c>
      <c r="D105" s="327">
        <v>0</v>
      </c>
      <c r="E105" s="327">
        <v>147.221</v>
      </c>
      <c r="F105" s="327">
        <v>66.789000000000001</v>
      </c>
      <c r="G105" s="327">
        <v>454.49700000000001</v>
      </c>
      <c r="H105" s="327">
        <v>132.822</v>
      </c>
      <c r="I105" s="327">
        <v>67.872</v>
      </c>
      <c r="J105" s="327">
        <v>29.757999999999999</v>
      </c>
      <c r="K105" s="327">
        <v>24.242000000000001</v>
      </c>
      <c r="L105" s="328">
        <v>136.14599999999999</v>
      </c>
      <c r="M105" s="286">
        <f t="shared" si="15"/>
        <v>1059.347</v>
      </c>
      <c r="N105" s="326">
        <v>72.908000000000001</v>
      </c>
      <c r="O105" s="327">
        <v>60.186999999999998</v>
      </c>
      <c r="P105" s="327">
        <v>42.384</v>
      </c>
      <c r="Q105" s="327">
        <v>9.8689999999999998</v>
      </c>
      <c r="R105" s="327">
        <v>87.512</v>
      </c>
      <c r="S105" s="327">
        <v>31.584</v>
      </c>
      <c r="T105" s="327">
        <v>13.048</v>
      </c>
      <c r="U105" s="327">
        <v>14.836</v>
      </c>
      <c r="V105" s="327">
        <v>54.039000000000001</v>
      </c>
      <c r="W105" s="328">
        <v>218.515</v>
      </c>
      <c r="X105" s="286">
        <f t="shared" si="12"/>
        <v>604.88200000000006</v>
      </c>
      <c r="Y105" s="326">
        <v>21.006</v>
      </c>
      <c r="Z105" s="327">
        <v>7.359</v>
      </c>
      <c r="AA105" s="327">
        <v>23.510999999999999</v>
      </c>
      <c r="AB105" s="327">
        <v>20.033000000000001</v>
      </c>
      <c r="AC105" s="327">
        <v>7.3129999999999997</v>
      </c>
      <c r="AD105" s="327">
        <v>28.165</v>
      </c>
      <c r="AE105" s="327">
        <v>20.533999999999999</v>
      </c>
      <c r="AF105" s="327">
        <v>14.944000000000001</v>
      </c>
      <c r="AG105" s="327">
        <v>19.536000000000001</v>
      </c>
      <c r="AH105" s="328">
        <v>186.03899999999999</v>
      </c>
      <c r="AI105" s="286">
        <f t="shared" si="13"/>
        <v>348.43999999999994</v>
      </c>
      <c r="AJ105" s="286">
        <f t="shared" si="14"/>
        <v>2012.6689999999999</v>
      </c>
    </row>
    <row r="106" spans="1:36" ht="14.5">
      <c r="A106" s="144">
        <v>5038</v>
      </c>
      <c r="B106" s="214" t="s">
        <v>429</v>
      </c>
      <c r="C106" s="326">
        <v>0</v>
      </c>
      <c r="D106" s="327">
        <v>0</v>
      </c>
      <c r="E106" s="327">
        <v>6.8698100000000002</v>
      </c>
      <c r="F106" s="327">
        <v>0.38600000000000001</v>
      </c>
      <c r="G106" s="327">
        <v>5.8519999999999994</v>
      </c>
      <c r="H106" s="327">
        <v>8.07273</v>
      </c>
      <c r="I106" s="327">
        <v>-0.125</v>
      </c>
      <c r="J106" s="327">
        <v>4.5795600000000007</v>
      </c>
      <c r="K106" s="327">
        <v>0</v>
      </c>
      <c r="L106" s="328">
        <v>3.94</v>
      </c>
      <c r="M106" s="286">
        <f t="shared" si="15"/>
        <v>29.575100000000003</v>
      </c>
      <c r="N106" s="326">
        <v>0</v>
      </c>
      <c r="O106" s="327">
        <v>0</v>
      </c>
      <c r="P106" s="327">
        <v>0</v>
      </c>
      <c r="Q106" s="327">
        <v>0</v>
      </c>
      <c r="R106" s="327">
        <v>3.2109999999999999</v>
      </c>
      <c r="S106" s="327">
        <v>0.88400000000000001</v>
      </c>
      <c r="T106" s="327">
        <v>0</v>
      </c>
      <c r="U106" s="327">
        <v>1.173</v>
      </c>
      <c r="V106" s="327">
        <v>2.0569999999999999</v>
      </c>
      <c r="W106" s="328">
        <v>8.8970000000000002</v>
      </c>
      <c r="X106" s="286">
        <f t="shared" si="12"/>
        <v>16.222000000000001</v>
      </c>
      <c r="Y106" s="326">
        <v>1.2809999999999999</v>
      </c>
      <c r="Z106" s="327">
        <v>0</v>
      </c>
      <c r="AA106" s="327">
        <v>1.371</v>
      </c>
      <c r="AB106" s="327">
        <v>0.61199999999999999</v>
      </c>
      <c r="AC106" s="327">
        <v>0</v>
      </c>
      <c r="AD106" s="327">
        <v>1.089</v>
      </c>
      <c r="AE106" s="327">
        <v>0.61199999999999999</v>
      </c>
      <c r="AF106" s="327">
        <v>1.1679999999999999</v>
      </c>
      <c r="AG106" s="327">
        <v>0.61199999999999999</v>
      </c>
      <c r="AH106" s="328">
        <v>0.40100000000000002</v>
      </c>
      <c r="AI106" s="286">
        <f t="shared" si="13"/>
        <v>7.1459999999999999</v>
      </c>
      <c r="AJ106" s="286">
        <f t="shared" si="14"/>
        <v>52.943100000000001</v>
      </c>
    </row>
    <row r="107" spans="1:36" ht="14.5">
      <c r="A107" s="144">
        <v>5123</v>
      </c>
      <c r="B107" s="214" t="s">
        <v>360</v>
      </c>
      <c r="C107" s="326">
        <v>0</v>
      </c>
      <c r="D107" s="327">
        <v>0</v>
      </c>
      <c r="E107" s="327">
        <v>0</v>
      </c>
      <c r="F107" s="327">
        <v>12.566000000000001</v>
      </c>
      <c r="G107" s="327">
        <v>0</v>
      </c>
      <c r="H107" s="327">
        <v>0</v>
      </c>
      <c r="I107" s="327">
        <v>0</v>
      </c>
      <c r="J107" s="327">
        <v>0</v>
      </c>
      <c r="K107" s="327">
        <v>0</v>
      </c>
      <c r="L107" s="328">
        <v>0</v>
      </c>
      <c r="M107" s="286">
        <f t="shared" si="15"/>
        <v>12.566000000000001</v>
      </c>
      <c r="N107" s="326">
        <v>0</v>
      </c>
      <c r="O107" s="327">
        <v>0</v>
      </c>
      <c r="P107" s="327">
        <v>0</v>
      </c>
      <c r="Q107" s="327">
        <v>0</v>
      </c>
      <c r="R107" s="327">
        <v>0</v>
      </c>
      <c r="S107" s="327">
        <v>0</v>
      </c>
      <c r="T107" s="327">
        <v>0</v>
      </c>
      <c r="U107" s="327">
        <v>0</v>
      </c>
      <c r="V107" s="327">
        <v>0</v>
      </c>
      <c r="W107" s="328">
        <v>0</v>
      </c>
      <c r="X107" s="286">
        <f t="shared" si="12"/>
        <v>0</v>
      </c>
      <c r="Y107" s="326">
        <v>0</v>
      </c>
      <c r="Z107" s="327">
        <v>0</v>
      </c>
      <c r="AA107" s="327">
        <v>0</v>
      </c>
      <c r="AB107" s="327">
        <v>0</v>
      </c>
      <c r="AC107" s="327">
        <v>0</v>
      </c>
      <c r="AD107" s="327">
        <v>0</v>
      </c>
      <c r="AE107" s="327">
        <v>0</v>
      </c>
      <c r="AF107" s="327">
        <v>0</v>
      </c>
      <c r="AG107" s="327">
        <v>0</v>
      </c>
      <c r="AH107" s="328">
        <v>0</v>
      </c>
      <c r="AI107" s="286">
        <f t="shared" si="13"/>
        <v>0</v>
      </c>
      <c r="AJ107" s="286">
        <f t="shared" si="14"/>
        <v>12.566000000000001</v>
      </c>
    </row>
    <row r="108" spans="1:36" ht="14.5">
      <c r="A108" s="144">
        <v>5131</v>
      </c>
      <c r="B108" s="214" t="s">
        <v>361</v>
      </c>
      <c r="C108" s="326">
        <v>0</v>
      </c>
      <c r="D108" s="327">
        <v>370.43862999999999</v>
      </c>
      <c r="E108" s="327">
        <v>937.04371000000003</v>
      </c>
      <c r="F108" s="327">
        <v>923.28426999999988</v>
      </c>
      <c r="G108" s="327">
        <v>407.53640000000001</v>
      </c>
      <c r="H108" s="327">
        <v>522.04678000000001</v>
      </c>
      <c r="I108" s="327">
        <v>207.69128999999992</v>
      </c>
      <c r="J108" s="327">
        <v>69.954700000000003</v>
      </c>
      <c r="K108" s="327">
        <v>52.903839999999967</v>
      </c>
      <c r="L108" s="328">
        <v>614.23915</v>
      </c>
      <c r="M108" s="286">
        <f t="shared" si="15"/>
        <v>4105.1387699999996</v>
      </c>
      <c r="N108" s="326">
        <v>85.726849999999999</v>
      </c>
      <c r="O108" s="327">
        <v>3.0430499999999885</v>
      </c>
      <c r="P108" s="327">
        <v>61.484190000000005</v>
      </c>
      <c r="Q108" s="327">
        <v>0</v>
      </c>
      <c r="R108" s="327">
        <v>0</v>
      </c>
      <c r="S108" s="327">
        <v>0</v>
      </c>
      <c r="T108" s="327">
        <v>0</v>
      </c>
      <c r="U108" s="327">
        <v>0</v>
      </c>
      <c r="V108" s="327">
        <v>0</v>
      </c>
      <c r="W108" s="328">
        <v>0</v>
      </c>
      <c r="X108" s="286">
        <f t="shared" si="12"/>
        <v>150.25408999999999</v>
      </c>
      <c r="Y108" s="326">
        <v>0</v>
      </c>
      <c r="Z108" s="327">
        <v>0</v>
      </c>
      <c r="AA108" s="327">
        <v>0</v>
      </c>
      <c r="AB108" s="327">
        <v>0</v>
      </c>
      <c r="AC108" s="327">
        <v>0</v>
      </c>
      <c r="AD108" s="327">
        <v>0</v>
      </c>
      <c r="AE108" s="327">
        <v>0</v>
      </c>
      <c r="AF108" s="327">
        <v>0</v>
      </c>
      <c r="AG108" s="327">
        <v>0</v>
      </c>
      <c r="AH108" s="328">
        <v>0</v>
      </c>
      <c r="AI108" s="286">
        <f t="shared" si="13"/>
        <v>0</v>
      </c>
      <c r="AJ108" s="286">
        <f t="shared" si="14"/>
        <v>4255.3928599999999</v>
      </c>
    </row>
    <row r="109" spans="1:36" ht="14.5">
      <c r="A109" s="144">
        <v>5132</v>
      </c>
      <c r="B109" s="214" t="s">
        <v>362</v>
      </c>
      <c r="C109" s="326">
        <v>0</v>
      </c>
      <c r="D109" s="327">
        <v>0</v>
      </c>
      <c r="E109" s="327">
        <v>0</v>
      </c>
      <c r="F109" s="327">
        <v>0</v>
      </c>
      <c r="G109" s="327">
        <v>0</v>
      </c>
      <c r="H109" s="327">
        <v>0</v>
      </c>
      <c r="I109" s="327">
        <v>0</v>
      </c>
      <c r="J109" s="327">
        <v>0</v>
      </c>
      <c r="K109" s="327">
        <v>0</v>
      </c>
      <c r="L109" s="328">
        <v>0</v>
      </c>
      <c r="M109" s="286">
        <f t="shared" si="15"/>
        <v>0</v>
      </c>
      <c r="N109" s="326">
        <v>0</v>
      </c>
      <c r="O109" s="327">
        <v>0</v>
      </c>
      <c r="P109" s="327">
        <v>0</v>
      </c>
      <c r="Q109" s="327">
        <v>0</v>
      </c>
      <c r="R109" s="327">
        <v>0</v>
      </c>
      <c r="S109" s="327">
        <v>0</v>
      </c>
      <c r="T109" s="327">
        <v>0</v>
      </c>
      <c r="U109" s="327">
        <v>0</v>
      </c>
      <c r="V109" s="327">
        <v>0</v>
      </c>
      <c r="W109" s="328">
        <v>0</v>
      </c>
      <c r="X109" s="286">
        <f t="shared" si="12"/>
        <v>0</v>
      </c>
      <c r="Y109" s="326">
        <v>0</v>
      </c>
      <c r="Z109" s="327">
        <v>0</v>
      </c>
      <c r="AA109" s="327">
        <v>0</v>
      </c>
      <c r="AB109" s="327">
        <v>0</v>
      </c>
      <c r="AC109" s="327">
        <v>0</v>
      </c>
      <c r="AD109" s="327">
        <v>0</v>
      </c>
      <c r="AE109" s="327">
        <v>0</v>
      </c>
      <c r="AF109" s="327">
        <v>0</v>
      </c>
      <c r="AG109" s="327">
        <v>0</v>
      </c>
      <c r="AH109" s="328">
        <v>0</v>
      </c>
      <c r="AI109" s="286">
        <f t="shared" si="13"/>
        <v>0</v>
      </c>
      <c r="AJ109" s="286">
        <f t="shared" si="14"/>
        <v>0</v>
      </c>
    </row>
    <row r="110" spans="1:36" ht="14.5">
      <c r="A110" s="144">
        <v>5133</v>
      </c>
      <c r="B110" s="214" t="s">
        <v>363</v>
      </c>
      <c r="C110" s="326">
        <v>0</v>
      </c>
      <c r="D110" s="327">
        <v>7.83</v>
      </c>
      <c r="E110" s="327">
        <v>48.375</v>
      </c>
      <c r="F110" s="327">
        <v>128.28504999999998</v>
      </c>
      <c r="G110" s="327">
        <v>0</v>
      </c>
      <c r="H110" s="327">
        <v>138.97217999999998</v>
      </c>
      <c r="I110" s="327">
        <v>0</v>
      </c>
      <c r="J110" s="327">
        <v>0</v>
      </c>
      <c r="K110" s="327">
        <v>0</v>
      </c>
      <c r="L110" s="328">
        <v>186.61055999999999</v>
      </c>
      <c r="M110" s="286">
        <f t="shared" si="15"/>
        <v>510.07278999999994</v>
      </c>
      <c r="N110" s="326">
        <v>0.57799999999999996</v>
      </c>
      <c r="O110" s="327">
        <v>8.5333100000000002</v>
      </c>
      <c r="P110" s="327">
        <v>0</v>
      </c>
      <c r="Q110" s="327">
        <v>0</v>
      </c>
      <c r="R110" s="327">
        <v>0</v>
      </c>
      <c r="S110" s="327">
        <v>0</v>
      </c>
      <c r="T110" s="327">
        <v>0</v>
      </c>
      <c r="U110" s="327">
        <v>0</v>
      </c>
      <c r="V110" s="327">
        <v>0</v>
      </c>
      <c r="W110" s="328">
        <v>0</v>
      </c>
      <c r="X110" s="286">
        <f t="shared" si="12"/>
        <v>9.1113099999999996</v>
      </c>
      <c r="Y110" s="326">
        <v>0</v>
      </c>
      <c r="Z110" s="327">
        <v>0</v>
      </c>
      <c r="AA110" s="327">
        <v>0</v>
      </c>
      <c r="AB110" s="327">
        <v>0</v>
      </c>
      <c r="AC110" s="327">
        <v>0</v>
      </c>
      <c r="AD110" s="327">
        <v>0</v>
      </c>
      <c r="AE110" s="327">
        <v>0</v>
      </c>
      <c r="AF110" s="327">
        <v>0</v>
      </c>
      <c r="AG110" s="327">
        <v>0</v>
      </c>
      <c r="AH110" s="328">
        <v>0</v>
      </c>
      <c r="AI110" s="286">
        <f t="shared" si="13"/>
        <v>0</v>
      </c>
      <c r="AJ110" s="286">
        <f t="shared" si="14"/>
        <v>519.18409999999994</v>
      </c>
    </row>
    <row r="111" spans="1:36" ht="14.5">
      <c r="A111" s="144">
        <v>5134</v>
      </c>
      <c r="B111" s="214" t="s">
        <v>364</v>
      </c>
      <c r="C111" s="326">
        <v>0</v>
      </c>
      <c r="D111" s="327">
        <v>0</v>
      </c>
      <c r="E111" s="327">
        <v>0</v>
      </c>
      <c r="F111" s="327">
        <v>23.353000000000002</v>
      </c>
      <c r="G111" s="327">
        <v>0</v>
      </c>
      <c r="H111" s="327">
        <v>0</v>
      </c>
      <c r="I111" s="327">
        <v>0</v>
      </c>
      <c r="J111" s="327">
        <v>0</v>
      </c>
      <c r="K111" s="327">
        <v>0</v>
      </c>
      <c r="L111" s="328">
        <v>0</v>
      </c>
      <c r="M111" s="286">
        <f t="shared" si="15"/>
        <v>23.353000000000002</v>
      </c>
      <c r="N111" s="326">
        <v>0</v>
      </c>
      <c r="O111" s="327">
        <v>0</v>
      </c>
      <c r="P111" s="327">
        <v>0</v>
      </c>
      <c r="Q111" s="327">
        <v>0</v>
      </c>
      <c r="R111" s="327">
        <v>0</v>
      </c>
      <c r="S111" s="327">
        <v>0</v>
      </c>
      <c r="T111" s="327">
        <v>0</v>
      </c>
      <c r="U111" s="327">
        <v>0</v>
      </c>
      <c r="V111" s="327">
        <v>0</v>
      </c>
      <c r="W111" s="328">
        <v>0</v>
      </c>
      <c r="X111" s="286">
        <f t="shared" si="12"/>
        <v>0</v>
      </c>
      <c r="Y111" s="326">
        <v>0</v>
      </c>
      <c r="Z111" s="327">
        <v>0</v>
      </c>
      <c r="AA111" s="327">
        <v>0</v>
      </c>
      <c r="AB111" s="327">
        <v>0</v>
      </c>
      <c r="AC111" s="327">
        <v>0</v>
      </c>
      <c r="AD111" s="327">
        <v>0</v>
      </c>
      <c r="AE111" s="327">
        <v>0</v>
      </c>
      <c r="AF111" s="327">
        <v>0</v>
      </c>
      <c r="AG111" s="327">
        <v>0</v>
      </c>
      <c r="AH111" s="328">
        <v>0</v>
      </c>
      <c r="AI111" s="286">
        <f t="shared" si="13"/>
        <v>0</v>
      </c>
      <c r="AJ111" s="286">
        <f t="shared" si="14"/>
        <v>23.353000000000002</v>
      </c>
    </row>
    <row r="112" spans="1:36" ht="14.5">
      <c r="A112" s="144">
        <v>5136</v>
      </c>
      <c r="B112" s="214" t="s">
        <v>365</v>
      </c>
      <c r="C112" s="326"/>
      <c r="D112" s="327"/>
      <c r="E112" s="327"/>
      <c r="F112" s="327"/>
      <c r="G112" s="327"/>
      <c r="H112" s="327"/>
      <c r="I112" s="327"/>
      <c r="J112" s="327"/>
      <c r="K112" s="327"/>
      <c r="L112" s="328"/>
      <c r="M112" s="286">
        <f t="shared" si="15"/>
        <v>0</v>
      </c>
      <c r="N112" s="326"/>
      <c r="O112" s="327"/>
      <c r="P112" s="327"/>
      <c r="Q112" s="327"/>
      <c r="R112" s="327"/>
      <c r="S112" s="327">
        <v>0.19800000000000001</v>
      </c>
      <c r="T112" s="327">
        <v>0</v>
      </c>
      <c r="U112" s="327">
        <v>0</v>
      </c>
      <c r="V112" s="327">
        <v>0</v>
      </c>
      <c r="W112" s="328">
        <v>0</v>
      </c>
      <c r="X112" s="286">
        <f t="shared" si="12"/>
        <v>0.19800000000000001</v>
      </c>
      <c r="Y112" s="326">
        <v>0</v>
      </c>
      <c r="Z112" s="327">
        <v>0</v>
      </c>
      <c r="AA112" s="327">
        <v>0</v>
      </c>
      <c r="AB112" s="327">
        <v>0</v>
      </c>
      <c r="AC112" s="327">
        <v>0</v>
      </c>
      <c r="AD112" s="327">
        <v>0</v>
      </c>
      <c r="AE112" s="327">
        <v>0</v>
      </c>
      <c r="AF112" s="327">
        <v>0</v>
      </c>
      <c r="AG112" s="327">
        <v>0</v>
      </c>
      <c r="AH112" s="328">
        <v>0</v>
      </c>
      <c r="AI112" s="286">
        <f t="shared" si="13"/>
        <v>0</v>
      </c>
      <c r="AJ112" s="286">
        <f t="shared" si="14"/>
        <v>0.19800000000000001</v>
      </c>
    </row>
    <row r="113" spans="1:36" ht="14.5">
      <c r="A113" s="144">
        <v>5137</v>
      </c>
      <c r="B113" s="214" t="s">
        <v>366</v>
      </c>
      <c r="C113" s="326">
        <v>0</v>
      </c>
      <c r="D113" s="327">
        <v>190.22320999999999</v>
      </c>
      <c r="E113" s="327">
        <v>1725.9692500000001</v>
      </c>
      <c r="F113" s="327">
        <v>1130.6642099999999</v>
      </c>
      <c r="G113" s="327">
        <v>315.2816499999999</v>
      </c>
      <c r="H113" s="327">
        <v>198.35674</v>
      </c>
      <c r="I113" s="327">
        <v>132.51083000000003</v>
      </c>
      <c r="J113" s="327">
        <v>5.95</v>
      </c>
      <c r="K113" s="327">
        <v>104.66396999999998</v>
      </c>
      <c r="L113" s="328">
        <v>23.446000000000002</v>
      </c>
      <c r="M113" s="286">
        <f t="shared" si="15"/>
        <v>3827.0658600000002</v>
      </c>
      <c r="N113" s="326">
        <v>0</v>
      </c>
      <c r="O113" s="327">
        <v>2.38</v>
      </c>
      <c r="P113" s="327">
        <v>0</v>
      </c>
      <c r="Q113" s="327">
        <v>0</v>
      </c>
      <c r="R113" s="327">
        <v>0</v>
      </c>
      <c r="S113" s="327">
        <v>0</v>
      </c>
      <c r="T113" s="327">
        <v>0</v>
      </c>
      <c r="U113" s="327">
        <v>0</v>
      </c>
      <c r="V113" s="327">
        <v>0</v>
      </c>
      <c r="W113" s="328">
        <v>3.3126599999999997</v>
      </c>
      <c r="X113" s="286">
        <f t="shared" si="12"/>
        <v>5.6926600000000001</v>
      </c>
      <c r="Y113" s="326">
        <v>0</v>
      </c>
      <c r="Z113" s="327">
        <v>0</v>
      </c>
      <c r="AA113" s="327">
        <v>0</v>
      </c>
      <c r="AB113" s="327">
        <v>0</v>
      </c>
      <c r="AC113" s="327">
        <v>0</v>
      </c>
      <c r="AD113" s="327">
        <v>0</v>
      </c>
      <c r="AE113" s="327">
        <v>0</v>
      </c>
      <c r="AF113" s="327">
        <v>0</v>
      </c>
      <c r="AG113" s="327">
        <v>0</v>
      </c>
      <c r="AH113" s="328">
        <v>0</v>
      </c>
      <c r="AI113" s="286">
        <f t="shared" si="13"/>
        <v>0</v>
      </c>
      <c r="AJ113" s="286">
        <f t="shared" si="14"/>
        <v>3832.7585200000003</v>
      </c>
    </row>
    <row r="114" spans="1:36" ht="14.5">
      <c r="A114" s="144">
        <v>5139</v>
      </c>
      <c r="B114" s="214" t="s">
        <v>367</v>
      </c>
      <c r="C114" s="326">
        <v>0.66</v>
      </c>
      <c r="D114" s="327">
        <v>6381.4128300000002</v>
      </c>
      <c r="E114" s="327">
        <v>1554.3946899999994</v>
      </c>
      <c r="F114" s="327">
        <v>1084.0731699999999</v>
      </c>
      <c r="G114" s="327">
        <v>589.97919000000138</v>
      </c>
      <c r="H114" s="327">
        <v>540.69416999999999</v>
      </c>
      <c r="I114" s="327">
        <v>156.43288000000001</v>
      </c>
      <c r="J114" s="327">
        <v>218.16226999999998</v>
      </c>
      <c r="K114" s="327">
        <v>75.529410000000027</v>
      </c>
      <c r="L114" s="328">
        <v>115.61969000000001</v>
      </c>
      <c r="M114" s="286">
        <f t="shared" si="15"/>
        <v>10716.958300000002</v>
      </c>
      <c r="N114" s="326">
        <v>112.01836</v>
      </c>
      <c r="O114" s="327">
        <v>30.98387000000001</v>
      </c>
      <c r="P114" s="327">
        <v>53.123910000000002</v>
      </c>
      <c r="Q114" s="327">
        <v>-113.81766999999999</v>
      </c>
      <c r="R114" s="327">
        <v>136.79367000000002</v>
      </c>
      <c r="S114" s="327">
        <v>27.21479999999999</v>
      </c>
      <c r="T114" s="327">
        <v>5.4119999999999999</v>
      </c>
      <c r="U114" s="327">
        <v>0</v>
      </c>
      <c r="V114" s="327">
        <v>30.25</v>
      </c>
      <c r="W114" s="328">
        <v>3.3391500000000232</v>
      </c>
      <c r="X114" s="286">
        <f t="shared" si="12"/>
        <v>285.31809000000004</v>
      </c>
      <c r="Y114" s="326">
        <v>11.3842</v>
      </c>
      <c r="Z114" s="327">
        <v>7.1230000000000002</v>
      </c>
      <c r="AA114" s="327">
        <v>0.50</v>
      </c>
      <c r="AB114" s="327">
        <v>3.879</v>
      </c>
      <c r="AC114" s="327">
        <v>0</v>
      </c>
      <c r="AD114" s="327">
        <v>0</v>
      </c>
      <c r="AE114" s="327">
        <v>-0.50</v>
      </c>
      <c r="AF114" s="327">
        <v>0</v>
      </c>
      <c r="AG114" s="327">
        <v>0</v>
      </c>
      <c r="AH114" s="328">
        <v>0</v>
      </c>
      <c r="AI114" s="286">
        <f t="shared" si="13"/>
        <v>22.386200000000002</v>
      </c>
      <c r="AJ114" s="286">
        <f t="shared" si="14"/>
        <v>11024.662590000004</v>
      </c>
    </row>
    <row r="115" spans="1:36" ht="14.5">
      <c r="A115" s="144">
        <v>5042</v>
      </c>
      <c r="B115" s="214" t="s">
        <v>711</v>
      </c>
      <c r="C115" s="326">
        <v>0</v>
      </c>
      <c r="D115" s="327">
        <v>0</v>
      </c>
      <c r="E115" s="327">
        <v>0</v>
      </c>
      <c r="F115" s="327">
        <v>0</v>
      </c>
      <c r="G115" s="327">
        <v>0</v>
      </c>
      <c r="H115" s="327">
        <v>0</v>
      </c>
      <c r="I115" s="327">
        <v>0</v>
      </c>
      <c r="J115" s="327">
        <v>0</v>
      </c>
      <c r="K115" s="327">
        <v>0</v>
      </c>
      <c r="L115" s="328">
        <v>86.528729999999996</v>
      </c>
      <c r="M115" s="286">
        <f t="shared" si="15"/>
        <v>86.528729999999996</v>
      </c>
      <c r="N115" s="326">
        <v>27.56523</v>
      </c>
      <c r="O115" s="327">
        <v>13.664240000000001</v>
      </c>
      <c r="P115" s="327">
        <v>0</v>
      </c>
      <c r="Q115" s="327">
        <v>0</v>
      </c>
      <c r="R115" s="327">
        <v>0</v>
      </c>
      <c r="S115" s="327">
        <v>0</v>
      </c>
      <c r="T115" s="327">
        <v>0</v>
      </c>
      <c r="U115" s="327">
        <v>0</v>
      </c>
      <c r="V115" s="327">
        <v>0</v>
      </c>
      <c r="W115" s="328">
        <v>0</v>
      </c>
      <c r="X115" s="286">
        <f t="shared" si="12"/>
        <v>41.229469999999999</v>
      </c>
      <c r="Y115" s="326">
        <v>0</v>
      </c>
      <c r="Z115" s="327">
        <v>0</v>
      </c>
      <c r="AA115" s="327">
        <v>0</v>
      </c>
      <c r="AB115" s="327">
        <v>0</v>
      </c>
      <c r="AC115" s="327">
        <v>0</v>
      </c>
      <c r="AD115" s="327">
        <v>0</v>
      </c>
      <c r="AE115" s="327">
        <v>0</v>
      </c>
      <c r="AF115" s="327">
        <v>0</v>
      </c>
      <c r="AG115" s="327">
        <v>0</v>
      </c>
      <c r="AH115" s="328">
        <v>0</v>
      </c>
      <c r="AI115" s="286">
        <f t="shared" si="13"/>
        <v>0</v>
      </c>
      <c r="AJ115" s="286">
        <f t="shared" si="14"/>
        <v>127.75819999999999</v>
      </c>
    </row>
    <row r="116" spans="1:36" ht="14.5">
      <c r="A116" s="144">
        <v>5151</v>
      </c>
      <c r="B116" s="214" t="s">
        <v>369</v>
      </c>
      <c r="C116" s="326">
        <v>0</v>
      </c>
      <c r="D116" s="327">
        <v>0</v>
      </c>
      <c r="E116" s="327">
        <v>28.854599999999998</v>
      </c>
      <c r="F116" s="327">
        <v>52.402380000000001</v>
      </c>
      <c r="G116" s="327">
        <v>125.16075999999998</v>
      </c>
      <c r="H116" s="327">
        <v>215.73277999999999</v>
      </c>
      <c r="I116" s="327">
        <v>92.217470000000006</v>
      </c>
      <c r="J116" s="327">
        <v>92.50479</v>
      </c>
      <c r="K116" s="327">
        <v>140.61596000000003</v>
      </c>
      <c r="L116" s="328">
        <v>223.00404</v>
      </c>
      <c r="M116" s="286">
        <f t="shared" si="15"/>
        <v>970.49278000000004</v>
      </c>
      <c r="N116" s="326">
        <v>231.41032000000001</v>
      </c>
      <c r="O116" s="327">
        <v>107.49585999999998</v>
      </c>
      <c r="P116" s="327">
        <v>203.61960999999999</v>
      </c>
      <c r="Q116" s="327">
        <v>64.358500000000006</v>
      </c>
      <c r="R116" s="327">
        <v>163.24369000000002</v>
      </c>
      <c r="S116" s="327">
        <v>174.08656000000005</v>
      </c>
      <c r="T116" s="327">
        <v>0</v>
      </c>
      <c r="U116" s="327">
        <v>0</v>
      </c>
      <c r="V116" s="327">
        <v>55.750500000000002</v>
      </c>
      <c r="W116" s="328">
        <v>0</v>
      </c>
      <c r="X116" s="286">
        <f t="shared" si="12"/>
        <v>999.96504000000016</v>
      </c>
      <c r="Y116" s="326">
        <v>87.628500000000003</v>
      </c>
      <c r="Z116" s="327">
        <v>0</v>
      </c>
      <c r="AA116" s="327">
        <v>0</v>
      </c>
      <c r="AB116" s="327">
        <v>73.043499999999995</v>
      </c>
      <c r="AC116" s="327">
        <v>0</v>
      </c>
      <c r="AD116" s="327">
        <v>71.319000000000003</v>
      </c>
      <c r="AE116" s="327">
        <v>0</v>
      </c>
      <c r="AF116" s="327">
        <v>0</v>
      </c>
      <c r="AG116" s="327">
        <v>43.3775</v>
      </c>
      <c r="AH116" s="328">
        <v>0</v>
      </c>
      <c r="AI116" s="286">
        <f t="shared" si="13"/>
        <v>275.36849999999998</v>
      </c>
      <c r="AJ116" s="286">
        <f t="shared" si="14"/>
        <v>2245.8263200000001</v>
      </c>
    </row>
    <row r="117" spans="1:36" ht="14.5">
      <c r="A117" s="144">
        <v>5152</v>
      </c>
      <c r="B117" s="214" t="s">
        <v>370</v>
      </c>
      <c r="C117" s="326">
        <v>0</v>
      </c>
      <c r="D117" s="327">
        <v>0</v>
      </c>
      <c r="E117" s="327">
        <v>743.45666000000006</v>
      </c>
      <c r="F117" s="327">
        <v>525.01666</v>
      </c>
      <c r="G117" s="327">
        <v>190.77301</v>
      </c>
      <c r="H117" s="327">
        <v>238.61519000000001</v>
      </c>
      <c r="I117" s="327">
        <v>161.12941999999998</v>
      </c>
      <c r="J117" s="327">
        <v>137.22767999999999</v>
      </c>
      <c r="K117" s="327">
        <v>139.57855999999995</v>
      </c>
      <c r="L117" s="328">
        <v>838.84061999999994</v>
      </c>
      <c r="M117" s="286">
        <f t="shared" si="15"/>
        <v>2974.6378</v>
      </c>
      <c r="N117" s="326">
        <v>1142.3317099999999</v>
      </c>
      <c r="O117" s="327">
        <v>665.8041300000001</v>
      </c>
      <c r="P117" s="327">
        <v>362.14731</v>
      </c>
      <c r="Q117" s="327">
        <v>-54.618480000000005</v>
      </c>
      <c r="R117" s="327">
        <v>445.07115000000005</v>
      </c>
      <c r="S117" s="327">
        <v>86.382700000000185</v>
      </c>
      <c r="T117" s="327">
        <v>95.634709999999956</v>
      </c>
      <c r="U117" s="327">
        <v>51.499850000000094</v>
      </c>
      <c r="V117" s="327">
        <v>99.702559999999991</v>
      </c>
      <c r="W117" s="328">
        <v>123.2616499999999</v>
      </c>
      <c r="X117" s="286">
        <f t="shared" si="12"/>
        <v>3017.21729</v>
      </c>
      <c r="Y117" s="326">
        <v>304.79050999999998</v>
      </c>
      <c r="Z117" s="327">
        <v>126.88337</v>
      </c>
      <c r="AA117" s="327">
        <v>133.38716000000002</v>
      </c>
      <c r="AB117" s="327">
        <v>262.58519000000001</v>
      </c>
      <c r="AC117" s="327">
        <v>84.603290000000044</v>
      </c>
      <c r="AD117" s="327">
        <v>138.54258999999999</v>
      </c>
      <c r="AE117" s="327">
        <v>66.948879999999889</v>
      </c>
      <c r="AF117" s="327">
        <v>68.342330000000004</v>
      </c>
      <c r="AG117" s="327">
        <v>105.51109</v>
      </c>
      <c r="AH117" s="328">
        <v>0</v>
      </c>
      <c r="AI117" s="286">
        <f t="shared" si="13"/>
        <v>1291.5944099999999</v>
      </c>
      <c r="AJ117" s="286">
        <f t="shared" si="14"/>
        <v>7283.4494999999997</v>
      </c>
    </row>
    <row r="118" spans="1:36" ht="14.5">
      <c r="A118" s="144">
        <v>5153</v>
      </c>
      <c r="B118" s="214" t="s">
        <v>371</v>
      </c>
      <c r="C118" s="326">
        <v>0</v>
      </c>
      <c r="D118" s="327">
        <v>2.61</v>
      </c>
      <c r="E118" s="327">
        <v>0</v>
      </c>
      <c r="F118" s="327">
        <v>0</v>
      </c>
      <c r="G118" s="327">
        <v>271.03123999999997</v>
      </c>
      <c r="H118" s="327">
        <v>32.643880000000003</v>
      </c>
      <c r="I118" s="327">
        <v>1.555079999999998</v>
      </c>
      <c r="J118" s="327">
        <v>43.521500000000003</v>
      </c>
      <c r="K118" s="327">
        <v>1.5490199999999896</v>
      </c>
      <c r="L118" s="328">
        <v>45.506599999999999</v>
      </c>
      <c r="M118" s="286">
        <f t="shared" si="15"/>
        <v>398.41731999999996</v>
      </c>
      <c r="N118" s="326">
        <v>94.851690000000005</v>
      </c>
      <c r="O118" s="327">
        <v>38.780809999999995</v>
      </c>
      <c r="P118" s="327">
        <v>350.16022999999996</v>
      </c>
      <c r="Q118" s="327">
        <v>454.79315000000003</v>
      </c>
      <c r="R118" s="327">
        <v>0</v>
      </c>
      <c r="S118" s="327">
        <v>0</v>
      </c>
      <c r="T118" s="327">
        <v>0</v>
      </c>
      <c r="U118" s="327">
        <v>0</v>
      </c>
      <c r="V118" s="327">
        <v>0</v>
      </c>
      <c r="W118" s="328">
        <v>58.321829999999956</v>
      </c>
      <c r="X118" s="286">
        <f t="shared" si="12"/>
        <v>996.90770999999995</v>
      </c>
      <c r="Y118" s="326">
        <v>0</v>
      </c>
      <c r="Z118" s="327">
        <v>0</v>
      </c>
      <c r="AA118" s="327">
        <v>0</v>
      </c>
      <c r="AB118" s="327">
        <v>0</v>
      </c>
      <c r="AC118" s="327">
        <v>0</v>
      </c>
      <c r="AD118" s="327">
        <v>0</v>
      </c>
      <c r="AE118" s="327">
        <v>0</v>
      </c>
      <c r="AF118" s="327">
        <v>0</v>
      </c>
      <c r="AG118" s="327">
        <v>0</v>
      </c>
      <c r="AH118" s="328">
        <v>0</v>
      </c>
      <c r="AI118" s="286">
        <f t="shared" si="13"/>
        <v>0</v>
      </c>
      <c r="AJ118" s="286">
        <f t="shared" si="14"/>
        <v>1395.32503</v>
      </c>
    </row>
    <row r="119" spans="1:36" ht="14.5">
      <c r="A119" s="144">
        <v>5154</v>
      </c>
      <c r="B119" s="214" t="s">
        <v>372</v>
      </c>
      <c r="C119" s="326">
        <v>0</v>
      </c>
      <c r="D119" s="327">
        <v>0</v>
      </c>
      <c r="E119" s="327">
        <v>528.93343999999991</v>
      </c>
      <c r="F119" s="327">
        <v>512.25108000000012</v>
      </c>
      <c r="G119" s="327">
        <v>1468.2594799999999</v>
      </c>
      <c r="H119" s="327">
        <v>753.68448000000001</v>
      </c>
      <c r="I119" s="327">
        <v>1216.9621599999998</v>
      </c>
      <c r="J119" s="327">
        <v>231.61245000000002</v>
      </c>
      <c r="K119" s="327">
        <v>175.26664000000014</v>
      </c>
      <c r="L119" s="328">
        <v>860.72890000000007</v>
      </c>
      <c r="M119" s="286">
        <f t="shared" si="15"/>
        <v>5747.698629999999</v>
      </c>
      <c r="N119" s="326">
        <v>379.68513999999999</v>
      </c>
      <c r="O119" s="327">
        <v>330.02719999999994</v>
      </c>
      <c r="P119" s="327">
        <v>238.42655999999999</v>
      </c>
      <c r="Q119" s="327">
        <v>26.446549999999998</v>
      </c>
      <c r="R119" s="327">
        <v>77.016000000000005</v>
      </c>
      <c r="S119" s="327">
        <v>27.250830000000075</v>
      </c>
      <c r="T119" s="327">
        <v>9.6968699999998798</v>
      </c>
      <c r="U119" s="327">
        <v>12.811999999999999</v>
      </c>
      <c r="V119" s="327">
        <v>17.48912</v>
      </c>
      <c r="W119" s="328">
        <v>24.813399999999906</v>
      </c>
      <c r="X119" s="286">
        <f t="shared" si="12"/>
        <v>1143.6636699999999</v>
      </c>
      <c r="Y119" s="326">
        <v>7.8749500000000001</v>
      </c>
      <c r="Z119" s="327">
        <v>32.450710000000001</v>
      </c>
      <c r="AA119" s="327">
        <v>55.316959999999995</v>
      </c>
      <c r="AB119" s="327">
        <v>0</v>
      </c>
      <c r="AC119" s="327">
        <v>45.835360000000016</v>
      </c>
      <c r="AD119" s="327">
        <v>39.259839999999997</v>
      </c>
      <c r="AE119" s="327">
        <v>16.681529999999999</v>
      </c>
      <c r="AF119" s="327">
        <v>16.873290000000001</v>
      </c>
      <c r="AG119" s="327">
        <v>-5.359</v>
      </c>
      <c r="AH119" s="328">
        <v>21.437519999999999</v>
      </c>
      <c r="AI119" s="286">
        <f t="shared" si="13"/>
        <v>230.37116</v>
      </c>
      <c r="AJ119" s="286">
        <f t="shared" si="14"/>
        <v>7121.7334599999986</v>
      </c>
    </row>
    <row r="120" spans="1:36" ht="14.5">
      <c r="A120" s="144">
        <v>5156</v>
      </c>
      <c r="B120" s="214" t="s">
        <v>374</v>
      </c>
      <c r="C120" s="326">
        <v>0</v>
      </c>
      <c r="D120" s="327">
        <v>22.589299999999998</v>
      </c>
      <c r="E120" s="327">
        <v>0</v>
      </c>
      <c r="F120" s="327">
        <v>0</v>
      </c>
      <c r="G120" s="327">
        <v>0</v>
      </c>
      <c r="H120" s="327">
        <v>20</v>
      </c>
      <c r="I120" s="327">
        <v>402.9683</v>
      </c>
      <c r="J120" s="327">
        <v>67.102000000000004</v>
      </c>
      <c r="K120" s="327">
        <v>0</v>
      </c>
      <c r="L120" s="328">
        <v>199</v>
      </c>
      <c r="M120" s="286">
        <f t="shared" si="15"/>
        <v>711.65959999999995</v>
      </c>
      <c r="N120" s="326">
        <v>0</v>
      </c>
      <c r="O120" s="327">
        <v>0</v>
      </c>
      <c r="P120" s="327">
        <v>0</v>
      </c>
      <c r="Q120" s="327">
        <v>0</v>
      </c>
      <c r="R120" s="327">
        <v>0</v>
      </c>
      <c r="S120" s="327">
        <v>0</v>
      </c>
      <c r="T120" s="327">
        <v>0</v>
      </c>
      <c r="U120" s="327">
        <v>0</v>
      </c>
      <c r="V120" s="327">
        <v>0</v>
      </c>
      <c r="W120" s="328">
        <v>0</v>
      </c>
      <c r="X120" s="286">
        <f t="shared" si="12"/>
        <v>0</v>
      </c>
      <c r="Y120" s="326">
        <v>0</v>
      </c>
      <c r="Z120" s="327">
        <v>0</v>
      </c>
      <c r="AA120" s="327">
        <v>0</v>
      </c>
      <c r="AB120" s="327">
        <v>0</v>
      </c>
      <c r="AC120" s="327">
        <v>0</v>
      </c>
      <c r="AD120" s="327">
        <v>0</v>
      </c>
      <c r="AE120" s="327">
        <v>0</v>
      </c>
      <c r="AF120" s="327">
        <v>0</v>
      </c>
      <c r="AG120" s="327">
        <v>0</v>
      </c>
      <c r="AH120" s="328">
        <v>0</v>
      </c>
      <c r="AI120" s="286">
        <f t="shared" si="13"/>
        <v>0</v>
      </c>
      <c r="AJ120" s="286">
        <f t="shared" si="14"/>
        <v>711.65959999999995</v>
      </c>
    </row>
    <row r="121" spans="1:36" ht="14.5">
      <c r="A121" s="144">
        <v>5157</v>
      </c>
      <c r="B121" s="214" t="s">
        <v>579</v>
      </c>
      <c r="C121" s="326">
        <v>0</v>
      </c>
      <c r="D121" s="327">
        <v>0</v>
      </c>
      <c r="E121" s="327">
        <v>0</v>
      </c>
      <c r="F121" s="327">
        <v>0</v>
      </c>
      <c r="G121" s="327">
        <v>0</v>
      </c>
      <c r="H121" s="327">
        <v>0</v>
      </c>
      <c r="I121" s="327">
        <v>10</v>
      </c>
      <c r="J121" s="327">
        <v>10</v>
      </c>
      <c r="K121" s="327">
        <v>0</v>
      </c>
      <c r="L121" s="328">
        <v>144.69682</v>
      </c>
      <c r="M121" s="286">
        <f t="shared" si="15"/>
        <v>164.69682</v>
      </c>
      <c r="N121" s="326">
        <v>45</v>
      </c>
      <c r="O121" s="327">
        <v>37.50</v>
      </c>
      <c r="P121" s="327">
        <v>0</v>
      </c>
      <c r="Q121" s="327">
        <v>0</v>
      </c>
      <c r="R121" s="327">
        <v>14.88607</v>
      </c>
      <c r="S121" s="327">
        <v>-25.481999999999999</v>
      </c>
      <c r="T121" s="327">
        <v>0</v>
      </c>
      <c r="U121" s="327">
        <v>0</v>
      </c>
      <c r="V121" s="327">
        <v>0</v>
      </c>
      <c r="W121" s="328">
        <v>0</v>
      </c>
      <c r="X121" s="286">
        <f t="shared" si="12"/>
        <v>71.904070000000004</v>
      </c>
      <c r="Y121" s="326">
        <v>0</v>
      </c>
      <c r="Z121" s="327">
        <v>0</v>
      </c>
      <c r="AA121" s="327">
        <v>0</v>
      </c>
      <c r="AB121" s="327">
        <v>0</v>
      </c>
      <c r="AC121" s="327">
        <v>0</v>
      </c>
      <c r="AD121" s="327">
        <v>0</v>
      </c>
      <c r="AE121" s="327">
        <v>0</v>
      </c>
      <c r="AF121" s="327">
        <v>0</v>
      </c>
      <c r="AG121" s="327">
        <v>0</v>
      </c>
      <c r="AH121" s="328">
        <v>0</v>
      </c>
      <c r="AI121" s="286">
        <f t="shared" si="13"/>
        <v>0</v>
      </c>
      <c r="AJ121" s="286">
        <f t="shared" si="14"/>
        <v>236.60088999999999</v>
      </c>
    </row>
    <row r="122" spans="1:36" ht="14.5">
      <c r="A122" s="144">
        <v>5162</v>
      </c>
      <c r="B122" s="214" t="s">
        <v>376</v>
      </c>
      <c r="C122" s="326">
        <v>0</v>
      </c>
      <c r="D122" s="327">
        <v>0</v>
      </c>
      <c r="E122" s="327">
        <v>0</v>
      </c>
      <c r="F122" s="327">
        <v>17.60547</v>
      </c>
      <c r="G122" s="327">
        <v>13.24873</v>
      </c>
      <c r="H122" s="327">
        <v>17.034569999999999</v>
      </c>
      <c r="I122" s="327">
        <v>8.5141500000000008</v>
      </c>
      <c r="J122" s="327">
        <v>6.8830400000000003</v>
      </c>
      <c r="K122" s="327">
        <v>7.93466</v>
      </c>
      <c r="L122" s="328">
        <v>54.776089999999996</v>
      </c>
      <c r="M122" s="286">
        <f t="shared" si="15"/>
        <v>125.99670999999999</v>
      </c>
      <c r="N122" s="326">
        <v>21.75264</v>
      </c>
      <c r="O122" s="327">
        <v>11.060180000000001</v>
      </c>
      <c r="P122" s="327">
        <v>9.1965400000000006</v>
      </c>
      <c r="Q122" s="327">
        <v>3.26004</v>
      </c>
      <c r="R122" s="327">
        <v>3.6838299999999999</v>
      </c>
      <c r="S122" s="327">
        <v>5.3961599999999965</v>
      </c>
      <c r="T122" s="327">
        <v>1.7762900000000008</v>
      </c>
      <c r="U122" s="327">
        <v>2.4183899999999996</v>
      </c>
      <c r="V122" s="327">
        <v>0</v>
      </c>
      <c r="W122" s="328">
        <v>3.5489499999999969</v>
      </c>
      <c r="X122" s="286">
        <f t="shared" si="12"/>
        <v>62.093020000000003</v>
      </c>
      <c r="Y122" s="326">
        <v>1.59236</v>
      </c>
      <c r="Z122" s="327">
        <v>2.3837100000000002</v>
      </c>
      <c r="AA122" s="327">
        <v>1.09944</v>
      </c>
      <c r="AB122" s="327">
        <v>0</v>
      </c>
      <c r="AC122" s="327">
        <v>1.0285</v>
      </c>
      <c r="AD122" s="327">
        <v>1.0285</v>
      </c>
      <c r="AE122" s="327">
        <v>0.51424999999999998</v>
      </c>
      <c r="AF122" s="327">
        <v>0</v>
      </c>
      <c r="AG122" s="327">
        <v>1.0285</v>
      </c>
      <c r="AH122" s="328">
        <v>1.0285</v>
      </c>
      <c r="AI122" s="286">
        <f t="shared" si="13"/>
        <v>9.7037599999999991</v>
      </c>
      <c r="AJ122" s="286">
        <f t="shared" si="14"/>
        <v>197.79348999999999</v>
      </c>
    </row>
    <row r="123" spans="1:36" ht="14.5">
      <c r="A123" s="144">
        <v>5163</v>
      </c>
      <c r="B123" s="214" t="s">
        <v>377</v>
      </c>
      <c r="C123" s="326">
        <v>0</v>
      </c>
      <c r="D123" s="327">
        <v>0</v>
      </c>
      <c r="E123" s="327">
        <v>220</v>
      </c>
      <c r="F123" s="327">
        <v>0</v>
      </c>
      <c r="G123" s="327">
        <v>0</v>
      </c>
      <c r="H123" s="327">
        <v>0</v>
      </c>
      <c r="I123" s="327">
        <v>0</v>
      </c>
      <c r="J123" s="327">
        <v>0</v>
      </c>
      <c r="K123" s="327">
        <v>0</v>
      </c>
      <c r="L123" s="328">
        <v>0</v>
      </c>
      <c r="M123" s="286">
        <f t="shared" si="15"/>
        <v>220</v>
      </c>
      <c r="N123" s="326">
        <v>0</v>
      </c>
      <c r="O123" s="327">
        <v>0</v>
      </c>
      <c r="P123" s="327">
        <v>0</v>
      </c>
      <c r="Q123" s="327">
        <v>0</v>
      </c>
      <c r="R123" s="327">
        <v>0</v>
      </c>
      <c r="S123" s="327">
        <v>0</v>
      </c>
      <c r="T123" s="327">
        <v>0</v>
      </c>
      <c r="U123" s="327">
        <v>0</v>
      </c>
      <c r="V123" s="327">
        <v>0</v>
      </c>
      <c r="W123" s="328">
        <v>0</v>
      </c>
      <c r="X123" s="286">
        <f t="shared" si="12"/>
        <v>0</v>
      </c>
      <c r="Y123" s="326">
        <v>0</v>
      </c>
      <c r="Z123" s="327">
        <v>0</v>
      </c>
      <c r="AA123" s="327">
        <v>0</v>
      </c>
      <c r="AB123" s="327">
        <v>0</v>
      </c>
      <c r="AC123" s="327">
        <v>0</v>
      </c>
      <c r="AD123" s="327">
        <v>0</v>
      </c>
      <c r="AE123" s="327">
        <v>0</v>
      </c>
      <c r="AF123" s="327">
        <v>0</v>
      </c>
      <c r="AG123" s="327">
        <v>0</v>
      </c>
      <c r="AH123" s="328">
        <v>0</v>
      </c>
      <c r="AI123" s="286">
        <f t="shared" si="13"/>
        <v>0</v>
      </c>
      <c r="AJ123" s="286">
        <f t="shared" si="14"/>
        <v>220</v>
      </c>
    </row>
    <row r="124" spans="1:36" ht="14.5">
      <c r="A124" s="144">
        <v>5164</v>
      </c>
      <c r="B124" s="214" t="s">
        <v>378</v>
      </c>
      <c r="C124" s="326">
        <v>0</v>
      </c>
      <c r="D124" s="327">
        <v>6673.7994600000002</v>
      </c>
      <c r="E124" s="327">
        <v>5502.884329999999</v>
      </c>
      <c r="F124" s="327">
        <v>-5248.3781899999994</v>
      </c>
      <c r="G124" s="327">
        <v>1570.6969999999999</v>
      </c>
      <c r="H124" s="327">
        <v>3263.1345099999999</v>
      </c>
      <c r="I124" s="327">
        <v>1093.7208200000002</v>
      </c>
      <c r="J124" s="327">
        <v>1514.6103600000001</v>
      </c>
      <c r="K124" s="327">
        <v>515.12479000000008</v>
      </c>
      <c r="L124" s="328">
        <v>563.84904000000006</v>
      </c>
      <c r="M124" s="286">
        <f t="shared" si="15"/>
        <v>15449.44212</v>
      </c>
      <c r="N124" s="326">
        <v>972.23527999999999</v>
      </c>
      <c r="O124" s="327">
        <v>567.43249000000003</v>
      </c>
      <c r="P124" s="327">
        <v>338.67716999999999</v>
      </c>
      <c r="Q124" s="327">
        <v>-13.821</v>
      </c>
      <c r="R124" s="327">
        <v>3.8759999999999999</v>
      </c>
      <c r="S124" s="327">
        <v>32.288080000000072</v>
      </c>
      <c r="T124" s="327">
        <v>1.302</v>
      </c>
      <c r="U124" s="327">
        <v>1.9630000000000001</v>
      </c>
      <c r="V124" s="327">
        <v>1.522</v>
      </c>
      <c r="W124" s="328">
        <v>1.522</v>
      </c>
      <c r="X124" s="286">
        <f t="shared" si="12"/>
        <v>1906.9970199999998</v>
      </c>
      <c r="Y124" s="326">
        <v>2.504</v>
      </c>
      <c r="Z124" s="327">
        <v>1.252</v>
      </c>
      <c r="AA124" s="327">
        <v>1.252</v>
      </c>
      <c r="AB124" s="327">
        <v>1.252</v>
      </c>
      <c r="AC124" s="327">
        <v>1.252</v>
      </c>
      <c r="AD124" s="327">
        <v>2.504</v>
      </c>
      <c r="AE124" s="327">
        <v>1.252</v>
      </c>
      <c r="AF124" s="327">
        <v>0.93200000000000005</v>
      </c>
      <c r="AG124" s="327">
        <v>0.93200000000000005</v>
      </c>
      <c r="AH124" s="328">
        <v>0.93200000000000005</v>
      </c>
      <c r="AI124" s="286">
        <f t="shared" si="13"/>
        <v>14.064000000000002</v>
      </c>
      <c r="AJ124" s="286">
        <f t="shared" si="14"/>
        <v>17370.503139999997</v>
      </c>
    </row>
    <row r="125" spans="1:36" ht="14.5">
      <c r="A125" s="144">
        <v>5166</v>
      </c>
      <c r="B125" s="214" t="s">
        <v>430</v>
      </c>
      <c r="C125" s="326">
        <v>0</v>
      </c>
      <c r="D125" s="327">
        <v>0</v>
      </c>
      <c r="E125" s="327">
        <v>0</v>
      </c>
      <c r="F125" s="327">
        <v>0</v>
      </c>
      <c r="G125" s="327">
        <v>0</v>
      </c>
      <c r="H125" s="327">
        <v>223.85</v>
      </c>
      <c r="I125" s="327">
        <v>0</v>
      </c>
      <c r="J125" s="327">
        <v>0</v>
      </c>
      <c r="K125" s="327">
        <v>0</v>
      </c>
      <c r="L125" s="328">
        <v>0</v>
      </c>
      <c r="M125" s="286">
        <f t="shared" si="15"/>
        <v>223.85</v>
      </c>
      <c r="N125" s="326">
        <v>0</v>
      </c>
      <c r="O125" s="327">
        <v>0</v>
      </c>
      <c r="P125" s="327">
        <v>0</v>
      </c>
      <c r="Q125" s="327">
        <v>0</v>
      </c>
      <c r="R125" s="327">
        <v>0</v>
      </c>
      <c r="S125" s="327">
        <v>0</v>
      </c>
      <c r="T125" s="327">
        <v>0</v>
      </c>
      <c r="U125" s="327">
        <v>0</v>
      </c>
      <c r="V125" s="327">
        <v>0</v>
      </c>
      <c r="W125" s="328">
        <v>0</v>
      </c>
      <c r="X125" s="286">
        <f t="shared" si="12"/>
        <v>0</v>
      </c>
      <c r="Y125" s="326">
        <v>0</v>
      </c>
      <c r="Z125" s="327">
        <v>0</v>
      </c>
      <c r="AA125" s="327">
        <v>0</v>
      </c>
      <c r="AB125" s="327">
        <v>0</v>
      </c>
      <c r="AC125" s="327">
        <v>0</v>
      </c>
      <c r="AD125" s="327">
        <v>0</v>
      </c>
      <c r="AE125" s="327">
        <v>0</v>
      </c>
      <c r="AF125" s="327">
        <v>0</v>
      </c>
      <c r="AG125" s="327">
        <v>0</v>
      </c>
      <c r="AH125" s="328">
        <v>0</v>
      </c>
      <c r="AI125" s="286">
        <f t="shared" si="13"/>
        <v>0</v>
      </c>
      <c r="AJ125" s="286">
        <f t="shared" si="14"/>
        <v>223.85</v>
      </c>
    </row>
    <row r="126" spans="1:36" ht="14.5">
      <c r="A126" s="144">
        <v>5167</v>
      </c>
      <c r="B126" s="214" t="s">
        <v>431</v>
      </c>
      <c r="C126" s="326">
        <v>0</v>
      </c>
      <c r="D126" s="327">
        <v>0</v>
      </c>
      <c r="E126" s="327">
        <v>0</v>
      </c>
      <c r="F126" s="327">
        <v>78.992000000000004</v>
      </c>
      <c r="G126" s="327">
        <v>61.362000000000002</v>
      </c>
      <c r="H126" s="327">
        <v>109.801</v>
      </c>
      <c r="I126" s="327">
        <v>0</v>
      </c>
      <c r="J126" s="327">
        <v>0</v>
      </c>
      <c r="K126" s="327">
        <v>0</v>
      </c>
      <c r="L126" s="328">
        <v>0</v>
      </c>
      <c r="M126" s="286">
        <f t="shared" si="15"/>
        <v>250.15500000000003</v>
      </c>
      <c r="N126" s="326">
        <v>0</v>
      </c>
      <c r="O126" s="327">
        <v>0</v>
      </c>
      <c r="P126" s="327">
        <v>0</v>
      </c>
      <c r="Q126" s="327">
        <v>6.0378999999999996</v>
      </c>
      <c r="R126" s="327">
        <v>2.99</v>
      </c>
      <c r="S126" s="327">
        <v>0</v>
      </c>
      <c r="T126" s="327">
        <v>0</v>
      </c>
      <c r="U126" s="327">
        <v>0</v>
      </c>
      <c r="V126" s="327">
        <v>0</v>
      </c>
      <c r="W126" s="328">
        <v>6.0197500000000002</v>
      </c>
      <c r="X126" s="286">
        <f t="shared" si="12"/>
        <v>15.047649999999999</v>
      </c>
      <c r="Y126" s="326">
        <v>0</v>
      </c>
      <c r="Z126" s="327">
        <v>0</v>
      </c>
      <c r="AA126" s="327">
        <v>0</v>
      </c>
      <c r="AB126" s="327">
        <v>0</v>
      </c>
      <c r="AC126" s="327">
        <v>0</v>
      </c>
      <c r="AD126" s="327">
        <v>0</v>
      </c>
      <c r="AE126" s="327">
        <v>0</v>
      </c>
      <c r="AF126" s="327">
        <v>0</v>
      </c>
      <c r="AG126" s="327">
        <v>0</v>
      </c>
      <c r="AH126" s="328">
        <v>0</v>
      </c>
      <c r="AI126" s="286">
        <f t="shared" si="13"/>
        <v>0</v>
      </c>
      <c r="AJ126" s="286">
        <f t="shared" si="14"/>
        <v>265.20265000000001</v>
      </c>
    </row>
    <row r="127" spans="1:36" ht="14.5">
      <c r="A127" s="144">
        <v>5168</v>
      </c>
      <c r="B127" s="214" t="s">
        <v>432</v>
      </c>
      <c r="C127" s="326">
        <v>0</v>
      </c>
      <c r="D127" s="327">
        <v>0</v>
      </c>
      <c r="E127" s="327">
        <v>60.741999999999997</v>
      </c>
      <c r="F127" s="327">
        <v>113.74</v>
      </c>
      <c r="G127" s="327">
        <v>0</v>
      </c>
      <c r="H127" s="327">
        <v>0</v>
      </c>
      <c r="I127" s="327">
        <v>0</v>
      </c>
      <c r="J127" s="327">
        <v>96.00139999999999</v>
      </c>
      <c r="K127" s="327">
        <v>56</v>
      </c>
      <c r="L127" s="328">
        <v>0</v>
      </c>
      <c r="M127" s="286">
        <f t="shared" si="15"/>
        <v>326.48339999999996</v>
      </c>
      <c r="N127" s="326">
        <v>3.2669999999999999</v>
      </c>
      <c r="O127" s="327">
        <v>0</v>
      </c>
      <c r="P127" s="327">
        <v>0</v>
      </c>
      <c r="Q127" s="327">
        <v>0</v>
      </c>
      <c r="R127" s="327">
        <v>0</v>
      </c>
      <c r="S127" s="327">
        <v>0</v>
      </c>
      <c r="T127" s="327">
        <v>0</v>
      </c>
      <c r="U127" s="327">
        <v>0</v>
      </c>
      <c r="V127" s="327">
        <v>0</v>
      </c>
      <c r="W127" s="328">
        <v>0</v>
      </c>
      <c r="X127" s="286">
        <f t="shared" si="12"/>
        <v>3.2669999999999999</v>
      </c>
      <c r="Y127" s="326">
        <v>0</v>
      </c>
      <c r="Z127" s="327">
        <v>0</v>
      </c>
      <c r="AA127" s="327">
        <v>0</v>
      </c>
      <c r="AB127" s="327">
        <v>0</v>
      </c>
      <c r="AC127" s="327">
        <v>0</v>
      </c>
      <c r="AD127" s="327">
        <v>0</v>
      </c>
      <c r="AE127" s="327">
        <v>0</v>
      </c>
      <c r="AF127" s="327">
        <v>0</v>
      </c>
      <c r="AG127" s="327">
        <v>0</v>
      </c>
      <c r="AH127" s="328">
        <v>0</v>
      </c>
      <c r="AI127" s="286">
        <f t="shared" si="13"/>
        <v>0</v>
      </c>
      <c r="AJ127" s="286">
        <f t="shared" si="14"/>
        <v>329.75039999999996</v>
      </c>
    </row>
    <row r="128" spans="1:36" ht="14.5">
      <c r="A128" s="144">
        <v>5169</v>
      </c>
      <c r="B128" s="214" t="s">
        <v>379</v>
      </c>
      <c r="C128" s="326">
        <v>0</v>
      </c>
      <c r="D128" s="327">
        <v>3042.0649600000002</v>
      </c>
      <c r="E128" s="327">
        <v>26072.098959999999</v>
      </c>
      <c r="F128" s="327">
        <v>212549.33329999997</v>
      </c>
      <c r="G128" s="327">
        <v>320816.19464999996</v>
      </c>
      <c r="H128" s="327">
        <v>446013.39562000002</v>
      </c>
      <c r="I128" s="327">
        <v>120900.41060000002</v>
      </c>
      <c r="J128" s="327">
        <v>29688.834309999998</v>
      </c>
      <c r="K128" s="327">
        <v>20463.270370000006</v>
      </c>
      <c r="L128" s="328">
        <v>27402.384989999999</v>
      </c>
      <c r="M128" s="286">
        <f t="shared" si="15"/>
        <v>1206947.9877600002</v>
      </c>
      <c r="N128" s="326">
        <v>130978.56759999999</v>
      </c>
      <c r="O128" s="327">
        <v>52250.204640000018</v>
      </c>
      <c r="P128" s="327">
        <v>-83444.844519999999</v>
      </c>
      <c r="Q128" s="327">
        <v>18751.11982</v>
      </c>
      <c r="R128" s="327">
        <v>4235.3162899999998</v>
      </c>
      <c r="S128" s="327">
        <v>677.04276999999581</v>
      </c>
      <c r="T128" s="327">
        <v>240.52708000001311</v>
      </c>
      <c r="U128" s="327">
        <v>-7.5357400000095369</v>
      </c>
      <c r="V128" s="327">
        <v>54.893610000000002</v>
      </c>
      <c r="W128" s="328">
        <v>69.965249999999997</v>
      </c>
      <c r="X128" s="286">
        <f t="shared" si="12"/>
        <v>123805.25680000003</v>
      </c>
      <c r="Y128" s="326">
        <v>104.13489</v>
      </c>
      <c r="Z128" s="327">
        <v>202.52177999999998</v>
      </c>
      <c r="AA128" s="327">
        <v>41.856049999999989</v>
      </c>
      <c r="AB128" s="327">
        <v>1.3213199999999998</v>
      </c>
      <c r="AC128" s="327">
        <v>255.36264000000008</v>
      </c>
      <c r="AD128" s="327">
        <v>409.27557000000002</v>
      </c>
      <c r="AE128" s="327">
        <v>9.9062700000000188</v>
      </c>
      <c r="AF128" s="327">
        <v>28.678129999999999</v>
      </c>
      <c r="AG128" s="327">
        <v>22.40</v>
      </c>
      <c r="AH128" s="328">
        <v>516.22361000000001</v>
      </c>
      <c r="AI128" s="286">
        <f t="shared" si="13"/>
        <v>1591.6802600000001</v>
      </c>
      <c r="AJ128" s="286">
        <f t="shared" si="14"/>
        <v>1332344.9248200003</v>
      </c>
    </row>
    <row r="129" spans="1:36" ht="14.5">
      <c r="A129" s="144">
        <v>5171</v>
      </c>
      <c r="B129" s="214" t="s">
        <v>380</v>
      </c>
      <c r="C129" s="326">
        <v>0</v>
      </c>
      <c r="D129" s="327">
        <v>4.5706899999999999</v>
      </c>
      <c r="E129" s="327">
        <v>39.570399999999992</v>
      </c>
      <c r="F129" s="327">
        <v>149.16676000000001</v>
      </c>
      <c r="G129" s="327">
        <v>154.12455000000006</v>
      </c>
      <c r="H129" s="327">
        <v>1409.64572</v>
      </c>
      <c r="I129" s="327">
        <v>1087.0481100000002</v>
      </c>
      <c r="J129" s="327">
        <v>630.19904000000008</v>
      </c>
      <c r="K129" s="327">
        <v>4.3330099999997769</v>
      </c>
      <c r="L129" s="328">
        <v>266.51524999999998</v>
      </c>
      <c r="M129" s="286">
        <f t="shared" si="15"/>
        <v>3745.17353</v>
      </c>
      <c r="N129" s="326">
        <v>368.38875999999999</v>
      </c>
      <c r="O129" s="327">
        <v>0.96799999999999997</v>
      </c>
      <c r="P129" s="327">
        <v>0</v>
      </c>
      <c r="Q129" s="327">
        <v>0</v>
      </c>
      <c r="R129" s="327">
        <v>76.169499999999999</v>
      </c>
      <c r="S129" s="327">
        <v>253.55809999999997</v>
      </c>
      <c r="T129" s="327">
        <v>0</v>
      </c>
      <c r="U129" s="327">
        <v>6.0309999999999997</v>
      </c>
      <c r="V129" s="327">
        <v>0</v>
      </c>
      <c r="W129" s="328">
        <v>58.399440000000062</v>
      </c>
      <c r="X129" s="286">
        <f t="shared" si="12"/>
        <v>763.51479999999992</v>
      </c>
      <c r="Y129" s="326">
        <v>0.90</v>
      </c>
      <c r="Z129" s="327">
        <v>0</v>
      </c>
      <c r="AA129" s="327">
        <v>0</v>
      </c>
      <c r="AB129" s="327">
        <v>0</v>
      </c>
      <c r="AC129" s="327">
        <v>0</v>
      </c>
      <c r="AD129" s="327">
        <v>4.7190000000000003</v>
      </c>
      <c r="AE129" s="327">
        <v>0</v>
      </c>
      <c r="AF129" s="327">
        <v>0</v>
      </c>
      <c r="AG129" s="327">
        <v>0</v>
      </c>
      <c r="AH129" s="328">
        <v>0</v>
      </c>
      <c r="AI129" s="286">
        <f t="shared" si="13"/>
        <v>5.6190000000000007</v>
      </c>
      <c r="AJ129" s="286">
        <f t="shared" si="14"/>
        <v>4514.3073299999996</v>
      </c>
    </row>
    <row r="130" spans="1:36" ht="14.5">
      <c r="A130" s="144">
        <v>5173</v>
      </c>
      <c r="B130" s="214" t="s">
        <v>182</v>
      </c>
      <c r="C130" s="326">
        <v>0</v>
      </c>
      <c r="D130" s="327">
        <v>0</v>
      </c>
      <c r="E130" s="327">
        <v>0</v>
      </c>
      <c r="F130" s="327">
        <v>0</v>
      </c>
      <c r="G130" s="327">
        <v>0</v>
      </c>
      <c r="H130" s="327">
        <v>0</v>
      </c>
      <c r="I130" s="327">
        <v>0</v>
      </c>
      <c r="J130" s="327">
        <v>0</v>
      </c>
      <c r="K130" s="327">
        <v>0</v>
      </c>
      <c r="L130" s="328">
        <v>0</v>
      </c>
      <c r="M130" s="286">
        <f t="shared" si="15"/>
        <v>0</v>
      </c>
      <c r="N130" s="326">
        <v>0</v>
      </c>
      <c r="O130" s="327">
        <v>0</v>
      </c>
      <c r="P130" s="327">
        <v>0</v>
      </c>
      <c r="Q130" s="327">
        <v>0</v>
      </c>
      <c r="R130" s="327">
        <v>0</v>
      </c>
      <c r="S130" s="327">
        <v>0</v>
      </c>
      <c r="T130" s="327">
        <v>0</v>
      </c>
      <c r="U130" s="327">
        <v>0</v>
      </c>
      <c r="V130" s="327">
        <v>0</v>
      </c>
      <c r="W130" s="328">
        <v>0</v>
      </c>
      <c r="X130" s="286">
        <f t="shared" si="12"/>
        <v>0</v>
      </c>
      <c r="Y130" s="326">
        <v>0</v>
      </c>
      <c r="Z130" s="327">
        <v>0</v>
      </c>
      <c r="AA130" s="327">
        <v>0</v>
      </c>
      <c r="AB130" s="327">
        <v>0</v>
      </c>
      <c r="AC130" s="327">
        <v>0</v>
      </c>
      <c r="AD130" s="327">
        <v>0</v>
      </c>
      <c r="AE130" s="327">
        <v>0</v>
      </c>
      <c r="AF130" s="327">
        <v>0</v>
      </c>
      <c r="AG130" s="327">
        <v>0</v>
      </c>
      <c r="AH130" s="328">
        <v>0</v>
      </c>
      <c r="AI130" s="286">
        <f t="shared" si="13"/>
        <v>0</v>
      </c>
      <c r="AJ130" s="286">
        <f t="shared" si="14"/>
        <v>0</v>
      </c>
    </row>
    <row r="131" spans="1:36" ht="14.5">
      <c r="A131" s="144">
        <v>5175</v>
      </c>
      <c r="B131" s="214" t="s">
        <v>382</v>
      </c>
      <c r="C131" s="326">
        <v>0</v>
      </c>
      <c r="D131" s="327">
        <v>199.67939999999999</v>
      </c>
      <c r="E131" s="327">
        <v>218.14900000000003</v>
      </c>
      <c r="F131" s="327">
        <v>156.63399999999996</v>
      </c>
      <c r="G131" s="327">
        <v>-0.028000000000000001</v>
      </c>
      <c r="H131" s="327">
        <v>76.13</v>
      </c>
      <c r="I131" s="327">
        <v>20.58</v>
      </c>
      <c r="J131" s="327">
        <v>39.418999999999997</v>
      </c>
      <c r="K131" s="327">
        <v>41.70</v>
      </c>
      <c r="L131" s="328">
        <v>53.323999999999998</v>
      </c>
      <c r="M131" s="286">
        <f t="shared" si="15"/>
        <v>805.58739999999989</v>
      </c>
      <c r="N131" s="326">
        <v>13.20</v>
      </c>
      <c r="O131" s="327">
        <v>0</v>
      </c>
      <c r="P131" s="327">
        <v>0</v>
      </c>
      <c r="Q131" s="327">
        <v>0</v>
      </c>
      <c r="R131" s="327">
        <v>0</v>
      </c>
      <c r="S131" s="327">
        <v>0</v>
      </c>
      <c r="T131" s="327">
        <v>0</v>
      </c>
      <c r="U131" s="327">
        <v>0</v>
      </c>
      <c r="V131" s="327">
        <v>0</v>
      </c>
      <c r="W131" s="328">
        <v>0</v>
      </c>
      <c r="X131" s="286">
        <f t="shared" si="12"/>
        <v>13.20</v>
      </c>
      <c r="Y131" s="326">
        <v>0</v>
      </c>
      <c r="Z131" s="327">
        <v>0</v>
      </c>
      <c r="AA131" s="327">
        <v>0</v>
      </c>
      <c r="AB131" s="327">
        <v>0</v>
      </c>
      <c r="AC131" s="327">
        <v>0</v>
      </c>
      <c r="AD131" s="327">
        <v>0</v>
      </c>
      <c r="AE131" s="327">
        <v>0</v>
      </c>
      <c r="AF131" s="327">
        <v>0</v>
      </c>
      <c r="AG131" s="327">
        <v>0</v>
      </c>
      <c r="AH131" s="328">
        <v>0</v>
      </c>
      <c r="AI131" s="286">
        <f t="shared" si="13"/>
        <v>0</v>
      </c>
      <c r="AJ131" s="286">
        <f t="shared" si="14"/>
        <v>818.78739999999993</v>
      </c>
    </row>
    <row r="132" spans="1:36" ht="14.5">
      <c r="A132" s="144">
        <v>5179</v>
      </c>
      <c r="B132" s="214" t="s">
        <v>383</v>
      </c>
      <c r="C132" s="326">
        <v>0</v>
      </c>
      <c r="D132" s="327">
        <v>35.513500000000001</v>
      </c>
      <c r="E132" s="327">
        <v>35.513500000000001</v>
      </c>
      <c r="F132" s="327">
        <v>35.513500000000001</v>
      </c>
      <c r="G132" s="327">
        <v>355.51350000000002</v>
      </c>
      <c r="H132" s="327">
        <v>35.513500000000001</v>
      </c>
      <c r="I132" s="327">
        <v>35.513500000000001</v>
      </c>
      <c r="J132" s="327">
        <v>71.027000000000001</v>
      </c>
      <c r="K132" s="327">
        <v>35.513500000000001</v>
      </c>
      <c r="L132" s="328">
        <v>155.51349999999999</v>
      </c>
      <c r="M132" s="286">
        <f t="shared" si="15"/>
        <v>795.1350000000001</v>
      </c>
      <c r="N132" s="326">
        <v>71.027000000000001</v>
      </c>
      <c r="O132" s="327">
        <v>35.513500000000001</v>
      </c>
      <c r="P132" s="327">
        <v>0</v>
      </c>
      <c r="Q132" s="327">
        <v>0</v>
      </c>
      <c r="R132" s="327">
        <v>0</v>
      </c>
      <c r="S132" s="327">
        <v>0</v>
      </c>
      <c r="T132" s="327">
        <v>0</v>
      </c>
      <c r="U132" s="327">
        <v>0</v>
      </c>
      <c r="V132" s="327">
        <v>0</v>
      </c>
      <c r="W132" s="328">
        <v>0</v>
      </c>
      <c r="X132" s="286">
        <f t="shared" si="12"/>
        <v>106.54050000000001</v>
      </c>
      <c r="Y132" s="326">
        <v>0</v>
      </c>
      <c r="Z132" s="327">
        <v>0</v>
      </c>
      <c r="AA132" s="327">
        <v>0</v>
      </c>
      <c r="AB132" s="327">
        <v>0</v>
      </c>
      <c r="AC132" s="327">
        <v>0</v>
      </c>
      <c r="AD132" s="327">
        <v>0</v>
      </c>
      <c r="AE132" s="327">
        <v>0</v>
      </c>
      <c r="AF132" s="327">
        <v>0</v>
      </c>
      <c r="AG132" s="327">
        <v>0</v>
      </c>
      <c r="AH132" s="328">
        <v>0</v>
      </c>
      <c r="AI132" s="286">
        <f t="shared" si="13"/>
        <v>0</v>
      </c>
      <c r="AJ132" s="286">
        <f t="shared" si="14"/>
        <v>901.67550000000006</v>
      </c>
    </row>
    <row r="133" spans="1:36" ht="14.5">
      <c r="A133" s="144">
        <v>5192</v>
      </c>
      <c r="B133" s="214" t="s">
        <v>433</v>
      </c>
      <c r="C133" s="326">
        <v>0</v>
      </c>
      <c r="D133" s="327">
        <v>0</v>
      </c>
      <c r="E133" s="327">
        <v>8810.0851700000003</v>
      </c>
      <c r="F133" s="327">
        <v>10501.390340000002</v>
      </c>
      <c r="G133" s="327">
        <v>4449.0450799999981</v>
      </c>
      <c r="H133" s="327">
        <v>1806.7831799999999</v>
      </c>
      <c r="I133" s="327">
        <v>225.50735000000009</v>
      </c>
      <c r="J133" s="327">
        <v>16.520199999999999</v>
      </c>
      <c r="K133" s="327">
        <v>401.57477999999981</v>
      </c>
      <c r="L133" s="328">
        <v>0</v>
      </c>
      <c r="M133" s="286">
        <f t="shared" si="15"/>
        <v>26210.906099999997</v>
      </c>
      <c r="N133" s="326">
        <v>0</v>
      </c>
      <c r="O133" s="327">
        <v>0</v>
      </c>
      <c r="P133" s="327">
        <v>0</v>
      </c>
      <c r="Q133" s="327">
        <v>0</v>
      </c>
      <c r="R133" s="327">
        <v>0</v>
      </c>
      <c r="S133" s="327">
        <v>0</v>
      </c>
      <c r="T133" s="327">
        <v>0</v>
      </c>
      <c r="U133" s="327">
        <v>0</v>
      </c>
      <c r="V133" s="327">
        <v>0</v>
      </c>
      <c r="W133" s="328">
        <v>0</v>
      </c>
      <c r="X133" s="286">
        <f t="shared" si="12"/>
        <v>0</v>
      </c>
      <c r="Y133" s="326">
        <v>0</v>
      </c>
      <c r="Z133" s="327">
        <v>0</v>
      </c>
      <c r="AA133" s="327">
        <v>0</v>
      </c>
      <c r="AB133" s="327">
        <v>0</v>
      </c>
      <c r="AC133" s="327">
        <v>0</v>
      </c>
      <c r="AD133" s="327">
        <v>0</v>
      </c>
      <c r="AE133" s="327">
        <v>0</v>
      </c>
      <c r="AF133" s="327">
        <v>0</v>
      </c>
      <c r="AG133" s="327">
        <v>0</v>
      </c>
      <c r="AH133" s="328">
        <v>0</v>
      </c>
      <c r="AI133" s="286">
        <f t="shared" si="13"/>
        <v>0</v>
      </c>
      <c r="AJ133" s="286">
        <f t="shared" si="14"/>
        <v>26210.906099999997</v>
      </c>
    </row>
    <row r="134" spans="1:36" ht="14.5">
      <c r="A134" s="144">
        <v>5194</v>
      </c>
      <c r="B134" s="214" t="s">
        <v>384</v>
      </c>
      <c r="C134" s="326">
        <v>103.827</v>
      </c>
      <c r="D134" s="327">
        <v>3590.7819300000001</v>
      </c>
      <c r="E134" s="327">
        <v>4841.9690000000001</v>
      </c>
      <c r="F134" s="327">
        <v>769.26956000000052</v>
      </c>
      <c r="G134" s="327">
        <v>1088.4157799999994</v>
      </c>
      <c r="H134" s="327">
        <v>2350.7484800000002</v>
      </c>
      <c r="I134" s="327">
        <v>55.893740000000221</v>
      </c>
      <c r="J134" s="327">
        <v>323.63289000000003</v>
      </c>
      <c r="K134" s="327">
        <v>259.39331000000004</v>
      </c>
      <c r="L134" s="328">
        <v>1321.68649</v>
      </c>
      <c r="M134" s="286">
        <f t="shared" si="15"/>
        <v>14705.618179999999</v>
      </c>
      <c r="N134" s="326">
        <v>1007.84978</v>
      </c>
      <c r="O134" s="327">
        <v>2437.5112699999995</v>
      </c>
      <c r="P134" s="327">
        <v>3.3481999999999998</v>
      </c>
      <c r="Q134" s="327">
        <v>7.9379999999999997</v>
      </c>
      <c r="R134" s="327">
        <v>433.89600000000002</v>
      </c>
      <c r="S134" s="327">
        <v>1132.4242000000002</v>
      </c>
      <c r="T134" s="327">
        <v>0</v>
      </c>
      <c r="U134" s="327">
        <v>0</v>
      </c>
      <c r="V134" s="327">
        <v>844.80752000000007</v>
      </c>
      <c r="W134" s="328">
        <v>186.78151000000071</v>
      </c>
      <c r="X134" s="286">
        <f t="shared" si="16" ref="X134:X158">SUM(N134:W134)</f>
        <v>6054.5564800000011</v>
      </c>
      <c r="Y134" s="326">
        <v>0</v>
      </c>
      <c r="Z134" s="327">
        <v>0</v>
      </c>
      <c r="AA134" s="327">
        <v>0</v>
      </c>
      <c r="AB134" s="327">
        <v>0</v>
      </c>
      <c r="AC134" s="327">
        <v>99.998619999999988</v>
      </c>
      <c r="AD134" s="327">
        <v>0</v>
      </c>
      <c r="AE134" s="327">
        <v>1921.865</v>
      </c>
      <c r="AF134" s="327">
        <v>-960.93299999999999</v>
      </c>
      <c r="AG134" s="327">
        <v>0</v>
      </c>
      <c r="AH134" s="328">
        <v>0</v>
      </c>
      <c r="AI134" s="286">
        <f t="shared" si="13"/>
        <v>1060.9306200000001</v>
      </c>
      <c r="AJ134" s="286">
        <f t="shared" si="14"/>
        <v>21821.10528</v>
      </c>
    </row>
    <row r="135" spans="1:36" ht="14.5">
      <c r="A135" s="144">
        <v>5212</v>
      </c>
      <c r="B135" s="214" t="s">
        <v>435</v>
      </c>
      <c r="C135" s="326">
        <v>0</v>
      </c>
      <c r="D135" s="327">
        <v>0</v>
      </c>
      <c r="E135" s="327">
        <v>0</v>
      </c>
      <c r="F135" s="327">
        <v>0</v>
      </c>
      <c r="G135" s="327">
        <v>0</v>
      </c>
      <c r="H135" s="327">
        <v>245</v>
      </c>
      <c r="I135" s="327">
        <v>45</v>
      </c>
      <c r="J135" s="327">
        <v>45</v>
      </c>
      <c r="K135" s="327">
        <v>49.470999999999997</v>
      </c>
      <c r="L135" s="328">
        <v>50</v>
      </c>
      <c r="M135" s="286">
        <f t="shared" si="15"/>
        <v>434.471</v>
      </c>
      <c r="N135" s="326">
        <v>0</v>
      </c>
      <c r="O135" s="327">
        <v>0</v>
      </c>
      <c r="P135" s="327">
        <v>0</v>
      </c>
      <c r="Q135" s="327">
        <v>0</v>
      </c>
      <c r="R135" s="327">
        <v>0</v>
      </c>
      <c r="S135" s="327">
        <v>0</v>
      </c>
      <c r="T135" s="327">
        <v>0</v>
      </c>
      <c r="U135" s="327">
        <v>0</v>
      </c>
      <c r="V135" s="327">
        <v>0</v>
      </c>
      <c r="W135" s="328">
        <v>0</v>
      </c>
      <c r="X135" s="286">
        <f t="shared" si="16"/>
        <v>0</v>
      </c>
      <c r="Y135" s="326">
        <v>0</v>
      </c>
      <c r="Z135" s="327">
        <v>0</v>
      </c>
      <c r="AA135" s="327">
        <v>0</v>
      </c>
      <c r="AB135" s="327">
        <v>0</v>
      </c>
      <c r="AC135" s="327">
        <v>0</v>
      </c>
      <c r="AD135" s="327">
        <v>0</v>
      </c>
      <c r="AE135" s="327">
        <v>0</v>
      </c>
      <c r="AF135" s="327">
        <v>0</v>
      </c>
      <c r="AG135" s="327">
        <v>0</v>
      </c>
      <c r="AH135" s="328">
        <v>0</v>
      </c>
      <c r="AI135" s="286">
        <f t="shared" si="13"/>
        <v>0</v>
      </c>
      <c r="AJ135" s="286">
        <f t="shared" si="14"/>
        <v>434.471</v>
      </c>
    </row>
    <row r="136" spans="1:36" ht="14.5">
      <c r="A136" s="144">
        <v>5216</v>
      </c>
      <c r="B136" s="214" t="s">
        <v>439</v>
      </c>
      <c r="C136" s="326">
        <v>0</v>
      </c>
      <c r="D136" s="327">
        <v>0</v>
      </c>
      <c r="E136" s="327">
        <v>3418.174</v>
      </c>
      <c r="F136" s="327">
        <v>6730</v>
      </c>
      <c r="G136" s="327">
        <v>0</v>
      </c>
      <c r="H136" s="327">
        <v>0</v>
      </c>
      <c r="I136" s="327">
        <v>0</v>
      </c>
      <c r="J136" s="327">
        <v>0</v>
      </c>
      <c r="K136" s="327">
        <v>0</v>
      </c>
      <c r="L136" s="328">
        <v>0</v>
      </c>
      <c r="M136" s="286">
        <f t="shared" si="15"/>
        <v>10148.173999999999</v>
      </c>
      <c r="N136" s="326">
        <v>0</v>
      </c>
      <c r="O136" s="327">
        <v>0</v>
      </c>
      <c r="P136" s="327">
        <v>0</v>
      </c>
      <c r="Q136" s="327">
        <v>0</v>
      </c>
      <c r="R136" s="327">
        <v>0</v>
      </c>
      <c r="S136" s="327">
        <v>0</v>
      </c>
      <c r="T136" s="327">
        <v>0</v>
      </c>
      <c r="U136" s="327">
        <v>0</v>
      </c>
      <c r="V136" s="327">
        <v>0</v>
      </c>
      <c r="W136" s="328">
        <v>0</v>
      </c>
      <c r="X136" s="286">
        <f t="shared" si="16"/>
        <v>0</v>
      </c>
      <c r="Y136" s="326">
        <v>0</v>
      </c>
      <c r="Z136" s="327">
        <v>0</v>
      </c>
      <c r="AA136" s="327">
        <v>0</v>
      </c>
      <c r="AB136" s="327">
        <v>0</v>
      </c>
      <c r="AC136" s="327">
        <v>0</v>
      </c>
      <c r="AD136" s="327">
        <v>0</v>
      </c>
      <c r="AE136" s="327">
        <v>0</v>
      </c>
      <c r="AF136" s="327">
        <v>0</v>
      </c>
      <c r="AG136" s="327">
        <v>0</v>
      </c>
      <c r="AH136" s="328">
        <v>0</v>
      </c>
      <c r="AI136" s="286">
        <f t="shared" si="13"/>
        <v>0</v>
      </c>
      <c r="AJ136" s="286">
        <f t="shared" si="14"/>
        <v>10148.173999999999</v>
      </c>
    </row>
    <row r="137" spans="1:36" ht="14.5">
      <c r="A137" s="144">
        <v>5221</v>
      </c>
      <c r="B137" s="214" t="s">
        <v>388</v>
      </c>
      <c r="C137" s="326">
        <v>0</v>
      </c>
      <c r="D137" s="327">
        <v>10000</v>
      </c>
      <c r="E137" s="327">
        <v>200</v>
      </c>
      <c r="F137" s="327">
        <v>500</v>
      </c>
      <c r="G137" s="327">
        <v>100</v>
      </c>
      <c r="H137" s="327">
        <v>3894</v>
      </c>
      <c r="I137" s="327">
        <v>0</v>
      </c>
      <c r="J137" s="327">
        <v>300</v>
      </c>
      <c r="K137" s="327">
        <v>-200</v>
      </c>
      <c r="L137" s="328">
        <v>393</v>
      </c>
      <c r="M137" s="286">
        <f t="shared" si="15"/>
        <v>15187</v>
      </c>
      <c r="N137" s="326">
        <v>0</v>
      </c>
      <c r="O137" s="327">
        <v>0</v>
      </c>
      <c r="P137" s="327">
        <v>0</v>
      </c>
      <c r="Q137" s="327">
        <v>0</v>
      </c>
      <c r="R137" s="327">
        <v>0</v>
      </c>
      <c r="S137" s="327">
        <v>33</v>
      </c>
      <c r="T137" s="327">
        <v>300</v>
      </c>
      <c r="U137" s="327">
        <v>0</v>
      </c>
      <c r="V137" s="327">
        <v>0</v>
      </c>
      <c r="W137" s="328">
        <v>0</v>
      </c>
      <c r="X137" s="286">
        <f t="shared" si="16"/>
        <v>333</v>
      </c>
      <c r="Y137" s="326">
        <v>0</v>
      </c>
      <c r="Z137" s="327">
        <v>0</v>
      </c>
      <c r="AA137" s="327">
        <v>0</v>
      </c>
      <c r="AB137" s="327">
        <v>0</v>
      </c>
      <c r="AC137" s="327">
        <v>0</v>
      </c>
      <c r="AD137" s="327">
        <v>0</v>
      </c>
      <c r="AE137" s="327">
        <v>0</v>
      </c>
      <c r="AF137" s="327">
        <v>0</v>
      </c>
      <c r="AG137" s="327">
        <v>0</v>
      </c>
      <c r="AH137" s="328">
        <v>0</v>
      </c>
      <c r="AI137" s="286">
        <f t="shared" si="13"/>
        <v>0</v>
      </c>
      <c r="AJ137" s="286">
        <f t="shared" si="14"/>
        <v>15520</v>
      </c>
    </row>
    <row r="138" spans="1:36" ht="14.5">
      <c r="A138" s="144">
        <v>5222</v>
      </c>
      <c r="B138" s="214" t="s">
        <v>389</v>
      </c>
      <c r="C138" s="326">
        <v>0</v>
      </c>
      <c r="D138" s="327">
        <v>0</v>
      </c>
      <c r="E138" s="327">
        <v>800</v>
      </c>
      <c r="F138" s="327">
        <v>95</v>
      </c>
      <c r="G138" s="327">
        <v>100</v>
      </c>
      <c r="H138" s="327">
        <v>4489.55</v>
      </c>
      <c r="I138" s="327">
        <v>55.65</v>
      </c>
      <c r="J138" s="327">
        <v>4329.6000000000004</v>
      </c>
      <c r="K138" s="327">
        <v>0</v>
      </c>
      <c r="L138" s="328">
        <v>0</v>
      </c>
      <c r="M138" s="286">
        <f t="shared" si="15"/>
        <v>9869.7999999999993</v>
      </c>
      <c r="N138" s="326">
        <v>0</v>
      </c>
      <c r="O138" s="327">
        <v>0</v>
      </c>
      <c r="P138" s="327">
        <v>1335.9612</v>
      </c>
      <c r="Q138" s="327">
        <v>0</v>
      </c>
      <c r="R138" s="327">
        <v>0</v>
      </c>
      <c r="S138" s="327">
        <v>30</v>
      </c>
      <c r="T138" s="327">
        <v>0</v>
      </c>
      <c r="U138" s="327">
        <v>1232.0000000000002</v>
      </c>
      <c r="V138" s="327">
        <v>0</v>
      </c>
      <c r="W138" s="328">
        <v>-156.87238000000036</v>
      </c>
      <c r="X138" s="286">
        <f t="shared" si="16"/>
        <v>2441.0888199999999</v>
      </c>
      <c r="Y138" s="326">
        <v>0</v>
      </c>
      <c r="Z138" s="327">
        <v>0</v>
      </c>
      <c r="AA138" s="327">
        <v>1000</v>
      </c>
      <c r="AB138" s="327">
        <v>0</v>
      </c>
      <c r="AC138" s="327">
        <v>0</v>
      </c>
      <c r="AD138" s="327">
        <v>0</v>
      </c>
      <c r="AE138" s="327">
        <v>0</v>
      </c>
      <c r="AF138" s="327">
        <v>0</v>
      </c>
      <c r="AG138" s="327">
        <v>0</v>
      </c>
      <c r="AH138" s="328">
        <v>0</v>
      </c>
      <c r="AI138" s="286">
        <f t="shared" si="13"/>
        <v>1000</v>
      </c>
      <c r="AJ138" s="286">
        <f t="shared" si="14"/>
        <v>13310.88882</v>
      </c>
    </row>
    <row r="139" spans="1:36" ht="14.5">
      <c r="A139" s="144">
        <v>5223</v>
      </c>
      <c r="B139" s="214" t="s">
        <v>390</v>
      </c>
      <c r="C139" s="326">
        <v>0</v>
      </c>
      <c r="D139" s="327">
        <v>2000</v>
      </c>
      <c r="E139" s="327">
        <v>0</v>
      </c>
      <c r="F139" s="327">
        <v>115.619</v>
      </c>
      <c r="G139" s="327">
        <v>0</v>
      </c>
      <c r="H139" s="327">
        <v>0</v>
      </c>
      <c r="I139" s="327">
        <v>0</v>
      </c>
      <c r="J139" s="327">
        <v>0</v>
      </c>
      <c r="K139" s="327">
        <v>0</v>
      </c>
      <c r="L139" s="328">
        <v>0</v>
      </c>
      <c r="M139" s="286">
        <f t="shared" si="15"/>
        <v>2115.6190000000001</v>
      </c>
      <c r="N139" s="326">
        <v>0</v>
      </c>
      <c r="O139" s="327">
        <v>0</v>
      </c>
      <c r="P139" s="327">
        <v>0</v>
      </c>
      <c r="Q139" s="327">
        <v>0</v>
      </c>
      <c r="R139" s="327">
        <v>0</v>
      </c>
      <c r="S139" s="327">
        <v>0</v>
      </c>
      <c r="T139" s="327">
        <v>0</v>
      </c>
      <c r="U139" s="327">
        <v>0</v>
      </c>
      <c r="V139" s="327">
        <v>0</v>
      </c>
      <c r="W139" s="328">
        <v>0</v>
      </c>
      <c r="X139" s="286">
        <f t="shared" si="16"/>
        <v>0</v>
      </c>
      <c r="Y139" s="326">
        <v>0</v>
      </c>
      <c r="Z139" s="327">
        <v>0</v>
      </c>
      <c r="AA139" s="327">
        <v>0</v>
      </c>
      <c r="AB139" s="327">
        <v>0</v>
      </c>
      <c r="AC139" s="327">
        <v>0</v>
      </c>
      <c r="AD139" s="327">
        <v>0</v>
      </c>
      <c r="AE139" s="327">
        <v>0</v>
      </c>
      <c r="AF139" s="327">
        <v>0</v>
      </c>
      <c r="AG139" s="327">
        <v>0</v>
      </c>
      <c r="AH139" s="328">
        <v>0</v>
      </c>
      <c r="AI139" s="286">
        <f t="shared" si="13"/>
        <v>0</v>
      </c>
      <c r="AJ139" s="286">
        <f t="shared" si="14"/>
        <v>2115.6190000000001</v>
      </c>
    </row>
    <row r="140" spans="1:36" ht="14.5">
      <c r="A140" s="144">
        <v>5229</v>
      </c>
      <c r="B140" s="214" t="s">
        <v>391</v>
      </c>
      <c r="C140" s="326">
        <v>0</v>
      </c>
      <c r="D140" s="327">
        <v>0</v>
      </c>
      <c r="E140" s="327">
        <v>0</v>
      </c>
      <c r="F140" s="327">
        <v>0</v>
      </c>
      <c r="G140" s="327">
        <v>0</v>
      </c>
      <c r="H140" s="327">
        <v>60</v>
      </c>
      <c r="I140" s="327">
        <v>0</v>
      </c>
      <c r="J140" s="327">
        <v>0</v>
      </c>
      <c r="K140" s="327">
        <v>0</v>
      </c>
      <c r="L140" s="328">
        <v>0</v>
      </c>
      <c r="M140" s="286">
        <f t="shared" si="15"/>
        <v>60</v>
      </c>
      <c r="N140" s="326">
        <v>0</v>
      </c>
      <c r="O140" s="327">
        <v>0</v>
      </c>
      <c r="P140" s="327">
        <v>0</v>
      </c>
      <c r="Q140" s="327">
        <v>0</v>
      </c>
      <c r="R140" s="327">
        <v>0</v>
      </c>
      <c r="S140" s="327">
        <v>0</v>
      </c>
      <c r="T140" s="327">
        <v>0</v>
      </c>
      <c r="U140" s="327">
        <v>0</v>
      </c>
      <c r="V140" s="327">
        <v>0</v>
      </c>
      <c r="W140" s="328">
        <v>0</v>
      </c>
      <c r="X140" s="286">
        <f t="shared" si="16"/>
        <v>0</v>
      </c>
      <c r="Y140" s="326">
        <v>0</v>
      </c>
      <c r="Z140" s="327">
        <v>0</v>
      </c>
      <c r="AA140" s="327">
        <v>0</v>
      </c>
      <c r="AB140" s="327">
        <v>0</v>
      </c>
      <c r="AC140" s="327">
        <v>0</v>
      </c>
      <c r="AD140" s="327">
        <v>0</v>
      </c>
      <c r="AE140" s="327">
        <v>0</v>
      </c>
      <c r="AF140" s="327">
        <v>0</v>
      </c>
      <c r="AG140" s="327">
        <v>0</v>
      </c>
      <c r="AH140" s="328">
        <v>0</v>
      </c>
      <c r="AI140" s="286">
        <f t="shared" si="13"/>
        <v>0</v>
      </c>
      <c r="AJ140" s="286">
        <f t="shared" si="14"/>
        <v>60</v>
      </c>
    </row>
    <row r="141" spans="1:36" ht="14.5">
      <c r="A141" s="144">
        <v>5321</v>
      </c>
      <c r="B141" s="214" t="s">
        <v>496</v>
      </c>
      <c r="C141" s="326">
        <v>0</v>
      </c>
      <c r="D141" s="327">
        <v>0</v>
      </c>
      <c r="E141" s="327">
        <v>0</v>
      </c>
      <c r="F141" s="327">
        <v>26473.320500000002</v>
      </c>
      <c r="G141" s="327">
        <v>39190.196000000004</v>
      </c>
      <c r="H141" s="327">
        <v>32462.197969999997</v>
      </c>
      <c r="I141" s="327">
        <v>4546.79</v>
      </c>
      <c r="J141" s="327">
        <v>46.618000000000002</v>
      </c>
      <c r="K141" s="327">
        <v>3.5430000000000001</v>
      </c>
      <c r="L141" s="328">
        <v>1207.7094</v>
      </c>
      <c r="M141" s="286">
        <f t="shared" si="15"/>
        <v>103930.37487</v>
      </c>
      <c r="N141" s="326">
        <v>266.75</v>
      </c>
      <c r="O141" s="327">
        <v>71</v>
      </c>
      <c r="P141" s="327">
        <v>0</v>
      </c>
      <c r="Q141" s="327">
        <v>269.83135999999996</v>
      </c>
      <c r="R141" s="327">
        <v>0</v>
      </c>
      <c r="S141" s="327">
        <v>0</v>
      </c>
      <c r="T141" s="327">
        <v>0</v>
      </c>
      <c r="U141" s="327">
        <v>0</v>
      </c>
      <c r="V141" s="327">
        <v>0</v>
      </c>
      <c r="W141" s="328">
        <v>0</v>
      </c>
      <c r="X141" s="286">
        <f t="shared" si="16"/>
        <v>607.5813599999999</v>
      </c>
      <c r="Y141" s="326">
        <v>0</v>
      </c>
      <c r="Z141" s="327">
        <v>0</v>
      </c>
      <c r="AA141" s="327">
        <v>0</v>
      </c>
      <c r="AB141" s="327">
        <v>0</v>
      </c>
      <c r="AC141" s="327">
        <v>0</v>
      </c>
      <c r="AD141" s="327">
        <v>0</v>
      </c>
      <c r="AE141" s="327">
        <v>0</v>
      </c>
      <c r="AF141" s="327">
        <v>0</v>
      </c>
      <c r="AG141" s="327">
        <v>0</v>
      </c>
      <c r="AH141" s="328">
        <v>0</v>
      </c>
      <c r="AI141" s="286">
        <f t="shared" si="13"/>
        <v>0</v>
      </c>
      <c r="AJ141" s="286">
        <f t="shared" si="14"/>
        <v>104537.95623</v>
      </c>
    </row>
    <row r="142" spans="1:36" ht="14.5">
      <c r="A142" s="144">
        <v>5331</v>
      </c>
      <c r="B142" s="214" t="s">
        <v>393</v>
      </c>
      <c r="C142" s="326">
        <v>0</v>
      </c>
      <c r="D142" s="327">
        <v>3000</v>
      </c>
      <c r="E142" s="327">
        <v>8469.7459999999992</v>
      </c>
      <c r="F142" s="327">
        <v>11215.093339999999</v>
      </c>
      <c r="G142" s="327">
        <v>13423.964550000001</v>
      </c>
      <c r="H142" s="327">
        <v>27441.435410000002</v>
      </c>
      <c r="I142" s="327">
        <v>19109.21862</v>
      </c>
      <c r="J142" s="327">
        <v>21965.044000000002</v>
      </c>
      <c r="K142" s="327">
        <v>20376.588289999992</v>
      </c>
      <c r="L142" s="328">
        <v>33657.04</v>
      </c>
      <c r="M142" s="286">
        <f t="shared" si="15"/>
        <v>158658.13021</v>
      </c>
      <c r="N142" s="326">
        <v>31642.52</v>
      </c>
      <c r="O142" s="327">
        <v>26735.88</v>
      </c>
      <c r="P142" s="327">
        <v>18926.70</v>
      </c>
      <c r="Q142" s="327">
        <v>14598.54</v>
      </c>
      <c r="R142" s="327">
        <v>26857.80</v>
      </c>
      <c r="S142" s="327">
        <v>29535.60</v>
      </c>
      <c r="T142" s="327">
        <v>6356.40</v>
      </c>
      <c r="U142" s="327">
        <v>8552.7000000000007</v>
      </c>
      <c r="V142" s="327">
        <v>7398.60</v>
      </c>
      <c r="W142" s="328">
        <v>8971.50</v>
      </c>
      <c r="X142" s="286">
        <f t="shared" si="16"/>
        <v>179576.24000000002</v>
      </c>
      <c r="Y142" s="326">
        <v>8330.40</v>
      </c>
      <c r="Z142" s="327">
        <v>4110.6499999999996</v>
      </c>
      <c r="AA142" s="327">
        <v>5285.40</v>
      </c>
      <c r="AB142" s="327">
        <v>10146.40</v>
      </c>
      <c r="AC142" s="327">
        <v>4187.70</v>
      </c>
      <c r="AD142" s="327">
        <v>6873.90</v>
      </c>
      <c r="AE142" s="327">
        <v>4923.2539999999999</v>
      </c>
      <c r="AF142" s="327">
        <v>577.50</v>
      </c>
      <c r="AG142" s="327">
        <v>220.50</v>
      </c>
      <c r="AH142" s="328">
        <v>377.90</v>
      </c>
      <c r="AI142" s="286">
        <f t="shared" si="13"/>
        <v>45033.603999999999</v>
      </c>
      <c r="AJ142" s="286">
        <f t="shared" si="14"/>
        <v>383267.97421000001</v>
      </c>
    </row>
    <row r="143" spans="1:36" ht="14.5">
      <c r="A143" s="144">
        <v>5332</v>
      </c>
      <c r="B143" s="214" t="s">
        <v>582</v>
      </c>
      <c r="C143" s="326">
        <v>0</v>
      </c>
      <c r="D143" s="327">
        <v>0</v>
      </c>
      <c r="E143" s="327">
        <v>0</v>
      </c>
      <c r="F143" s="327">
        <v>0</v>
      </c>
      <c r="G143" s="327">
        <v>0</v>
      </c>
      <c r="H143" s="327">
        <v>181.40</v>
      </c>
      <c r="I143" s="327">
        <v>0</v>
      </c>
      <c r="J143" s="327">
        <v>0</v>
      </c>
      <c r="K143" s="327">
        <v>0</v>
      </c>
      <c r="L143" s="328">
        <v>0</v>
      </c>
      <c r="M143" s="286">
        <f t="shared" si="15"/>
        <v>181.40</v>
      </c>
      <c r="N143" s="326">
        <v>0</v>
      </c>
      <c r="O143" s="327">
        <v>0</v>
      </c>
      <c r="P143" s="327">
        <v>0</v>
      </c>
      <c r="Q143" s="327">
        <v>0</v>
      </c>
      <c r="R143" s="327">
        <v>0</v>
      </c>
      <c r="S143" s="327">
        <v>0</v>
      </c>
      <c r="T143" s="327">
        <v>0</v>
      </c>
      <c r="U143" s="327">
        <v>0</v>
      </c>
      <c r="V143" s="327">
        <v>0</v>
      </c>
      <c r="W143" s="328">
        <v>0</v>
      </c>
      <c r="X143" s="286">
        <f t="shared" si="16"/>
        <v>0</v>
      </c>
      <c r="Y143" s="326">
        <v>0</v>
      </c>
      <c r="Z143" s="327">
        <v>0</v>
      </c>
      <c r="AA143" s="327">
        <v>0</v>
      </c>
      <c r="AB143" s="327">
        <v>0</v>
      </c>
      <c r="AC143" s="327">
        <v>0</v>
      </c>
      <c r="AD143" s="327">
        <v>0</v>
      </c>
      <c r="AE143" s="327">
        <v>0</v>
      </c>
      <c r="AF143" s="327">
        <v>0</v>
      </c>
      <c r="AG143" s="327">
        <v>0</v>
      </c>
      <c r="AH143" s="328">
        <v>0</v>
      </c>
      <c r="AI143" s="286">
        <f t="shared" si="13"/>
        <v>0</v>
      </c>
      <c r="AJ143" s="286">
        <f t="shared" si="14"/>
        <v>181.40</v>
      </c>
    </row>
    <row r="144" spans="1:36" ht="14.5">
      <c r="A144" s="144">
        <v>5336</v>
      </c>
      <c r="B144" s="214" t="s">
        <v>394</v>
      </c>
      <c r="C144" s="326">
        <v>0</v>
      </c>
      <c r="D144" s="327">
        <v>0</v>
      </c>
      <c r="E144" s="327">
        <v>2212.40</v>
      </c>
      <c r="F144" s="327">
        <v>5167.20</v>
      </c>
      <c r="G144" s="327">
        <v>7530.40</v>
      </c>
      <c r="H144" s="327">
        <v>14428.60</v>
      </c>
      <c r="I144" s="327">
        <v>4482.79</v>
      </c>
      <c r="J144" s="327">
        <v>14245.058999999999</v>
      </c>
      <c r="K144" s="327">
        <v>3536.80</v>
      </c>
      <c r="L144" s="328">
        <v>4556.80</v>
      </c>
      <c r="M144" s="286">
        <f t="shared" si="15"/>
        <v>56160.049000000006</v>
      </c>
      <c r="N144" s="326">
        <v>4095.70</v>
      </c>
      <c r="O144" s="327">
        <v>3755.422</v>
      </c>
      <c r="P144" s="327">
        <v>0</v>
      </c>
      <c r="Q144" s="327">
        <v>6751.50</v>
      </c>
      <c r="R144" s="327">
        <v>0</v>
      </c>
      <c r="S144" s="327">
        <v>6482.20</v>
      </c>
      <c r="T144" s="327">
        <v>60</v>
      </c>
      <c r="U144" s="327">
        <v>7064.20</v>
      </c>
      <c r="V144" s="327">
        <v>1281.9059999999999</v>
      </c>
      <c r="W144" s="328">
        <v>3822.10</v>
      </c>
      <c r="X144" s="286">
        <f t="shared" si="16"/>
        <v>33313.027999999998</v>
      </c>
      <c r="Y144" s="326">
        <v>1075.50</v>
      </c>
      <c r="Z144" s="327">
        <v>3246.1350000000002</v>
      </c>
      <c r="AA144" s="327">
        <v>551.70000000000005</v>
      </c>
      <c r="AB144" s="327">
        <v>292.50</v>
      </c>
      <c r="AC144" s="327">
        <v>2737.80</v>
      </c>
      <c r="AD144" s="327">
        <v>732.90</v>
      </c>
      <c r="AE144" s="327">
        <v>793.90</v>
      </c>
      <c r="AF144" s="327">
        <v>-50.662999999999997</v>
      </c>
      <c r="AG144" s="327">
        <v>-57.974220000000003</v>
      </c>
      <c r="AH144" s="328">
        <v>2464.025</v>
      </c>
      <c r="AI144" s="286">
        <f t="shared" si="13"/>
        <v>11785.822779999999</v>
      </c>
      <c r="AJ144" s="286">
        <f t="shared" si="14"/>
        <v>101258.89978000001</v>
      </c>
    </row>
    <row r="145" spans="1:36" ht="14.5">
      <c r="A145" s="144">
        <v>5339</v>
      </c>
      <c r="B145" s="214" t="s">
        <v>436</v>
      </c>
      <c r="C145" s="326">
        <v>0</v>
      </c>
      <c r="D145" s="327">
        <v>0</v>
      </c>
      <c r="E145" s="327">
        <v>0</v>
      </c>
      <c r="F145" s="327">
        <v>0</v>
      </c>
      <c r="G145" s="327">
        <v>0</v>
      </c>
      <c r="H145" s="327">
        <v>0</v>
      </c>
      <c r="I145" s="327">
        <v>0</v>
      </c>
      <c r="J145" s="327">
        <v>0</v>
      </c>
      <c r="K145" s="327">
        <v>28656.78025</v>
      </c>
      <c r="L145" s="328">
        <v>-1148.9839999999999</v>
      </c>
      <c r="M145" s="286">
        <f t="shared" si="15"/>
        <v>27507.796249999999</v>
      </c>
      <c r="N145" s="326">
        <v>0</v>
      </c>
      <c r="O145" s="327">
        <v>87036.116999999998</v>
      </c>
      <c r="P145" s="327">
        <v>0</v>
      </c>
      <c r="Q145" s="327">
        <v>0</v>
      </c>
      <c r="R145" s="327">
        <v>0</v>
      </c>
      <c r="S145" s="327">
        <v>-523.94607999999823</v>
      </c>
      <c r="T145" s="327">
        <v>-1815.2129600000083</v>
      </c>
      <c r="U145" s="327">
        <v>-250.07700999999045</v>
      </c>
      <c r="V145" s="327">
        <v>35628.105759999999</v>
      </c>
      <c r="W145" s="328">
        <v>-496.0324499999881</v>
      </c>
      <c r="X145" s="286">
        <f t="shared" si="16"/>
        <v>119578.95426000001</v>
      </c>
      <c r="Y145" s="326">
        <v>0</v>
      </c>
      <c r="Z145" s="327">
        <v>80946.841</v>
      </c>
      <c r="AA145" s="327">
        <v>0</v>
      </c>
      <c r="AB145" s="327">
        <v>0</v>
      </c>
      <c r="AC145" s="327">
        <v>0</v>
      </c>
      <c r="AD145" s="327">
        <v>-480.97581000000002</v>
      </c>
      <c r="AE145" s="327">
        <v>-4019.2495499999968</v>
      </c>
      <c r="AF145" s="327">
        <v>-3306.9628700000003</v>
      </c>
      <c r="AG145" s="327">
        <v>-2049.7624700000001</v>
      </c>
      <c r="AH145" s="328">
        <v>1267.7012099999999</v>
      </c>
      <c r="AI145" s="286">
        <f t="shared" si="13"/>
        <v>72357.591509999998</v>
      </c>
      <c r="AJ145" s="286">
        <f t="shared" si="14"/>
        <v>219444.34202000001</v>
      </c>
    </row>
    <row r="146" spans="1:36" ht="14.5">
      <c r="A146" s="144">
        <v>5424</v>
      </c>
      <c r="B146" s="214" t="s">
        <v>581</v>
      </c>
      <c r="C146" s="326">
        <v>0</v>
      </c>
      <c r="D146" s="327">
        <v>0</v>
      </c>
      <c r="E146" s="327">
        <v>0</v>
      </c>
      <c r="F146" s="327">
        <v>0</v>
      </c>
      <c r="G146" s="327">
        <v>0</v>
      </c>
      <c r="H146" s="327">
        <v>1.048</v>
      </c>
      <c r="I146" s="327">
        <v>0</v>
      </c>
      <c r="J146" s="327">
        <v>1.0369999999999999</v>
      </c>
      <c r="K146" s="327">
        <v>0</v>
      </c>
      <c r="L146" s="328">
        <v>-1.0369999999999999</v>
      </c>
      <c r="M146" s="286">
        <f t="shared" si="15"/>
        <v>1.048</v>
      </c>
      <c r="N146" s="326">
        <v>0</v>
      </c>
      <c r="O146" s="327">
        <v>0</v>
      </c>
      <c r="P146" s="327">
        <v>0</v>
      </c>
      <c r="Q146" s="327">
        <v>0</v>
      </c>
      <c r="R146" s="327">
        <v>0</v>
      </c>
      <c r="S146" s="327">
        <v>1.232</v>
      </c>
      <c r="T146" s="327">
        <v>1.2430000000000001</v>
      </c>
      <c r="U146" s="327">
        <v>0</v>
      </c>
      <c r="V146" s="327">
        <v>0</v>
      </c>
      <c r="W146" s="328">
        <v>0</v>
      </c>
      <c r="X146" s="286">
        <f t="shared" si="16"/>
        <v>2.475</v>
      </c>
      <c r="Y146" s="326">
        <v>0</v>
      </c>
      <c r="Z146" s="327">
        <v>0</v>
      </c>
      <c r="AA146" s="327">
        <v>0</v>
      </c>
      <c r="AB146" s="327">
        <v>0</v>
      </c>
      <c r="AC146" s="327">
        <v>0</v>
      </c>
      <c r="AD146" s="327">
        <v>0</v>
      </c>
      <c r="AE146" s="327">
        <v>0</v>
      </c>
      <c r="AF146" s="327">
        <v>0</v>
      </c>
      <c r="AG146" s="327">
        <v>0</v>
      </c>
      <c r="AH146" s="328">
        <v>0</v>
      </c>
      <c r="AI146" s="286">
        <f t="shared" si="13"/>
        <v>0</v>
      </c>
      <c r="AJ146" s="286">
        <f t="shared" si="14"/>
        <v>3.5230000000000001</v>
      </c>
    </row>
    <row r="147" spans="1:36" ht="14.5">
      <c r="A147" s="144">
        <v>5492</v>
      </c>
      <c r="B147" s="214" t="s">
        <v>397</v>
      </c>
      <c r="C147" s="326">
        <v>0</v>
      </c>
      <c r="D147" s="327">
        <v>0</v>
      </c>
      <c r="E147" s="327">
        <v>0</v>
      </c>
      <c r="F147" s="327">
        <v>0</v>
      </c>
      <c r="G147" s="327">
        <v>0</v>
      </c>
      <c r="H147" s="327">
        <v>0</v>
      </c>
      <c r="I147" s="327">
        <v>0</v>
      </c>
      <c r="J147" s="327">
        <v>0</v>
      </c>
      <c r="K147" s="327">
        <v>0</v>
      </c>
      <c r="L147" s="328">
        <v>0</v>
      </c>
      <c r="M147" s="286">
        <f t="shared" si="15"/>
        <v>0</v>
      </c>
      <c r="N147" s="326">
        <v>0</v>
      </c>
      <c r="O147" s="327">
        <v>0</v>
      </c>
      <c r="P147" s="327">
        <v>0</v>
      </c>
      <c r="Q147" s="327">
        <v>0</v>
      </c>
      <c r="R147" s="327">
        <v>0</v>
      </c>
      <c r="S147" s="327">
        <v>0</v>
      </c>
      <c r="T147" s="327">
        <v>0</v>
      </c>
      <c r="U147" s="327">
        <v>0</v>
      </c>
      <c r="V147" s="327">
        <v>0</v>
      </c>
      <c r="W147" s="328">
        <v>0</v>
      </c>
      <c r="X147" s="286">
        <f t="shared" si="16"/>
        <v>0</v>
      </c>
      <c r="Y147" s="326">
        <v>0</v>
      </c>
      <c r="Z147" s="327">
        <v>0</v>
      </c>
      <c r="AA147" s="327">
        <v>0</v>
      </c>
      <c r="AB147" s="327">
        <v>0</v>
      </c>
      <c r="AC147" s="327">
        <v>0</v>
      </c>
      <c r="AD147" s="327">
        <v>0</v>
      </c>
      <c r="AE147" s="327">
        <v>0</v>
      </c>
      <c r="AF147" s="327">
        <v>0</v>
      </c>
      <c r="AG147" s="327">
        <v>0</v>
      </c>
      <c r="AH147" s="328">
        <v>0</v>
      </c>
      <c r="AI147" s="286">
        <f t="shared" si="13"/>
        <v>0</v>
      </c>
      <c r="AJ147" s="286">
        <f t="shared" si="14"/>
        <v>0</v>
      </c>
    </row>
    <row r="148" spans="1:36" ht="14.5">
      <c r="A148" s="144">
        <v>5493</v>
      </c>
      <c r="B148" s="214" t="s">
        <v>398</v>
      </c>
      <c r="C148" s="326">
        <v>0</v>
      </c>
      <c r="D148" s="327">
        <v>0</v>
      </c>
      <c r="E148" s="327">
        <v>0</v>
      </c>
      <c r="F148" s="327">
        <v>0</v>
      </c>
      <c r="G148" s="327">
        <v>5</v>
      </c>
      <c r="H148" s="327">
        <v>10</v>
      </c>
      <c r="I148" s="327">
        <v>0</v>
      </c>
      <c r="J148" s="327">
        <v>0</v>
      </c>
      <c r="K148" s="327">
        <v>0</v>
      </c>
      <c r="L148" s="328">
        <v>0</v>
      </c>
      <c r="M148" s="286">
        <f t="shared" si="15"/>
        <v>15</v>
      </c>
      <c r="N148" s="326">
        <v>5</v>
      </c>
      <c r="O148" s="327">
        <v>0</v>
      </c>
      <c r="P148" s="327">
        <v>0</v>
      </c>
      <c r="Q148" s="327">
        <v>-5</v>
      </c>
      <c r="R148" s="327">
        <v>0</v>
      </c>
      <c r="S148" s="327">
        <v>0</v>
      </c>
      <c r="T148" s="327">
        <v>0</v>
      </c>
      <c r="U148" s="327">
        <v>0</v>
      </c>
      <c r="V148" s="327">
        <v>0</v>
      </c>
      <c r="W148" s="328">
        <v>0</v>
      </c>
      <c r="X148" s="286">
        <f t="shared" si="16"/>
        <v>0</v>
      </c>
      <c r="Y148" s="326">
        <v>0</v>
      </c>
      <c r="Z148" s="327">
        <v>0</v>
      </c>
      <c r="AA148" s="327">
        <v>0</v>
      </c>
      <c r="AB148" s="327">
        <v>0</v>
      </c>
      <c r="AC148" s="327">
        <v>0</v>
      </c>
      <c r="AD148" s="327">
        <v>0</v>
      </c>
      <c r="AE148" s="327">
        <v>0</v>
      </c>
      <c r="AF148" s="327">
        <v>0</v>
      </c>
      <c r="AG148" s="327">
        <v>0</v>
      </c>
      <c r="AH148" s="328">
        <v>0</v>
      </c>
      <c r="AI148" s="286">
        <f t="shared" si="13"/>
        <v>0</v>
      </c>
      <c r="AJ148" s="286">
        <f t="shared" si="14"/>
        <v>15</v>
      </c>
    </row>
    <row r="149" spans="1:36" ht="14.5">
      <c r="A149" s="144">
        <v>5499</v>
      </c>
      <c r="B149" s="214" t="s">
        <v>400</v>
      </c>
      <c r="C149" s="326"/>
      <c r="D149" s="327"/>
      <c r="E149" s="327"/>
      <c r="F149" s="327"/>
      <c r="G149" s="327"/>
      <c r="H149" s="327"/>
      <c r="I149" s="327"/>
      <c r="J149" s="327"/>
      <c r="K149" s="327"/>
      <c r="L149" s="328"/>
      <c r="M149" s="286">
        <f t="shared" si="15"/>
        <v>0</v>
      </c>
      <c r="N149" s="326">
        <v>0</v>
      </c>
      <c r="O149" s="327">
        <v>0</v>
      </c>
      <c r="P149" s="327">
        <v>0</v>
      </c>
      <c r="Q149" s="327">
        <v>0</v>
      </c>
      <c r="R149" s="327">
        <v>0</v>
      </c>
      <c r="S149" s="327">
        <v>0</v>
      </c>
      <c r="T149" s="327">
        <v>0</v>
      </c>
      <c r="U149" s="327">
        <v>0</v>
      </c>
      <c r="V149" s="327">
        <v>0</v>
      </c>
      <c r="W149" s="328">
        <v>0</v>
      </c>
      <c r="X149" s="286">
        <f t="shared" si="16"/>
        <v>0</v>
      </c>
      <c r="Y149" s="326"/>
      <c r="Z149" s="327"/>
      <c r="AA149" s="327">
        <v>0.032000000000000001</v>
      </c>
      <c r="AB149" s="327">
        <v>-0.032000000000000001</v>
      </c>
      <c r="AC149" s="327">
        <v>0</v>
      </c>
      <c r="AD149" s="327">
        <v>0</v>
      </c>
      <c r="AE149" s="327">
        <v>0</v>
      </c>
      <c r="AF149" s="327">
        <v>0</v>
      </c>
      <c r="AG149" s="327">
        <v>0</v>
      </c>
      <c r="AH149" s="328">
        <v>0</v>
      </c>
      <c r="AI149" s="286">
        <f t="shared" si="13"/>
        <v>0</v>
      </c>
      <c r="AJ149" s="286">
        <f t="shared" si="14"/>
        <v>0</v>
      </c>
    </row>
    <row r="150" spans="1:36" ht="14.5">
      <c r="A150" s="144">
        <v>5520</v>
      </c>
      <c r="B150" s="289" t="s">
        <v>402</v>
      </c>
      <c r="C150" s="342">
        <v>0</v>
      </c>
      <c r="D150" s="343">
        <v>13000</v>
      </c>
      <c r="E150" s="343">
        <v>6000</v>
      </c>
      <c r="F150" s="343">
        <v>0</v>
      </c>
      <c r="G150" s="343">
        <v>0</v>
      </c>
      <c r="H150" s="343">
        <v>0</v>
      </c>
      <c r="I150" s="343">
        <v>0</v>
      </c>
      <c r="J150" s="343">
        <v>0</v>
      </c>
      <c r="K150" s="343">
        <v>0</v>
      </c>
      <c r="L150" s="344">
        <v>0</v>
      </c>
      <c r="M150" s="293">
        <f t="shared" si="15"/>
        <v>19000</v>
      </c>
      <c r="N150" s="342">
        <v>0</v>
      </c>
      <c r="O150" s="343">
        <v>0</v>
      </c>
      <c r="P150" s="343">
        <v>0</v>
      </c>
      <c r="Q150" s="343">
        <v>0</v>
      </c>
      <c r="R150" s="343">
        <v>0</v>
      </c>
      <c r="S150" s="343">
        <v>0</v>
      </c>
      <c r="T150" s="343">
        <v>0</v>
      </c>
      <c r="U150" s="343">
        <v>0</v>
      </c>
      <c r="V150" s="343">
        <v>0</v>
      </c>
      <c r="W150" s="344">
        <v>0</v>
      </c>
      <c r="X150" s="293">
        <f t="shared" si="16"/>
        <v>0</v>
      </c>
      <c r="Y150" s="342">
        <v>0</v>
      </c>
      <c r="Z150" s="343">
        <v>0</v>
      </c>
      <c r="AA150" s="343">
        <v>0</v>
      </c>
      <c r="AB150" s="343">
        <v>0</v>
      </c>
      <c r="AC150" s="343">
        <v>0</v>
      </c>
      <c r="AD150" s="343">
        <v>0</v>
      </c>
      <c r="AE150" s="343">
        <v>0</v>
      </c>
      <c r="AF150" s="343">
        <v>0</v>
      </c>
      <c r="AG150" s="343">
        <v>0</v>
      </c>
      <c r="AH150" s="344">
        <v>0</v>
      </c>
      <c r="AI150" s="293">
        <f t="shared" si="13"/>
        <v>0</v>
      </c>
      <c r="AJ150" s="293">
        <f t="shared" si="14"/>
        <v>19000</v>
      </c>
    </row>
    <row r="151" spans="1:36" ht="14.5">
      <c r="A151" s="144">
        <v>5531</v>
      </c>
      <c r="B151" s="214" t="s">
        <v>403</v>
      </c>
      <c r="C151" s="326">
        <v>0</v>
      </c>
      <c r="D151" s="327">
        <v>24999.999929999998</v>
      </c>
      <c r="E151" s="327">
        <v>0</v>
      </c>
      <c r="F151" s="327">
        <v>0</v>
      </c>
      <c r="G151" s="327">
        <v>448.19869999999923</v>
      </c>
      <c r="H151" s="327">
        <v>0</v>
      </c>
      <c r="I151" s="327">
        <v>0</v>
      </c>
      <c r="J151" s="327">
        <v>0</v>
      </c>
      <c r="K151" s="327">
        <v>496.40</v>
      </c>
      <c r="L151" s="328">
        <v>0</v>
      </c>
      <c r="M151" s="286">
        <f t="shared" si="15"/>
        <v>25944.59863</v>
      </c>
      <c r="N151" s="326">
        <v>0</v>
      </c>
      <c r="O151" s="327">
        <v>0</v>
      </c>
      <c r="P151" s="327">
        <v>0</v>
      </c>
      <c r="Q151" s="327">
        <v>0</v>
      </c>
      <c r="R151" s="327">
        <v>0</v>
      </c>
      <c r="S151" s="327">
        <v>7000</v>
      </c>
      <c r="T151" s="327">
        <v>0</v>
      </c>
      <c r="U151" s="327">
        <v>5000</v>
      </c>
      <c r="V151" s="327">
        <v>0</v>
      </c>
      <c r="W151" s="328">
        <v>0</v>
      </c>
      <c r="X151" s="286">
        <f t="shared" si="16"/>
        <v>12000</v>
      </c>
      <c r="Y151" s="326">
        <v>0</v>
      </c>
      <c r="Z151" s="327">
        <v>0</v>
      </c>
      <c r="AA151" s="327">
        <v>0</v>
      </c>
      <c r="AB151" s="327">
        <v>0</v>
      </c>
      <c r="AC151" s="327">
        <v>0</v>
      </c>
      <c r="AD151" s="327">
        <v>0</v>
      </c>
      <c r="AE151" s="327">
        <v>0</v>
      </c>
      <c r="AF151" s="327">
        <v>0</v>
      </c>
      <c r="AG151" s="327">
        <v>0</v>
      </c>
      <c r="AH151" s="328">
        <v>0</v>
      </c>
      <c r="AI151" s="286">
        <f t="shared" si="13"/>
        <v>0</v>
      </c>
      <c r="AJ151" s="286">
        <f t="shared" si="14"/>
        <v>37944.59863</v>
      </c>
    </row>
    <row r="152" spans="1:36" ht="14.5">
      <c r="A152" s="144">
        <v>5811</v>
      </c>
      <c r="B152" s="214" t="s">
        <v>497</v>
      </c>
      <c r="C152" s="326">
        <v>0</v>
      </c>
      <c r="D152" s="327">
        <v>0</v>
      </c>
      <c r="E152" s="327">
        <v>0</v>
      </c>
      <c r="F152" s="327">
        <v>12728.26619</v>
      </c>
      <c r="G152" s="327">
        <v>0</v>
      </c>
      <c r="H152" s="327">
        <v>176709.93293000001</v>
      </c>
      <c r="I152" s="327">
        <v>325493.29827999999</v>
      </c>
      <c r="J152" s="327">
        <v>306345.58257999999</v>
      </c>
      <c r="K152" s="327">
        <v>396946.97869000008</v>
      </c>
      <c r="L152" s="328">
        <v>608250.83404999995</v>
      </c>
      <c r="M152" s="286">
        <f t="shared" si="15"/>
        <v>1826474.8927199999</v>
      </c>
      <c r="N152" s="326">
        <v>1010276.74198</v>
      </c>
      <c r="O152" s="327">
        <v>586321.39023000002</v>
      </c>
      <c r="P152" s="327">
        <v>673735.74482000002</v>
      </c>
      <c r="Q152" s="327">
        <v>484321.04358</v>
      </c>
      <c r="R152" s="327">
        <v>779088.44336000003</v>
      </c>
      <c r="S152" s="327">
        <v>788946.6937900004</v>
      </c>
      <c r="T152" s="327">
        <v>144667.75</v>
      </c>
      <c r="U152" s="327">
        <v>206965.70</v>
      </c>
      <c r="V152" s="327">
        <v>169647.75</v>
      </c>
      <c r="W152" s="328">
        <v>166759.60</v>
      </c>
      <c r="X152" s="286">
        <f t="shared" si="16"/>
        <v>5010730.85776</v>
      </c>
      <c r="Y152" s="326">
        <v>301131.75</v>
      </c>
      <c r="Z152" s="327">
        <v>140044.75</v>
      </c>
      <c r="AA152" s="327">
        <v>141208.70000000001</v>
      </c>
      <c r="AB152" s="327">
        <v>98667.15</v>
      </c>
      <c r="AC152" s="327">
        <v>137496.701</v>
      </c>
      <c r="AD152" s="327">
        <v>217819.4535</v>
      </c>
      <c r="AE152" s="327">
        <v>105733.90</v>
      </c>
      <c r="AF152" s="327">
        <v>15841.20</v>
      </c>
      <c r="AG152" s="327">
        <v>9928.9500000000007</v>
      </c>
      <c r="AH152" s="328">
        <v>8360.75</v>
      </c>
      <c r="AI152" s="286">
        <f t="shared" si="13"/>
        <v>1176233.3044999999</v>
      </c>
      <c r="AJ152" s="286">
        <f t="shared" si="14"/>
        <v>8013439.0549799995</v>
      </c>
    </row>
    <row r="153" spans="1:36" ht="14.5">
      <c r="A153" s="144">
        <v>5901</v>
      </c>
      <c r="B153" s="214" t="s">
        <v>597</v>
      </c>
      <c r="C153" s="326">
        <v>0</v>
      </c>
      <c r="D153" s="327">
        <v>0</v>
      </c>
      <c r="E153" s="327">
        <v>0</v>
      </c>
      <c r="F153" s="327">
        <v>0</v>
      </c>
      <c r="G153" s="327">
        <v>0</v>
      </c>
      <c r="H153" s="327">
        <v>0</v>
      </c>
      <c r="I153" s="327">
        <v>0</v>
      </c>
      <c r="J153" s="327">
        <v>0</v>
      </c>
      <c r="K153" s="327">
        <v>0</v>
      </c>
      <c r="L153" s="328">
        <v>0</v>
      </c>
      <c r="M153" s="286">
        <f t="shared" si="15"/>
        <v>0</v>
      </c>
      <c r="N153" s="326">
        <v>0</v>
      </c>
      <c r="O153" s="327">
        <v>0</v>
      </c>
      <c r="P153" s="327">
        <v>0</v>
      </c>
      <c r="Q153" s="327">
        <v>0</v>
      </c>
      <c r="R153" s="327">
        <v>0</v>
      </c>
      <c r="S153" s="327">
        <v>0</v>
      </c>
      <c r="T153" s="327">
        <v>0</v>
      </c>
      <c r="U153" s="327">
        <v>0</v>
      </c>
      <c r="V153" s="327">
        <v>0</v>
      </c>
      <c r="W153" s="328">
        <v>0</v>
      </c>
      <c r="X153" s="286">
        <f t="shared" si="16"/>
        <v>0</v>
      </c>
      <c r="Y153" s="326">
        <v>0</v>
      </c>
      <c r="Z153" s="327">
        <v>0</v>
      </c>
      <c r="AA153" s="327">
        <v>0</v>
      </c>
      <c r="AB153" s="327">
        <v>0</v>
      </c>
      <c r="AC153" s="327">
        <v>0</v>
      </c>
      <c r="AD153" s="327">
        <v>0</v>
      </c>
      <c r="AE153" s="327">
        <v>0</v>
      </c>
      <c r="AF153" s="327">
        <v>0</v>
      </c>
      <c r="AG153" s="327">
        <v>0</v>
      </c>
      <c r="AH153" s="328">
        <v>0</v>
      </c>
      <c r="AI153" s="286">
        <f t="shared" si="13"/>
        <v>0</v>
      </c>
      <c r="AJ153" s="286">
        <f t="shared" si="14"/>
        <v>0</v>
      </c>
    </row>
    <row r="154" spans="1:36" ht="14.5">
      <c r="A154" s="144">
        <v>6121</v>
      </c>
      <c r="B154" s="214" t="s">
        <v>406</v>
      </c>
      <c r="C154" s="326">
        <v>0</v>
      </c>
      <c r="D154" s="327">
        <v>0</v>
      </c>
      <c r="E154" s="327">
        <v>0</v>
      </c>
      <c r="F154" s="327">
        <v>0</v>
      </c>
      <c r="G154" s="327">
        <v>0</v>
      </c>
      <c r="H154" s="327">
        <v>0</v>
      </c>
      <c r="I154" s="327">
        <v>0</v>
      </c>
      <c r="J154" s="327">
        <v>0</v>
      </c>
      <c r="K154" s="327">
        <v>10.285</v>
      </c>
      <c r="L154" s="328">
        <v>1557.78062</v>
      </c>
      <c r="M154" s="286">
        <f t="shared" si="15"/>
        <v>1568.0656200000001</v>
      </c>
      <c r="N154" s="326">
        <v>4137.0027300000002</v>
      </c>
      <c r="O154" s="327">
        <v>0</v>
      </c>
      <c r="P154" s="327">
        <v>0</v>
      </c>
      <c r="Q154" s="327">
        <v>0</v>
      </c>
      <c r="R154" s="327">
        <v>0</v>
      </c>
      <c r="S154" s="327">
        <v>199.97500000000048</v>
      </c>
      <c r="T154" s="327">
        <v>0</v>
      </c>
      <c r="U154" s="327">
        <v>0</v>
      </c>
      <c r="V154" s="327">
        <v>0</v>
      </c>
      <c r="W154" s="328">
        <v>0</v>
      </c>
      <c r="X154" s="286">
        <f t="shared" si="16"/>
        <v>4336.9777300000005</v>
      </c>
      <c r="Y154" s="326">
        <v>0</v>
      </c>
      <c r="Z154" s="327">
        <v>0</v>
      </c>
      <c r="AA154" s="327">
        <v>0</v>
      </c>
      <c r="AB154" s="327">
        <v>0</v>
      </c>
      <c r="AC154" s="327">
        <v>0</v>
      </c>
      <c r="AD154" s="327">
        <v>0</v>
      </c>
      <c r="AE154" s="327">
        <v>0</v>
      </c>
      <c r="AF154" s="327">
        <v>0</v>
      </c>
      <c r="AG154" s="327">
        <v>0</v>
      </c>
      <c r="AH154" s="328">
        <v>0</v>
      </c>
      <c r="AI154" s="286">
        <f t="shared" si="13"/>
        <v>0</v>
      </c>
      <c r="AJ154" s="286">
        <f t="shared" si="14"/>
        <v>5905.0433500000008</v>
      </c>
    </row>
    <row r="155" spans="1:36" ht="14.5">
      <c r="A155" s="144">
        <v>6122</v>
      </c>
      <c r="B155" s="214" t="s">
        <v>437</v>
      </c>
      <c r="C155" s="326">
        <v>0</v>
      </c>
      <c r="D155" s="327">
        <v>0</v>
      </c>
      <c r="E155" s="327">
        <v>551.31510000000003</v>
      </c>
      <c r="F155" s="327">
        <v>313.70740000000001</v>
      </c>
      <c r="G155" s="327">
        <v>206.91</v>
      </c>
      <c r="H155" s="327">
        <v>0</v>
      </c>
      <c r="I155" s="327">
        <v>0</v>
      </c>
      <c r="J155" s="327">
        <v>0</v>
      </c>
      <c r="K155" s="327">
        <v>0</v>
      </c>
      <c r="L155" s="328">
        <v>0</v>
      </c>
      <c r="M155" s="286">
        <f t="shared" si="15"/>
        <v>1071.9325000000001</v>
      </c>
      <c r="N155" s="326">
        <v>0</v>
      </c>
      <c r="O155" s="327">
        <v>0</v>
      </c>
      <c r="P155" s="327">
        <v>0</v>
      </c>
      <c r="Q155" s="327">
        <v>0</v>
      </c>
      <c r="R155" s="327">
        <v>0</v>
      </c>
      <c r="S155" s="327">
        <v>0</v>
      </c>
      <c r="T155" s="327">
        <v>0</v>
      </c>
      <c r="U155" s="327">
        <v>0</v>
      </c>
      <c r="V155" s="327">
        <v>0</v>
      </c>
      <c r="W155" s="328">
        <v>0</v>
      </c>
      <c r="X155" s="286">
        <f t="shared" si="16"/>
        <v>0</v>
      </c>
      <c r="Y155" s="326">
        <v>0</v>
      </c>
      <c r="Z155" s="327">
        <v>0</v>
      </c>
      <c r="AA155" s="327">
        <v>0</v>
      </c>
      <c r="AB155" s="327">
        <v>0</v>
      </c>
      <c r="AC155" s="327">
        <v>0</v>
      </c>
      <c r="AD155" s="327">
        <v>0</v>
      </c>
      <c r="AE155" s="327">
        <v>0</v>
      </c>
      <c r="AF155" s="327">
        <v>0</v>
      </c>
      <c r="AG155" s="327">
        <v>0</v>
      </c>
      <c r="AH155" s="328">
        <v>0</v>
      </c>
      <c r="AI155" s="286">
        <f t="shared" si="13"/>
        <v>0</v>
      </c>
      <c r="AJ155" s="286">
        <f t="shared" si="14"/>
        <v>1071.9325000000001</v>
      </c>
    </row>
    <row r="156" spans="1:36" ht="14.5">
      <c r="A156" s="144">
        <v>6351</v>
      </c>
      <c r="B156" s="215" t="s">
        <v>523</v>
      </c>
      <c r="C156" s="332">
        <v>0</v>
      </c>
      <c r="D156" s="333">
        <v>0</v>
      </c>
      <c r="E156" s="333">
        <v>0</v>
      </c>
      <c r="F156" s="333">
        <v>0</v>
      </c>
      <c r="G156" s="333">
        <v>0</v>
      </c>
      <c r="H156" s="333">
        <v>0</v>
      </c>
      <c r="I156" s="333">
        <v>0</v>
      </c>
      <c r="J156" s="333">
        <v>173.80</v>
      </c>
      <c r="K156" s="333">
        <v>0</v>
      </c>
      <c r="L156" s="334">
        <v>0</v>
      </c>
      <c r="M156" s="287">
        <f t="shared" si="15"/>
        <v>173.80</v>
      </c>
      <c r="N156" s="332">
        <v>0</v>
      </c>
      <c r="O156" s="333">
        <v>0</v>
      </c>
      <c r="P156" s="333">
        <v>0</v>
      </c>
      <c r="Q156" s="333">
        <v>0</v>
      </c>
      <c r="R156" s="333">
        <v>0</v>
      </c>
      <c r="S156" s="333">
        <v>0</v>
      </c>
      <c r="T156" s="333">
        <v>0</v>
      </c>
      <c r="U156" s="333">
        <v>0</v>
      </c>
      <c r="V156" s="333">
        <v>0</v>
      </c>
      <c r="W156" s="334">
        <v>0</v>
      </c>
      <c r="X156" s="287">
        <f t="shared" si="16"/>
        <v>0</v>
      </c>
      <c r="Y156" s="332">
        <v>0</v>
      </c>
      <c r="Z156" s="333">
        <v>0</v>
      </c>
      <c r="AA156" s="333">
        <v>0</v>
      </c>
      <c r="AB156" s="333">
        <v>0</v>
      </c>
      <c r="AC156" s="333">
        <v>0</v>
      </c>
      <c r="AD156" s="333">
        <v>0</v>
      </c>
      <c r="AE156" s="333">
        <v>0</v>
      </c>
      <c r="AF156" s="333">
        <v>0</v>
      </c>
      <c r="AG156" s="333">
        <v>0</v>
      </c>
      <c r="AH156" s="334">
        <v>0</v>
      </c>
      <c r="AI156" s="287">
        <f t="shared" si="13"/>
        <v>0</v>
      </c>
      <c r="AJ156" s="287">
        <f t="shared" si="14"/>
        <v>173.80</v>
      </c>
    </row>
    <row r="157" spans="1:36" ht="14.5">
      <c r="A157" s="144">
        <v>6356</v>
      </c>
      <c r="B157" s="215" t="s">
        <v>524</v>
      </c>
      <c r="C157" s="332"/>
      <c r="D157" s="333"/>
      <c r="E157" s="333"/>
      <c r="F157" s="333"/>
      <c r="G157" s="333"/>
      <c r="H157" s="333"/>
      <c r="I157" s="333"/>
      <c r="J157" s="333"/>
      <c r="K157" s="333"/>
      <c r="L157" s="334"/>
      <c r="M157" s="287">
        <f t="shared" si="17" ref="M157">SUM(C157:L157)</f>
        <v>0</v>
      </c>
      <c r="N157" s="332"/>
      <c r="O157" s="333"/>
      <c r="P157" s="333"/>
      <c r="Q157" s="333"/>
      <c r="R157" s="333"/>
      <c r="S157" s="333">
        <v>3400</v>
      </c>
      <c r="T157" s="333">
        <v>0</v>
      </c>
      <c r="U157" s="333">
        <v>0</v>
      </c>
      <c r="V157" s="333">
        <v>0</v>
      </c>
      <c r="W157" s="334">
        <v>0</v>
      </c>
      <c r="X157" s="287">
        <f t="shared" si="18" ref="X157">SUM(N157:W157)</f>
        <v>3400</v>
      </c>
      <c r="Y157" s="332">
        <v>0</v>
      </c>
      <c r="Z157" s="333">
        <v>0</v>
      </c>
      <c r="AA157" s="333">
        <v>0</v>
      </c>
      <c r="AB157" s="333">
        <v>0</v>
      </c>
      <c r="AC157" s="333">
        <v>0</v>
      </c>
      <c r="AD157" s="333">
        <v>0</v>
      </c>
      <c r="AE157" s="333">
        <v>0</v>
      </c>
      <c r="AF157" s="333">
        <v>0</v>
      </c>
      <c r="AG157" s="333">
        <v>0</v>
      </c>
      <c r="AH157" s="334">
        <v>0</v>
      </c>
      <c r="AI157" s="287">
        <f t="shared" si="19" ref="AI157">SUM(Y157:AH157)</f>
        <v>0</v>
      </c>
      <c r="AJ157" s="287">
        <f t="shared" si="20" ref="AJ157">M157+X157+AI157</f>
        <v>3400</v>
      </c>
    </row>
    <row r="158" spans="1:36" ht="15" thickBot="1">
      <c r="A158" s="144">
        <v>6380</v>
      </c>
      <c r="B158" s="215" t="s">
        <v>710</v>
      </c>
      <c r="C158" s="332"/>
      <c r="D158" s="333"/>
      <c r="E158" s="333"/>
      <c r="F158" s="333"/>
      <c r="G158" s="333"/>
      <c r="H158" s="333"/>
      <c r="I158" s="333"/>
      <c r="J158" s="333"/>
      <c r="K158" s="333"/>
      <c r="L158" s="334"/>
      <c r="M158" s="287">
        <f t="shared" si="15"/>
        <v>0</v>
      </c>
      <c r="N158" s="332"/>
      <c r="O158" s="333"/>
      <c r="P158" s="333"/>
      <c r="Q158" s="333"/>
      <c r="R158" s="333"/>
      <c r="S158" s="333"/>
      <c r="T158" s="333"/>
      <c r="U158" s="333"/>
      <c r="V158" s="333"/>
      <c r="W158" s="334"/>
      <c r="X158" s="287">
        <f t="shared" si="16"/>
        <v>0</v>
      </c>
      <c r="Y158" s="332"/>
      <c r="Z158" s="333"/>
      <c r="AA158" s="333"/>
      <c r="AB158" s="333"/>
      <c r="AC158" s="333">
        <v>5000</v>
      </c>
      <c r="AD158" s="333">
        <v>1978</v>
      </c>
      <c r="AE158" s="333">
        <v>0</v>
      </c>
      <c r="AF158" s="333">
        <v>0</v>
      </c>
      <c r="AG158" s="333">
        <v>0</v>
      </c>
      <c r="AH158" s="334">
        <v>0</v>
      </c>
      <c r="AI158" s="287">
        <f t="shared" si="13"/>
        <v>6978</v>
      </c>
      <c r="AJ158" s="287">
        <f t="shared" si="14"/>
        <v>6978</v>
      </c>
    </row>
    <row r="159" spans="2:36" ht="15" thickBot="1">
      <c r="B159" s="126" t="s">
        <v>422</v>
      </c>
      <c r="C159" s="336">
        <f>SUM(C102:C158)</f>
        <v>104.48699999999999</v>
      </c>
      <c r="D159" s="336">
        <f>SUM(D102:D158)</f>
        <v>73521.51384</v>
      </c>
      <c r="E159" s="336">
        <f t="shared" si="21" ref="E159:K159">SUM(E102:E158)</f>
        <v>75303.167269999991</v>
      </c>
      <c r="F159" s="336">
        <f t="shared" si="21"/>
        <v>287988.68899</v>
      </c>
      <c r="G159" s="336">
        <f t="shared" si="21"/>
        <v>400085.65486999997</v>
      </c>
      <c r="H159" s="336">
        <f t="shared" si="21"/>
        <v>720067.84843999997</v>
      </c>
      <c r="I159" s="336">
        <f t="shared" si="21"/>
        <v>480710.13020000001</v>
      </c>
      <c r="J159" s="336">
        <f t="shared" si="21"/>
        <v>381189.14197</v>
      </c>
      <c r="K159" s="336">
        <f t="shared" si="21"/>
        <v>472724.93885000004</v>
      </c>
      <c r="L159" s="336">
        <f t="shared" si="22" ref="L159">SUM(L102:L158)</f>
        <v>687114.8015399999</v>
      </c>
      <c r="M159" s="127">
        <f t="shared" si="23" ref="M159:T159">SUM(M102:M158)</f>
        <v>3578810.3729699999</v>
      </c>
      <c r="N159" s="335">
        <f t="shared" si="23"/>
        <v>1187148.0300700001</v>
      </c>
      <c r="O159" s="336">
        <f t="shared" si="23"/>
        <v>761436.76977999997</v>
      </c>
      <c r="P159" s="336">
        <f t="shared" si="23"/>
        <v>612859.15622</v>
      </c>
      <c r="Q159" s="336">
        <f t="shared" si="23"/>
        <v>525222.95175000001</v>
      </c>
      <c r="R159" s="336">
        <f t="shared" si="23"/>
        <v>812915.46056000004</v>
      </c>
      <c r="S159" s="336">
        <f t="shared" si="23"/>
        <v>838001.82091000036</v>
      </c>
      <c r="T159" s="336">
        <f t="shared" si="23"/>
        <v>150121.07599000001</v>
      </c>
      <c r="U159" s="336">
        <f t="shared" si="24" ref="U159:V159">SUM(U102:U158)</f>
        <v>228859.72849000001</v>
      </c>
      <c r="V159" s="336">
        <f t="shared" si="24"/>
        <v>215905.73707</v>
      </c>
      <c r="W159" s="336">
        <f>SUM(W102:W158)</f>
        <v>182780.85776000001</v>
      </c>
      <c r="X159" s="127">
        <f>SUM(N159:W159)</f>
        <v>5515251.5886000004</v>
      </c>
      <c r="Y159" s="335">
        <f>SUM(Y102:Y158)</f>
        <v>311366.57140999998</v>
      </c>
      <c r="Z159" s="336">
        <f t="shared" si="25" ref="Z159:AB159">SUM(Z102:Z158)</f>
        <v>228840.23957000001</v>
      </c>
      <c r="AA159" s="336">
        <f t="shared" si="25"/>
        <v>148639.60961000001</v>
      </c>
      <c r="AB159" s="336">
        <f t="shared" si="25"/>
        <v>109746.51600999999</v>
      </c>
      <c r="AC159" s="336">
        <f t="shared" si="26" ref="AC159:AH159">SUM(AC102:AC158)</f>
        <v>150019.00841000001</v>
      </c>
      <c r="AD159" s="336">
        <f t="shared" si="26"/>
        <v>228009.75919000001</v>
      </c>
      <c r="AE159" s="336">
        <f t="shared" si="26"/>
        <v>109754.32238</v>
      </c>
      <c r="AF159" s="336">
        <f t="shared" si="26"/>
        <v>12551.149880000001</v>
      </c>
      <c r="AG159" s="336">
        <f t="shared" si="26"/>
        <v>8507.0434000000005</v>
      </c>
      <c r="AH159" s="337">
        <f t="shared" si="26"/>
        <v>15776.237369999999</v>
      </c>
      <c r="AI159" s="127">
        <f>SUM(Y159:AH159)</f>
        <v>1323210.4572300001</v>
      </c>
      <c r="AJ159" s="127">
        <f>M159+X159+AI159</f>
        <v>10417272.4188</v>
      </c>
    </row>
    <row r="160" spans="6:33" ht="15" thickBot="1">
      <c r="F160" s="216"/>
      <c r="G160" s="216"/>
      <c r="H160" s="216"/>
      <c r="I160" s="216"/>
      <c r="J160" s="216"/>
      <c r="K160" s="216"/>
      <c r="L160" s="216"/>
      <c r="N160" s="216"/>
      <c r="O160" s="216"/>
      <c r="P160" s="216"/>
      <c r="Q160" s="216"/>
      <c r="R160" s="216"/>
      <c r="S160" s="216"/>
      <c r="T160" s="216"/>
      <c r="U160" s="216"/>
      <c r="V160" s="216"/>
      <c r="Y160" s="216"/>
      <c r="Z160" s="216"/>
      <c r="AA160" s="216"/>
      <c r="AB160" s="216"/>
      <c r="AC160" s="216"/>
      <c r="AD160" s="216"/>
      <c r="AE160" s="216"/>
      <c r="AF160" s="216"/>
      <c r="AG160" s="216"/>
    </row>
    <row r="161" spans="2:36" ht="15" thickBot="1">
      <c r="B161" s="315" t="s">
        <v>729</v>
      </c>
      <c r="C161" s="419">
        <v>2022</v>
      </c>
      <c r="D161" s="420"/>
      <c r="E161" s="420"/>
      <c r="F161" s="420"/>
      <c r="G161" s="420"/>
      <c r="H161" s="420"/>
      <c r="I161" s="420"/>
      <c r="J161" s="420"/>
      <c r="K161" s="420"/>
      <c r="L161" s="420"/>
      <c r="M161" s="421"/>
      <c r="N161" s="419">
        <v>2023</v>
      </c>
      <c r="O161" s="420"/>
      <c r="P161" s="420"/>
      <c r="Q161" s="420"/>
      <c r="R161" s="420"/>
      <c r="S161" s="420"/>
      <c r="T161" s="420"/>
      <c r="U161" s="420"/>
      <c r="V161" s="420"/>
      <c r="W161" s="420"/>
      <c r="X161" s="421"/>
      <c r="Y161" s="419">
        <v>2024</v>
      </c>
      <c r="Z161" s="420"/>
      <c r="AA161" s="420"/>
      <c r="AB161" s="420"/>
      <c r="AC161" s="420"/>
      <c r="AD161" s="420"/>
      <c r="AE161" s="420"/>
      <c r="AF161" s="420"/>
      <c r="AG161" s="420"/>
      <c r="AH161" s="420"/>
      <c r="AI161" s="421"/>
      <c r="AJ161" s="316" t="s">
        <v>683</v>
      </c>
    </row>
    <row r="162" spans="2:36" ht="15" thickBot="1">
      <c r="B162" s="338" t="s">
        <v>353</v>
      </c>
      <c r="C162" s="339" t="s">
        <v>571</v>
      </c>
      <c r="D162" s="320" t="s">
        <v>572</v>
      </c>
      <c r="E162" s="320" t="s">
        <v>573</v>
      </c>
      <c r="F162" s="320" t="s">
        <v>574</v>
      </c>
      <c r="G162" s="320" t="s">
        <v>575</v>
      </c>
      <c r="H162" s="320" t="s">
        <v>576</v>
      </c>
      <c r="I162" s="320" t="s">
        <v>595</v>
      </c>
      <c r="J162" s="320" t="s">
        <v>621</v>
      </c>
      <c r="K162" s="320" t="s">
        <v>644</v>
      </c>
      <c r="L162" s="340" t="s">
        <v>707</v>
      </c>
      <c r="M162" s="128" t="s">
        <v>723</v>
      </c>
      <c r="N162" s="339" t="s">
        <v>724</v>
      </c>
      <c r="O162" s="320" t="s">
        <v>572</v>
      </c>
      <c r="P162" s="320" t="s">
        <v>573</v>
      </c>
      <c r="Q162" s="320" t="s">
        <v>574</v>
      </c>
      <c r="R162" s="320" t="s">
        <v>575</v>
      </c>
      <c r="S162" s="320" t="s">
        <v>576</v>
      </c>
      <c r="T162" s="320" t="s">
        <v>595</v>
      </c>
      <c r="U162" s="320" t="s">
        <v>621</v>
      </c>
      <c r="V162" s="320" t="s">
        <v>644</v>
      </c>
      <c r="W162" s="340" t="s">
        <v>707</v>
      </c>
      <c r="X162" s="128" t="s">
        <v>725</v>
      </c>
      <c r="Y162" s="341" t="s">
        <v>724</v>
      </c>
      <c r="Z162" s="320" t="s">
        <v>572</v>
      </c>
      <c r="AA162" s="320" t="s">
        <v>573</v>
      </c>
      <c r="AB162" s="320" t="s">
        <v>574</v>
      </c>
      <c r="AC162" s="320" t="s">
        <v>575</v>
      </c>
      <c r="AD162" s="320" t="s">
        <v>576</v>
      </c>
      <c r="AE162" s="320" t="s">
        <v>595</v>
      </c>
      <c r="AF162" s="320" t="s">
        <v>621</v>
      </c>
      <c r="AG162" s="320" t="s">
        <v>644</v>
      </c>
      <c r="AH162" s="340" t="s">
        <v>707</v>
      </c>
      <c r="AI162" s="128" t="s">
        <v>976</v>
      </c>
      <c r="AJ162" s="128" t="s">
        <v>49</v>
      </c>
    </row>
    <row r="163" spans="1:36" ht="14.5">
      <c r="A163" s="144">
        <v>5011</v>
      </c>
      <c r="B163" s="214" t="s">
        <v>354</v>
      </c>
      <c r="C163" s="326">
        <v>0</v>
      </c>
      <c r="D163" s="327">
        <v>17.382999999999999</v>
      </c>
      <c r="E163" s="327">
        <v>938.55732</v>
      </c>
      <c r="F163" s="327">
        <v>944.00400000000013</v>
      </c>
      <c r="G163" s="327">
        <v>4474.82809</v>
      </c>
      <c r="H163" s="327">
        <v>2105.69</v>
      </c>
      <c r="I163" s="327">
        <v>1551.5060000000001</v>
      </c>
      <c r="J163" s="327">
        <v>978.46</v>
      </c>
      <c r="K163" s="327">
        <v>1132.8499999999999</v>
      </c>
      <c r="L163" s="328">
        <v>4181.2086499999996</v>
      </c>
      <c r="M163" s="286">
        <f>SUM(C163:L163)</f>
        <v>16324.487059999999</v>
      </c>
      <c r="N163" s="326">
        <v>1843.97271</v>
      </c>
      <c r="O163" s="327">
        <v>1894.931</v>
      </c>
      <c r="P163" s="327">
        <v>1601.89635</v>
      </c>
      <c r="Q163" s="327">
        <v>1387.5363799999998</v>
      </c>
      <c r="R163" s="327">
        <v>3349.67202</v>
      </c>
      <c r="S163" s="327">
        <v>5019.9141999999993</v>
      </c>
      <c r="T163" s="327">
        <v>1561.8520399999991</v>
      </c>
      <c r="U163" s="327">
        <v>2051.6323300000017</v>
      </c>
      <c r="V163" s="327">
        <v>2744.2893899999999</v>
      </c>
      <c r="W163" s="328">
        <v>6950.4950899999994</v>
      </c>
      <c r="X163" s="286">
        <f>SUM(N163:W163)</f>
        <v>28406.191510000001</v>
      </c>
      <c r="Y163" s="326">
        <v>1463.492</v>
      </c>
      <c r="Z163" s="327">
        <v>1286.7239999999999</v>
      </c>
      <c r="AA163" s="327">
        <v>1398.721</v>
      </c>
      <c r="AB163" s="327">
        <v>1328.2139999999999</v>
      </c>
      <c r="AC163" s="327">
        <v>1175.567</v>
      </c>
      <c r="AD163" s="327">
        <v>3211.953</v>
      </c>
      <c r="AE163" s="327">
        <v>1555.912</v>
      </c>
      <c r="AF163" s="327">
        <v>1465.015</v>
      </c>
      <c r="AG163" s="327">
        <v>1730.9839999999999</v>
      </c>
      <c r="AH163" s="328">
        <v>3644.9301800000003</v>
      </c>
      <c r="AI163" s="286">
        <f t="shared" si="27" ref="AI163:AI226">SUM(Y163:AH163)</f>
        <v>18261.512180000002</v>
      </c>
      <c r="AJ163" s="286">
        <f t="shared" si="28" ref="AJ163:AJ226">M163+X163+AI163</f>
        <v>62992.190750000009</v>
      </c>
    </row>
    <row r="164" spans="1:36" ht="14.5">
      <c r="A164" s="144">
        <v>5019</v>
      </c>
      <c r="B164" s="214" t="s">
        <v>355</v>
      </c>
      <c r="C164" s="326">
        <v>0</v>
      </c>
      <c r="D164" s="327">
        <v>5.9846000000000004</v>
      </c>
      <c r="E164" s="327">
        <v>85.740719999999996</v>
      </c>
      <c r="F164" s="327">
        <v>58.69791</v>
      </c>
      <c r="G164" s="327">
        <v>53.78029999999999</v>
      </c>
      <c r="H164" s="327">
        <v>256.94799999999998</v>
      </c>
      <c r="I164" s="327">
        <v>87.78</v>
      </c>
      <c r="J164" s="327">
        <v>101.614</v>
      </c>
      <c r="K164" s="327">
        <v>91.865</v>
      </c>
      <c r="L164" s="328">
        <v>177.73400000000001</v>
      </c>
      <c r="M164" s="286">
        <f t="shared" si="29" ref="M164:M229">SUM(C164:L164)</f>
        <v>920.14453000000003</v>
      </c>
      <c r="N164" s="326">
        <v>81.543999999999997</v>
      </c>
      <c r="O164" s="327">
        <v>59.80</v>
      </c>
      <c r="P164" s="327">
        <v>54.20</v>
      </c>
      <c r="Q164" s="327">
        <v>58.40</v>
      </c>
      <c r="R164" s="327">
        <v>68</v>
      </c>
      <c r="S164" s="327">
        <v>136</v>
      </c>
      <c r="T164" s="327">
        <v>68</v>
      </c>
      <c r="U164" s="327">
        <v>68</v>
      </c>
      <c r="V164" s="327">
        <v>68</v>
      </c>
      <c r="W164" s="328">
        <v>136</v>
      </c>
      <c r="X164" s="286">
        <f t="shared" si="30" ref="X164:X171">SUM(N164:W164)</f>
        <v>797.94399999999996</v>
      </c>
      <c r="Y164" s="326">
        <v>68</v>
      </c>
      <c r="Z164" s="327">
        <v>63</v>
      </c>
      <c r="AA164" s="327">
        <v>66</v>
      </c>
      <c r="AB164" s="327">
        <v>66</v>
      </c>
      <c r="AC164" s="327">
        <v>66</v>
      </c>
      <c r="AD164" s="327">
        <v>142.572</v>
      </c>
      <c r="AE164" s="327">
        <v>70.789000000000001</v>
      </c>
      <c r="AF164" s="327">
        <v>81.357600000000005</v>
      </c>
      <c r="AG164" s="327">
        <v>72</v>
      </c>
      <c r="AH164" s="328">
        <v>133.6644</v>
      </c>
      <c r="AI164" s="286">
        <f t="shared" si="27"/>
        <v>829.38300000000004</v>
      </c>
      <c r="AJ164" s="286">
        <f t="shared" si="28"/>
        <v>2547.4715299999998</v>
      </c>
    </row>
    <row r="165" spans="1:36" ht="14.5">
      <c r="A165" s="144">
        <v>5021</v>
      </c>
      <c r="B165" s="214" t="s">
        <v>356</v>
      </c>
      <c r="C165" s="326">
        <v>0</v>
      </c>
      <c r="D165" s="327">
        <v>12.80</v>
      </c>
      <c r="E165" s="327">
        <v>2714.6259799999998</v>
      </c>
      <c r="F165" s="327">
        <v>4218.7650000000003</v>
      </c>
      <c r="G165" s="327">
        <v>8239.8333999999995</v>
      </c>
      <c r="H165" s="327">
        <v>9351.2340000000004</v>
      </c>
      <c r="I165" s="327">
        <v>5156.6965</v>
      </c>
      <c r="J165" s="327">
        <v>2930.373</v>
      </c>
      <c r="K165" s="327">
        <v>2542.4695000000002</v>
      </c>
      <c r="L165" s="328">
        <v>12717.001960000001</v>
      </c>
      <c r="M165" s="286">
        <f t="shared" si="29"/>
        <v>47883.799339999998</v>
      </c>
      <c r="N165" s="326">
        <v>2445.2410199999999</v>
      </c>
      <c r="O165" s="327">
        <v>2135.3639999999996</v>
      </c>
      <c r="P165" s="327">
        <v>1940.701</v>
      </c>
      <c r="Q165" s="327">
        <v>2253.7130000000002</v>
      </c>
      <c r="R165" s="327">
        <v>2460.326</v>
      </c>
      <c r="S165" s="327">
        <v>4260.3824999999997</v>
      </c>
      <c r="T165" s="327">
        <v>2703.2325000000001</v>
      </c>
      <c r="U165" s="327">
        <v>1872.414</v>
      </c>
      <c r="V165" s="327">
        <v>1838.5571499999999</v>
      </c>
      <c r="W165" s="328">
        <v>3695.1475</v>
      </c>
      <c r="X165" s="286">
        <f t="shared" si="30"/>
        <v>25605.078669999999</v>
      </c>
      <c r="Y165" s="326">
        <v>1048.0530000000001</v>
      </c>
      <c r="Z165" s="327">
        <v>581.79499999999996</v>
      </c>
      <c r="AA165" s="327">
        <v>686.655</v>
      </c>
      <c r="AB165" s="327">
        <v>743.17200000000003</v>
      </c>
      <c r="AC165" s="327">
        <v>1762.9295</v>
      </c>
      <c r="AD165" s="327">
        <v>2115.3498500000001</v>
      </c>
      <c r="AE165" s="327">
        <v>1440.4986500000005</v>
      </c>
      <c r="AF165" s="327">
        <v>1450.3571499999998</v>
      </c>
      <c r="AG165" s="327">
        <v>1555.396</v>
      </c>
      <c r="AH165" s="328">
        <v>2852.8095800000001</v>
      </c>
      <c r="AI165" s="286">
        <f t="shared" si="27"/>
        <v>14237.015730000003</v>
      </c>
      <c r="AJ165" s="286">
        <f t="shared" si="28"/>
        <v>87725.89374</v>
      </c>
    </row>
    <row r="166" spans="1:36" ht="14.5">
      <c r="A166" s="144">
        <v>5023</v>
      </c>
      <c r="B166" s="214" t="s">
        <v>577</v>
      </c>
      <c r="C166" s="326">
        <v>0</v>
      </c>
      <c r="D166" s="327">
        <v>0</v>
      </c>
      <c r="E166" s="327">
        <v>0</v>
      </c>
      <c r="F166" s="327">
        <v>0</v>
      </c>
      <c r="G166" s="327">
        <v>0</v>
      </c>
      <c r="H166" s="327">
        <v>2.435</v>
      </c>
      <c r="I166" s="327">
        <v>0</v>
      </c>
      <c r="J166" s="327">
        <v>0</v>
      </c>
      <c r="K166" s="327">
        <v>0</v>
      </c>
      <c r="L166" s="328">
        <v>0</v>
      </c>
      <c r="M166" s="286">
        <f t="shared" si="29"/>
        <v>2.435</v>
      </c>
      <c r="N166" s="326">
        <v>0</v>
      </c>
      <c r="O166" s="327">
        <v>0</v>
      </c>
      <c r="P166" s="327">
        <v>0</v>
      </c>
      <c r="Q166" s="327">
        <v>0</v>
      </c>
      <c r="R166" s="327">
        <v>0</v>
      </c>
      <c r="S166" s="327">
        <v>0</v>
      </c>
      <c r="T166" s="327">
        <v>0</v>
      </c>
      <c r="U166" s="327">
        <v>0</v>
      </c>
      <c r="V166" s="327">
        <v>0</v>
      </c>
      <c r="W166" s="328">
        <v>0</v>
      </c>
      <c r="X166" s="286">
        <f t="shared" si="30"/>
        <v>0</v>
      </c>
      <c r="Y166" s="326">
        <v>0</v>
      </c>
      <c r="Z166" s="327">
        <v>0</v>
      </c>
      <c r="AA166" s="327">
        <v>0</v>
      </c>
      <c r="AB166" s="327">
        <v>0</v>
      </c>
      <c r="AC166" s="327">
        <v>0</v>
      </c>
      <c r="AD166" s="327">
        <v>0</v>
      </c>
      <c r="AE166" s="327">
        <v>0</v>
      </c>
      <c r="AF166" s="327">
        <v>0</v>
      </c>
      <c r="AG166" s="327">
        <v>0</v>
      </c>
      <c r="AH166" s="328">
        <v>0</v>
      </c>
      <c r="AI166" s="286">
        <f t="shared" si="27"/>
        <v>0</v>
      </c>
      <c r="AJ166" s="286">
        <f t="shared" si="28"/>
        <v>2.435</v>
      </c>
    </row>
    <row r="167" spans="1:36" ht="14.5">
      <c r="A167" s="144">
        <v>5029</v>
      </c>
      <c r="B167" s="214" t="s">
        <v>428</v>
      </c>
      <c r="C167" s="326">
        <v>0</v>
      </c>
      <c r="D167" s="327">
        <v>0</v>
      </c>
      <c r="E167" s="327">
        <v>17.122</v>
      </c>
      <c r="F167" s="327">
        <v>5.3606600000000002</v>
      </c>
      <c r="G167" s="327">
        <v>1.05</v>
      </c>
      <c r="H167" s="327">
        <v>112.15</v>
      </c>
      <c r="I167" s="327">
        <v>161.71799999999999</v>
      </c>
      <c r="J167" s="327">
        <v>89.918000000000006</v>
      </c>
      <c r="K167" s="327">
        <v>201.15100000000001</v>
      </c>
      <c r="L167" s="328">
        <v>271.96100000000001</v>
      </c>
      <c r="M167" s="286">
        <f t="shared" si="29"/>
        <v>860.43065999999999</v>
      </c>
      <c r="N167" s="326">
        <v>137.476</v>
      </c>
      <c r="O167" s="327">
        <v>239.53200000000001</v>
      </c>
      <c r="P167" s="327">
        <v>79.587999999999994</v>
      </c>
      <c r="Q167" s="327">
        <v>241.768</v>
      </c>
      <c r="R167" s="327">
        <v>159.68100000000001</v>
      </c>
      <c r="S167" s="327">
        <v>240.06700000000001</v>
      </c>
      <c r="T167" s="327">
        <v>0</v>
      </c>
      <c r="U167" s="327">
        <v>0</v>
      </c>
      <c r="V167" s="327">
        <v>0</v>
      </c>
      <c r="W167" s="328">
        <v>0</v>
      </c>
      <c r="X167" s="286">
        <f t="shared" si="30"/>
        <v>1098.1120000000001</v>
      </c>
      <c r="Y167" s="326">
        <v>0</v>
      </c>
      <c r="Z167" s="327">
        <v>0</v>
      </c>
      <c r="AA167" s="327">
        <v>0</v>
      </c>
      <c r="AB167" s="327">
        <v>0</v>
      </c>
      <c r="AC167" s="327">
        <v>0</v>
      </c>
      <c r="AD167" s="327">
        <v>0</v>
      </c>
      <c r="AE167" s="327">
        <v>0</v>
      </c>
      <c r="AF167" s="327">
        <v>0</v>
      </c>
      <c r="AG167" s="327">
        <v>0</v>
      </c>
      <c r="AH167" s="328">
        <v>0</v>
      </c>
      <c r="AI167" s="286">
        <f t="shared" si="27"/>
        <v>0</v>
      </c>
      <c r="AJ167" s="286">
        <f t="shared" si="28"/>
        <v>1958.5426600000001</v>
      </c>
    </row>
    <row r="168" spans="1:36" ht="14.5">
      <c r="A168" s="144">
        <v>5031</v>
      </c>
      <c r="B168" s="214" t="s">
        <v>357</v>
      </c>
      <c r="C168" s="326">
        <v>0</v>
      </c>
      <c r="D168" s="327">
        <v>4.3109999999999999</v>
      </c>
      <c r="E168" s="327">
        <v>616.92966999999999</v>
      </c>
      <c r="F168" s="327">
        <v>771.04157999999995</v>
      </c>
      <c r="G168" s="327">
        <v>2315.0452200000004</v>
      </c>
      <c r="H168" s="327">
        <v>1802.8972200000001</v>
      </c>
      <c r="I168" s="327">
        <v>1085.7598699999999</v>
      </c>
      <c r="J168" s="327">
        <v>762.04226000000006</v>
      </c>
      <c r="K168" s="327">
        <v>839.35855000000026</v>
      </c>
      <c r="L168" s="328">
        <v>2322.50344</v>
      </c>
      <c r="M168" s="286">
        <f t="shared" si="29"/>
        <v>10519.88881</v>
      </c>
      <c r="N168" s="326">
        <v>875.84604000000002</v>
      </c>
      <c r="O168" s="327">
        <v>837.88707000000011</v>
      </c>
      <c r="P168" s="327">
        <v>717.77193</v>
      </c>
      <c r="Q168" s="327">
        <v>609.05445999999995</v>
      </c>
      <c r="R168" s="327">
        <v>1047.5092</v>
      </c>
      <c r="S168" s="327">
        <v>1791.2126699999999</v>
      </c>
      <c r="T168" s="327">
        <v>702.83958999999982</v>
      </c>
      <c r="U168" s="327">
        <v>710.35686000000032</v>
      </c>
      <c r="V168" s="327">
        <v>922.32207999999991</v>
      </c>
      <c r="W168" s="328">
        <v>2046.0845299999994</v>
      </c>
      <c r="X168" s="286">
        <f t="shared" si="30"/>
        <v>10260.88443</v>
      </c>
      <c r="Y168" s="326">
        <v>512.39165000000003</v>
      </c>
      <c r="Z168" s="327">
        <v>407.19398999999999</v>
      </c>
      <c r="AA168" s="327">
        <v>453.21098000000012</v>
      </c>
      <c r="AB168" s="327">
        <v>399.59954999999997</v>
      </c>
      <c r="AC168" s="327">
        <v>390.54062999999991</v>
      </c>
      <c r="AD168" s="327">
        <v>995.32259999999997</v>
      </c>
      <c r="AE168" s="327">
        <v>576.75322000000017</v>
      </c>
      <c r="AF168" s="327">
        <v>576.41704000000004</v>
      </c>
      <c r="AG168" s="327">
        <v>596.83938000000001</v>
      </c>
      <c r="AH168" s="328">
        <v>1238.6661399999998</v>
      </c>
      <c r="AI168" s="286">
        <f t="shared" si="27"/>
        <v>6146.9351800000004</v>
      </c>
      <c r="AJ168" s="286">
        <f t="shared" si="28"/>
        <v>26927.708420000003</v>
      </c>
    </row>
    <row r="169" spans="1:36" ht="14.5">
      <c r="A169" s="144">
        <v>5032</v>
      </c>
      <c r="B169" s="214" t="s">
        <v>358</v>
      </c>
      <c r="C169" s="326">
        <v>0</v>
      </c>
      <c r="D169" s="327">
        <v>1.5640000000000001</v>
      </c>
      <c r="E169" s="327">
        <v>223.88182</v>
      </c>
      <c r="F169" s="327">
        <v>284.30</v>
      </c>
      <c r="G169" s="327">
        <v>842.46699999999998</v>
      </c>
      <c r="H169" s="327">
        <v>661.73</v>
      </c>
      <c r="I169" s="327">
        <v>394.04111000000012</v>
      </c>
      <c r="J169" s="327">
        <v>274.084</v>
      </c>
      <c r="K169" s="327">
        <v>244.97459999999987</v>
      </c>
      <c r="L169" s="328">
        <v>832.81706000000008</v>
      </c>
      <c r="M169" s="286">
        <f t="shared" si="29"/>
        <v>3759.85959</v>
      </c>
      <c r="N169" s="326">
        <v>317.64821999999998</v>
      </c>
      <c r="O169" s="327">
        <v>300.89115000000004</v>
      </c>
      <c r="P169" s="327">
        <v>261.36399999999998</v>
      </c>
      <c r="Q169" s="327">
        <v>221.02553</v>
      </c>
      <c r="R169" s="327">
        <v>383.41352000000001</v>
      </c>
      <c r="S169" s="327">
        <v>650.81747000000018</v>
      </c>
      <c r="T169" s="327">
        <v>254.06761999999964</v>
      </c>
      <c r="U169" s="327">
        <v>253.23037000000011</v>
      </c>
      <c r="V169" s="327">
        <v>334.75704999999999</v>
      </c>
      <c r="W169" s="328">
        <v>757.38719999999967</v>
      </c>
      <c r="X169" s="286">
        <f t="shared" si="30"/>
        <v>3734.6021299999998</v>
      </c>
      <c r="Y169" s="326">
        <v>193.41623000000001</v>
      </c>
      <c r="Z169" s="327">
        <v>148.52471</v>
      </c>
      <c r="AA169" s="327">
        <v>148.58490999999998</v>
      </c>
      <c r="AB169" s="327">
        <v>148.51633999999999</v>
      </c>
      <c r="AC169" s="327">
        <v>154.42685000000009</v>
      </c>
      <c r="AD169" s="327">
        <v>347.56433000000004</v>
      </c>
      <c r="AE169" s="327">
        <v>209.80740999999992</v>
      </c>
      <c r="AF169" s="327">
        <v>202.13295000000002</v>
      </c>
      <c r="AG169" s="327">
        <v>217.86168000000001</v>
      </c>
      <c r="AH169" s="328">
        <v>434.92824999999999</v>
      </c>
      <c r="AI169" s="286">
        <f t="shared" si="27"/>
        <v>2205.7636600000001</v>
      </c>
      <c r="AJ169" s="286">
        <f t="shared" si="28"/>
        <v>9700.2253799999999</v>
      </c>
    </row>
    <row r="170" spans="1:36" ht="14.5">
      <c r="A170" s="144">
        <v>5038</v>
      </c>
      <c r="B170" s="214" t="s">
        <v>429</v>
      </c>
      <c r="C170" s="326">
        <v>0</v>
      </c>
      <c r="D170" s="327">
        <v>0</v>
      </c>
      <c r="E170" s="327">
        <v>7.1616800000000005</v>
      </c>
      <c r="F170" s="327">
        <v>0.38600000000000001</v>
      </c>
      <c r="G170" s="327">
        <v>5.8520000000000003</v>
      </c>
      <c r="H170" s="327">
        <v>15.401860000000001</v>
      </c>
      <c r="I170" s="327">
        <v>-0.125</v>
      </c>
      <c r="J170" s="327">
        <v>12.02434</v>
      </c>
      <c r="K170" s="327">
        <v>0.21821999999999753</v>
      </c>
      <c r="L170" s="328">
        <v>5.1127600000000006</v>
      </c>
      <c r="M170" s="286">
        <f t="shared" si="29"/>
        <v>46.031860000000002</v>
      </c>
      <c r="N170" s="326">
        <v>3.7534999999999998</v>
      </c>
      <c r="O170" s="327">
        <v>0</v>
      </c>
      <c r="P170" s="327">
        <v>7.2948599999999999</v>
      </c>
      <c r="Q170" s="327">
        <v>1.488</v>
      </c>
      <c r="R170" s="327">
        <v>5.4660000000000002</v>
      </c>
      <c r="S170" s="327">
        <v>9.7392099999999999</v>
      </c>
      <c r="T170" s="327">
        <v>0</v>
      </c>
      <c r="U170" s="327">
        <v>7.3167099999999987</v>
      </c>
      <c r="V170" s="327">
        <v>3.8424</v>
      </c>
      <c r="W170" s="328">
        <v>12.419739999999997</v>
      </c>
      <c r="X170" s="286">
        <f t="shared" si="30"/>
        <v>51.320419999999991</v>
      </c>
      <c r="Y170" s="326">
        <v>8.1641300000000001</v>
      </c>
      <c r="Z170" s="327">
        <v>0</v>
      </c>
      <c r="AA170" s="327">
        <v>8.5583999999999971</v>
      </c>
      <c r="AB170" s="327">
        <v>-0.45200000000000001</v>
      </c>
      <c r="AC170" s="327">
        <v>0</v>
      </c>
      <c r="AD170" s="327">
        <v>7.9047099999999997</v>
      </c>
      <c r="AE170" s="327">
        <v>0.61199999999999999</v>
      </c>
      <c r="AF170" s="327">
        <v>9.4958399999999994</v>
      </c>
      <c r="AG170" s="327">
        <v>0.82399999999999995</v>
      </c>
      <c r="AH170" s="328">
        <v>1.3292999999999999</v>
      </c>
      <c r="AI170" s="286">
        <f t="shared" si="27"/>
        <v>36.436379999999986</v>
      </c>
      <c r="AJ170" s="286">
        <f t="shared" si="28"/>
        <v>133.78865999999999</v>
      </c>
    </row>
    <row r="171" spans="1:36" ht="14.5">
      <c r="A171" s="144">
        <v>5039</v>
      </c>
      <c r="B171" s="214" t="s">
        <v>359</v>
      </c>
      <c r="C171" s="326">
        <v>0</v>
      </c>
      <c r="D171" s="327">
        <v>0.55500000000000005</v>
      </c>
      <c r="E171" s="327">
        <v>15.356999999999999</v>
      </c>
      <c r="F171" s="327">
        <v>4.085</v>
      </c>
      <c r="G171" s="327">
        <v>0</v>
      </c>
      <c r="H171" s="327">
        <v>86.966999999999999</v>
      </c>
      <c r="I171" s="327">
        <v>36.463000000000001</v>
      </c>
      <c r="J171" s="327">
        <v>47.966000000000001</v>
      </c>
      <c r="K171" s="327">
        <v>74.194999999999993</v>
      </c>
      <c r="L171" s="328">
        <v>102.902</v>
      </c>
      <c r="M171" s="286">
        <f t="shared" si="29"/>
        <v>368.48999999999995</v>
      </c>
      <c r="N171" s="326">
        <v>53.872</v>
      </c>
      <c r="O171" s="327">
        <v>73.747</v>
      </c>
      <c r="P171" s="327">
        <v>36.926000000000002</v>
      </c>
      <c r="Q171" s="327">
        <v>75.738</v>
      </c>
      <c r="R171" s="327">
        <v>66.599999999999994</v>
      </c>
      <c r="S171" s="327">
        <v>105.547</v>
      </c>
      <c r="T171" s="327">
        <v>18.251999999999999</v>
      </c>
      <c r="U171" s="327">
        <v>18.251999999999999</v>
      </c>
      <c r="V171" s="327">
        <v>18.933</v>
      </c>
      <c r="W171" s="328">
        <v>36.503999999999998</v>
      </c>
      <c r="X171" s="286">
        <f t="shared" si="30"/>
        <v>504.37100000000009</v>
      </c>
      <c r="Y171" s="326">
        <v>18.933</v>
      </c>
      <c r="Z171" s="327">
        <v>21.294</v>
      </c>
      <c r="AA171" s="327">
        <v>22.308</v>
      </c>
      <c r="AB171" s="327">
        <v>23.126999999999999</v>
      </c>
      <c r="AC171" s="327">
        <v>22.308</v>
      </c>
      <c r="AD171" s="327">
        <v>49.066000000000003</v>
      </c>
      <c r="AE171" s="327">
        <v>23.414000000000001</v>
      </c>
      <c r="AF171" s="327">
        <v>26.059000000000001</v>
      </c>
      <c r="AG171" s="327">
        <v>24.268000000000001</v>
      </c>
      <c r="AH171" s="328">
        <v>47.235</v>
      </c>
      <c r="AI171" s="286">
        <f t="shared" si="27"/>
        <v>278.012</v>
      </c>
      <c r="AJ171" s="286">
        <f t="shared" si="28"/>
        <v>1150.873</v>
      </c>
    </row>
    <row r="172" spans="1:36" ht="14.5">
      <c r="A172" s="144">
        <v>5041</v>
      </c>
      <c r="B172" s="214" t="s">
        <v>973</v>
      </c>
      <c r="C172" s="326"/>
      <c r="D172" s="327"/>
      <c r="E172" s="327"/>
      <c r="F172" s="327"/>
      <c r="G172" s="327"/>
      <c r="H172" s="327"/>
      <c r="I172" s="327"/>
      <c r="J172" s="327"/>
      <c r="K172" s="327"/>
      <c r="L172" s="328"/>
      <c r="M172" s="286"/>
      <c r="N172" s="326"/>
      <c r="O172" s="327"/>
      <c r="P172" s="327"/>
      <c r="Q172" s="327"/>
      <c r="R172" s="327"/>
      <c r="S172" s="327"/>
      <c r="T172" s="327"/>
      <c r="U172" s="327"/>
      <c r="V172" s="327"/>
      <c r="W172" s="328">
        <v>2.8595999999999999</v>
      </c>
      <c r="X172" s="286"/>
      <c r="Y172" s="326">
        <v>0</v>
      </c>
      <c r="Z172" s="327">
        <v>0</v>
      </c>
      <c r="AA172" s="327">
        <v>0</v>
      </c>
      <c r="AB172" s="327">
        <v>0</v>
      </c>
      <c r="AC172" s="327">
        <v>0</v>
      </c>
      <c r="AD172" s="327">
        <v>0</v>
      </c>
      <c r="AE172" s="327">
        <v>0</v>
      </c>
      <c r="AF172" s="327">
        <v>15.32949</v>
      </c>
      <c r="AG172" s="327">
        <v>0</v>
      </c>
      <c r="AH172" s="328">
        <v>1.5419</v>
      </c>
      <c r="AI172" s="286">
        <f t="shared" si="27"/>
        <v>16.871389999999998</v>
      </c>
      <c r="AJ172" s="286">
        <f t="shared" si="28"/>
        <v>16.871389999999998</v>
      </c>
    </row>
    <row r="173" spans="1:36" ht="14.5">
      <c r="A173" s="144">
        <v>5042</v>
      </c>
      <c r="B173" s="214" t="s">
        <v>711</v>
      </c>
      <c r="C173" s="326">
        <v>0</v>
      </c>
      <c r="D173" s="327">
        <v>0</v>
      </c>
      <c r="E173" s="327">
        <v>0</v>
      </c>
      <c r="F173" s="327">
        <v>0</v>
      </c>
      <c r="G173" s="327">
        <v>0</v>
      </c>
      <c r="H173" s="327">
        <v>0</v>
      </c>
      <c r="I173" s="327">
        <v>0</v>
      </c>
      <c r="J173" s="327">
        <v>0</v>
      </c>
      <c r="K173" s="327">
        <v>0</v>
      </c>
      <c r="L173" s="328">
        <v>86.528729999999996</v>
      </c>
      <c r="M173" s="286">
        <f t="shared" si="29"/>
        <v>86.528729999999996</v>
      </c>
      <c r="N173" s="326">
        <v>27.56523</v>
      </c>
      <c r="O173" s="327">
        <v>13.664240000000001</v>
      </c>
      <c r="P173" s="327">
        <v>0</v>
      </c>
      <c r="Q173" s="327">
        <v>0</v>
      </c>
      <c r="R173" s="327">
        <v>0</v>
      </c>
      <c r="S173" s="327">
        <v>0</v>
      </c>
      <c r="T173" s="327">
        <v>0</v>
      </c>
      <c r="U173" s="327">
        <v>0</v>
      </c>
      <c r="V173" s="327">
        <v>0</v>
      </c>
      <c r="W173" s="328">
        <v>0</v>
      </c>
      <c r="X173" s="286">
        <f t="shared" si="31" ref="X173:X207">SUM(N173:W173)</f>
        <v>41.229469999999999</v>
      </c>
      <c r="Y173" s="326">
        <v>0</v>
      </c>
      <c r="Z173" s="327">
        <v>0</v>
      </c>
      <c r="AA173" s="327">
        <v>0</v>
      </c>
      <c r="AB173" s="327">
        <v>0</v>
      </c>
      <c r="AC173" s="327">
        <v>0</v>
      </c>
      <c r="AD173" s="327">
        <v>0</v>
      </c>
      <c r="AE173" s="327">
        <v>0</v>
      </c>
      <c r="AF173" s="327">
        <v>0</v>
      </c>
      <c r="AG173" s="327">
        <v>0</v>
      </c>
      <c r="AH173" s="328">
        <v>0</v>
      </c>
      <c r="AI173" s="286">
        <f t="shared" si="27"/>
        <v>0</v>
      </c>
      <c r="AJ173" s="286">
        <f t="shared" si="28"/>
        <v>127.75819999999999</v>
      </c>
    </row>
    <row r="174" spans="1:36" ht="14.5">
      <c r="A174" s="144">
        <v>5123</v>
      </c>
      <c r="B174" s="214" t="s">
        <v>360</v>
      </c>
      <c r="C174" s="326">
        <v>0</v>
      </c>
      <c r="D174" s="327">
        <v>23.368939999999998</v>
      </c>
      <c r="E174" s="327">
        <v>239.49565999999999</v>
      </c>
      <c r="F174" s="327">
        <v>198.30341000000004</v>
      </c>
      <c r="G174" s="327">
        <v>102.47817999999999</v>
      </c>
      <c r="H174" s="327">
        <v>54.3525</v>
      </c>
      <c r="I174" s="327">
        <v>8.19</v>
      </c>
      <c r="J174" s="327">
        <v>0</v>
      </c>
      <c r="K174" s="327">
        <v>30</v>
      </c>
      <c r="L174" s="328">
        <v>46.739199999999997</v>
      </c>
      <c r="M174" s="286">
        <f t="shared" si="29"/>
        <v>702.92789000000005</v>
      </c>
      <c r="N174" s="326">
        <v>2.6190000000000002</v>
      </c>
      <c r="O174" s="327">
        <v>0</v>
      </c>
      <c r="P174" s="327">
        <v>0</v>
      </c>
      <c r="Q174" s="327">
        <v>0</v>
      </c>
      <c r="R174" s="327">
        <v>0</v>
      </c>
      <c r="S174" s="327">
        <v>0</v>
      </c>
      <c r="T174" s="327">
        <v>0</v>
      </c>
      <c r="U174" s="327">
        <v>0</v>
      </c>
      <c r="V174" s="327">
        <v>0</v>
      </c>
      <c r="W174" s="328">
        <v>0</v>
      </c>
      <c r="X174" s="286">
        <f t="shared" si="31"/>
        <v>2.6190000000000002</v>
      </c>
      <c r="Y174" s="326">
        <v>0</v>
      </c>
      <c r="Z174" s="327">
        <v>53.24</v>
      </c>
      <c r="AA174" s="327">
        <v>53.24</v>
      </c>
      <c r="AB174" s="327">
        <v>0</v>
      </c>
      <c r="AC174" s="327">
        <v>0</v>
      </c>
      <c r="AD174" s="327">
        <v>0</v>
      </c>
      <c r="AE174" s="327">
        <v>0</v>
      </c>
      <c r="AF174" s="327">
        <v>0</v>
      </c>
      <c r="AG174" s="327">
        <v>0</v>
      </c>
      <c r="AH174" s="328">
        <v>0</v>
      </c>
      <c r="AI174" s="286">
        <f t="shared" si="27"/>
        <v>106.48</v>
      </c>
      <c r="AJ174" s="286">
        <f t="shared" si="28"/>
        <v>812.02689000000009</v>
      </c>
    </row>
    <row r="175" spans="1:36" ht="14.5">
      <c r="A175" s="144">
        <v>5131</v>
      </c>
      <c r="B175" s="214" t="s">
        <v>361</v>
      </c>
      <c r="C175" s="326">
        <v>1.387</v>
      </c>
      <c r="D175" s="327">
        <v>579.81300999999996</v>
      </c>
      <c r="E175" s="327">
        <v>1815.3020100000001</v>
      </c>
      <c r="F175" s="327">
        <v>3241.0202200000008</v>
      </c>
      <c r="G175" s="327">
        <v>3989.1757899999993</v>
      </c>
      <c r="H175" s="327">
        <v>5281.9458099999993</v>
      </c>
      <c r="I175" s="327">
        <v>953.12356000000057</v>
      </c>
      <c r="J175" s="327">
        <v>838.67687000000001</v>
      </c>
      <c r="K175" s="327">
        <v>1142.9146399999997</v>
      </c>
      <c r="L175" s="328">
        <v>3634.1201700000001</v>
      </c>
      <c r="M175" s="286">
        <f t="shared" si="29"/>
        <v>21477.479079999997</v>
      </c>
      <c r="N175" s="326">
        <v>403.87021999999996</v>
      </c>
      <c r="O175" s="327">
        <v>163.95184999999998</v>
      </c>
      <c r="P175" s="327">
        <v>254.05458999999999</v>
      </c>
      <c r="Q175" s="327">
        <v>15.044589999999999</v>
      </c>
      <c r="R175" s="327">
        <v>0</v>
      </c>
      <c r="S175" s="327">
        <v>12.512</v>
      </c>
      <c r="T175" s="327">
        <v>5.7041099999999858</v>
      </c>
      <c r="U175" s="327">
        <v>0</v>
      </c>
      <c r="V175" s="327">
        <v>2.6720000000000002</v>
      </c>
      <c r="W175" s="328">
        <v>70.194999999999993</v>
      </c>
      <c r="X175" s="286">
        <f t="shared" si="31"/>
        <v>928.00435999999991</v>
      </c>
      <c r="Y175" s="326">
        <v>0</v>
      </c>
      <c r="Z175" s="327">
        <v>0</v>
      </c>
      <c r="AA175" s="327">
        <v>0</v>
      </c>
      <c r="AB175" s="327">
        <v>0</v>
      </c>
      <c r="AC175" s="327">
        <v>0</v>
      </c>
      <c r="AD175" s="327">
        <v>1.6910000000000001</v>
      </c>
      <c r="AE175" s="327">
        <v>0</v>
      </c>
      <c r="AF175" s="327">
        <v>0</v>
      </c>
      <c r="AG175" s="327">
        <v>0</v>
      </c>
      <c r="AH175" s="328">
        <v>17.10</v>
      </c>
      <c r="AI175" s="286">
        <f t="shared" si="27"/>
        <v>18.791</v>
      </c>
      <c r="AJ175" s="286">
        <f t="shared" si="28"/>
        <v>22424.274439999997</v>
      </c>
    </row>
    <row r="176" spans="1:36" ht="14.5">
      <c r="A176" s="144">
        <v>5132</v>
      </c>
      <c r="B176" s="214" t="s">
        <v>362</v>
      </c>
      <c r="C176" s="326">
        <v>0</v>
      </c>
      <c r="D176" s="327">
        <v>0.44700000000000001</v>
      </c>
      <c r="E176" s="327">
        <v>0</v>
      </c>
      <c r="F176" s="327">
        <v>15.582190000000001</v>
      </c>
      <c r="G176" s="327">
        <v>5.3598199999999983</v>
      </c>
      <c r="H176" s="327">
        <v>22.154869999999999</v>
      </c>
      <c r="I176" s="327">
        <v>0.19900000000000001</v>
      </c>
      <c r="J176" s="327">
        <v>0</v>
      </c>
      <c r="K176" s="327">
        <v>0</v>
      </c>
      <c r="L176" s="328">
        <v>0</v>
      </c>
      <c r="M176" s="286">
        <f t="shared" si="29"/>
        <v>43.74288</v>
      </c>
      <c r="N176" s="326">
        <v>0</v>
      </c>
      <c r="O176" s="327">
        <v>0</v>
      </c>
      <c r="P176" s="327">
        <v>1.641</v>
      </c>
      <c r="Q176" s="327">
        <v>0</v>
      </c>
      <c r="R176" s="327">
        <v>8.0093499999999995</v>
      </c>
      <c r="S176" s="327">
        <v>0</v>
      </c>
      <c r="T176" s="327">
        <v>0</v>
      </c>
      <c r="U176" s="327">
        <v>0</v>
      </c>
      <c r="V176" s="327">
        <v>8.197239999999999</v>
      </c>
      <c r="W176" s="328">
        <v>0</v>
      </c>
      <c r="X176" s="286">
        <f t="shared" si="31"/>
        <v>17.847589999999997</v>
      </c>
      <c r="Y176" s="326">
        <v>0</v>
      </c>
      <c r="Z176" s="327">
        <v>0</v>
      </c>
      <c r="AA176" s="327">
        <v>2.8990500000000003</v>
      </c>
      <c r="AB176" s="327">
        <v>0</v>
      </c>
      <c r="AC176" s="327">
        <v>0</v>
      </c>
      <c r="AD176" s="327">
        <v>0</v>
      </c>
      <c r="AE176" s="327">
        <v>0</v>
      </c>
      <c r="AF176" s="327">
        <v>0.156</v>
      </c>
      <c r="AG176" s="327">
        <v>0</v>
      </c>
      <c r="AH176" s="328">
        <v>2.4595100000000003</v>
      </c>
      <c r="AI176" s="286">
        <f t="shared" si="27"/>
        <v>5.5145600000000012</v>
      </c>
      <c r="AJ176" s="286">
        <f t="shared" si="28"/>
        <v>67.105029999999999</v>
      </c>
    </row>
    <row r="177" spans="1:36" ht="14.5">
      <c r="A177" s="144">
        <v>5133</v>
      </c>
      <c r="B177" s="214" t="s">
        <v>363</v>
      </c>
      <c r="C177" s="326">
        <v>1.7897000000000001</v>
      </c>
      <c r="D177" s="327">
        <v>87.549800000000005</v>
      </c>
      <c r="E177" s="327">
        <v>131.12676000000002</v>
      </c>
      <c r="F177" s="327">
        <v>144.18740999999997</v>
      </c>
      <c r="G177" s="327">
        <v>823.57844000000023</v>
      </c>
      <c r="H177" s="327">
        <v>973.00381999999991</v>
      </c>
      <c r="I177" s="327">
        <v>0.71299999999999997</v>
      </c>
      <c r="J177" s="327">
        <v>0</v>
      </c>
      <c r="K177" s="327">
        <v>8.8620000000000001</v>
      </c>
      <c r="L177" s="328">
        <v>1665.1065800000001</v>
      </c>
      <c r="M177" s="286">
        <f t="shared" si="29"/>
        <v>3835.9175100000007</v>
      </c>
      <c r="N177" s="326">
        <v>0.57799999999999996</v>
      </c>
      <c r="O177" s="327">
        <v>8.5333100000000002</v>
      </c>
      <c r="P177" s="327">
        <v>0</v>
      </c>
      <c r="Q177" s="327">
        <v>0</v>
      </c>
      <c r="R177" s="327">
        <v>0.29799999999999999</v>
      </c>
      <c r="S177" s="327">
        <v>3.6659999999999999</v>
      </c>
      <c r="T177" s="327">
        <v>0</v>
      </c>
      <c r="U177" s="327">
        <v>0</v>
      </c>
      <c r="V177" s="327">
        <v>0</v>
      </c>
      <c r="W177" s="328">
        <v>0</v>
      </c>
      <c r="X177" s="286">
        <f t="shared" si="31"/>
        <v>13.07531</v>
      </c>
      <c r="Y177" s="326">
        <v>0</v>
      </c>
      <c r="Z177" s="327">
        <v>0</v>
      </c>
      <c r="AA177" s="327">
        <v>0</v>
      </c>
      <c r="AB177" s="327">
        <v>0</v>
      </c>
      <c r="AC177" s="327">
        <v>0</v>
      </c>
      <c r="AD177" s="327">
        <v>0</v>
      </c>
      <c r="AE177" s="327">
        <v>0</v>
      </c>
      <c r="AF177" s="327">
        <v>0</v>
      </c>
      <c r="AG177" s="327">
        <v>0</v>
      </c>
      <c r="AH177" s="328">
        <v>0</v>
      </c>
      <c r="AI177" s="286">
        <f t="shared" si="27"/>
        <v>0</v>
      </c>
      <c r="AJ177" s="286">
        <f t="shared" si="28"/>
        <v>3848.9928200000008</v>
      </c>
    </row>
    <row r="178" spans="1:36" ht="14.5">
      <c r="A178" s="144">
        <v>5134</v>
      </c>
      <c r="B178" s="214" t="s">
        <v>364</v>
      </c>
      <c r="C178" s="326">
        <v>0</v>
      </c>
      <c r="D178" s="327">
        <v>171.205</v>
      </c>
      <c r="E178" s="327">
        <v>824.46406999999999</v>
      </c>
      <c r="F178" s="327">
        <v>53.656599999999976</v>
      </c>
      <c r="G178" s="327">
        <v>34.423180000000166</v>
      </c>
      <c r="H178" s="327">
        <v>1.3720000000000001</v>
      </c>
      <c r="I178" s="327">
        <v>47.060780000000001</v>
      </c>
      <c r="J178" s="327">
        <v>1.4570000000000001</v>
      </c>
      <c r="K178" s="327">
        <v>2.6480000000000001</v>
      </c>
      <c r="L178" s="328">
        <v>0</v>
      </c>
      <c r="M178" s="286">
        <f t="shared" si="29"/>
        <v>1136.2866300000003</v>
      </c>
      <c r="N178" s="326">
        <v>0</v>
      </c>
      <c r="O178" s="327">
        <v>0</v>
      </c>
      <c r="P178" s="327">
        <v>0</v>
      </c>
      <c r="Q178" s="327">
        <v>156</v>
      </c>
      <c r="R178" s="327">
        <v>15.27173</v>
      </c>
      <c r="S178" s="327">
        <v>0</v>
      </c>
      <c r="T178" s="327">
        <v>20.891999999999999</v>
      </c>
      <c r="U178" s="327">
        <v>0</v>
      </c>
      <c r="V178" s="327">
        <v>4.88</v>
      </c>
      <c r="W178" s="328">
        <v>4.1970000000000001</v>
      </c>
      <c r="X178" s="286">
        <f t="shared" si="31"/>
        <v>201.24072999999999</v>
      </c>
      <c r="Y178" s="326">
        <v>0</v>
      </c>
      <c r="Z178" s="327">
        <v>0</v>
      </c>
      <c r="AA178" s="327">
        <v>3.4920999999999998</v>
      </c>
      <c r="AB178" s="327">
        <v>0</v>
      </c>
      <c r="AC178" s="327">
        <v>6.9899300000000002</v>
      </c>
      <c r="AD178" s="327">
        <v>6.8979999999999997</v>
      </c>
      <c r="AE178" s="327">
        <v>0</v>
      </c>
      <c r="AF178" s="327">
        <v>0</v>
      </c>
      <c r="AG178" s="327">
        <v>14.228999999999999</v>
      </c>
      <c r="AH178" s="328">
        <v>0</v>
      </c>
      <c r="AI178" s="286">
        <f t="shared" si="27"/>
        <v>31.609029999999997</v>
      </c>
      <c r="AJ178" s="286">
        <f t="shared" si="28"/>
        <v>1369.1363900000003</v>
      </c>
    </row>
    <row r="179" spans="1:36" ht="14.5">
      <c r="A179" s="144">
        <v>5135</v>
      </c>
      <c r="B179" s="214" t="s">
        <v>578</v>
      </c>
      <c r="C179" s="326">
        <v>0</v>
      </c>
      <c r="D179" s="327">
        <v>0</v>
      </c>
      <c r="E179" s="327">
        <v>0</v>
      </c>
      <c r="F179" s="327">
        <v>0</v>
      </c>
      <c r="G179" s="327">
        <v>0</v>
      </c>
      <c r="H179" s="327">
        <v>11.65</v>
      </c>
      <c r="I179" s="327">
        <v>2</v>
      </c>
      <c r="J179" s="327">
        <v>0</v>
      </c>
      <c r="K179" s="327">
        <v>0</v>
      </c>
      <c r="L179" s="328">
        <v>0</v>
      </c>
      <c r="M179" s="286">
        <f t="shared" si="29"/>
        <v>13.65</v>
      </c>
      <c r="N179" s="326">
        <v>0</v>
      </c>
      <c r="O179" s="327">
        <v>3.0339999999999998</v>
      </c>
      <c r="P179" s="327">
        <v>0</v>
      </c>
      <c r="Q179" s="327">
        <v>0</v>
      </c>
      <c r="R179" s="327">
        <v>0</v>
      </c>
      <c r="S179" s="327">
        <v>0</v>
      </c>
      <c r="T179" s="327">
        <v>0</v>
      </c>
      <c r="U179" s="327">
        <v>3.6033000000000004</v>
      </c>
      <c r="V179" s="327">
        <v>-3.6033000000000004</v>
      </c>
      <c r="W179" s="328">
        <v>0</v>
      </c>
      <c r="X179" s="286">
        <f t="shared" si="31"/>
        <v>3.0339999999999994</v>
      </c>
      <c r="Y179" s="326">
        <v>0</v>
      </c>
      <c r="Z179" s="327">
        <v>0</v>
      </c>
      <c r="AA179" s="327">
        <v>0</v>
      </c>
      <c r="AB179" s="327">
        <v>47.710999999999999</v>
      </c>
      <c r="AC179" s="327">
        <v>0</v>
      </c>
      <c r="AD179" s="327">
        <v>0</v>
      </c>
      <c r="AE179" s="327">
        <v>0</v>
      </c>
      <c r="AF179" s="327">
        <v>0</v>
      </c>
      <c r="AG179" s="327">
        <v>0</v>
      </c>
      <c r="AH179" s="328">
        <v>0</v>
      </c>
      <c r="AI179" s="286">
        <f t="shared" si="27"/>
        <v>47.710999999999999</v>
      </c>
      <c r="AJ179" s="286">
        <f t="shared" si="28"/>
        <v>64.395</v>
      </c>
    </row>
    <row r="180" spans="1:36" ht="14.5">
      <c r="A180" s="144">
        <v>5136</v>
      </c>
      <c r="B180" s="214" t="s">
        <v>365</v>
      </c>
      <c r="C180" s="326">
        <v>0</v>
      </c>
      <c r="D180" s="327">
        <v>7.7880000000000003</v>
      </c>
      <c r="E180" s="327">
        <v>75.699749999999995</v>
      </c>
      <c r="F180" s="327">
        <v>120.13416000000001</v>
      </c>
      <c r="G180" s="327">
        <v>31.456</v>
      </c>
      <c r="H180" s="327">
        <v>195.41310000000001</v>
      </c>
      <c r="I180" s="327">
        <v>44.285199999999982</v>
      </c>
      <c r="J180" s="327">
        <v>23.689</v>
      </c>
      <c r="K180" s="327">
        <v>16.485</v>
      </c>
      <c r="L180" s="328">
        <v>20.05275</v>
      </c>
      <c r="M180" s="286">
        <f t="shared" si="29"/>
        <v>535.00295999999992</v>
      </c>
      <c r="N180" s="326">
        <v>1.8560000000000001</v>
      </c>
      <c r="O180" s="327">
        <v>0</v>
      </c>
      <c r="P180" s="327">
        <v>0</v>
      </c>
      <c r="Q180" s="327">
        <v>0</v>
      </c>
      <c r="R180" s="327">
        <v>0</v>
      </c>
      <c r="S180" s="327">
        <v>46.486650000000004</v>
      </c>
      <c r="T180" s="327">
        <v>12.2995</v>
      </c>
      <c r="U180" s="327">
        <v>30.217450000000003</v>
      </c>
      <c r="V180" s="327">
        <v>15.746</v>
      </c>
      <c r="W180" s="328">
        <v>69.638999999999996</v>
      </c>
      <c r="X180" s="286">
        <f t="shared" si="31"/>
        <v>176.24459999999999</v>
      </c>
      <c r="Y180" s="326">
        <v>0</v>
      </c>
      <c r="Z180" s="327">
        <v>0</v>
      </c>
      <c r="AA180" s="327">
        <v>0</v>
      </c>
      <c r="AB180" s="327">
        <v>0</v>
      </c>
      <c r="AC180" s="327">
        <v>0</v>
      </c>
      <c r="AD180" s="327">
        <v>11.815</v>
      </c>
      <c r="AE180" s="327">
        <v>0</v>
      </c>
      <c r="AF180" s="327">
        <v>10.763999999999999</v>
      </c>
      <c r="AG180" s="327">
        <v>0</v>
      </c>
      <c r="AH180" s="328">
        <v>1.093</v>
      </c>
      <c r="AI180" s="286">
        <f t="shared" si="27"/>
        <v>23.672000000000001</v>
      </c>
      <c r="AJ180" s="286">
        <f t="shared" si="28"/>
        <v>734.91955999999993</v>
      </c>
    </row>
    <row r="181" spans="1:36" ht="14.5">
      <c r="A181" s="144">
        <v>5137</v>
      </c>
      <c r="B181" s="214" t="s">
        <v>366</v>
      </c>
      <c r="C181" s="326">
        <v>16.173999999999999</v>
      </c>
      <c r="D181" s="327">
        <v>10112.57603</v>
      </c>
      <c r="E181" s="327">
        <v>12067.094959999999</v>
      </c>
      <c r="F181" s="327">
        <v>5450.9364200000036</v>
      </c>
      <c r="G181" s="327">
        <v>3711.6868399999962</v>
      </c>
      <c r="H181" s="327">
        <v>5207.6268499999996</v>
      </c>
      <c r="I181" s="327">
        <v>2398.6255300000003</v>
      </c>
      <c r="J181" s="327">
        <v>1304.65771</v>
      </c>
      <c r="K181" s="327">
        <v>1158.2698000000007</v>
      </c>
      <c r="L181" s="328">
        <v>3933.1150200000002</v>
      </c>
      <c r="M181" s="286">
        <f t="shared" si="29"/>
        <v>45360.763159999995</v>
      </c>
      <c r="N181" s="326">
        <v>613.77873999999997</v>
      </c>
      <c r="O181" s="327">
        <v>79.806589999999971</v>
      </c>
      <c r="P181" s="327">
        <v>103.34635</v>
      </c>
      <c r="Q181" s="327">
        <v>82.75797</v>
      </c>
      <c r="R181" s="327">
        <v>77.245999999999995</v>
      </c>
      <c r="S181" s="327">
        <v>525.47433000000001</v>
      </c>
      <c r="T181" s="327">
        <v>198.82144999999994</v>
      </c>
      <c r="U181" s="327">
        <v>205.93628000000004</v>
      </c>
      <c r="V181" s="327">
        <v>319.46353999999997</v>
      </c>
      <c r="W181" s="328">
        <v>152.50718000000018</v>
      </c>
      <c r="X181" s="286">
        <f t="shared" si="31"/>
        <v>2359.13843</v>
      </c>
      <c r="Y181" s="326">
        <v>23.454000000000001</v>
      </c>
      <c r="Z181" s="327">
        <v>0</v>
      </c>
      <c r="AA181" s="327">
        <v>2.9990000000000001</v>
      </c>
      <c r="AB181" s="327">
        <v>103.664</v>
      </c>
      <c r="AC181" s="327">
        <v>48.779000000000003</v>
      </c>
      <c r="AD181" s="327">
        <v>218.95463000000001</v>
      </c>
      <c r="AE181" s="327">
        <v>35.184549999999987</v>
      </c>
      <c r="AF181" s="327">
        <v>214.89589999999998</v>
      </c>
      <c r="AG181" s="327">
        <v>105.80</v>
      </c>
      <c r="AH181" s="328">
        <v>844.81713999999999</v>
      </c>
      <c r="AI181" s="286">
        <f t="shared" si="27"/>
        <v>1598.5482200000001</v>
      </c>
      <c r="AJ181" s="286">
        <f t="shared" si="28"/>
        <v>49318.449809999991</v>
      </c>
    </row>
    <row r="182" spans="1:36" ht="14.5">
      <c r="A182" s="144">
        <v>5139</v>
      </c>
      <c r="B182" s="214" t="s">
        <v>367</v>
      </c>
      <c r="C182" s="326">
        <v>25.683</v>
      </c>
      <c r="D182" s="327">
        <v>13599.973539999999</v>
      </c>
      <c r="E182" s="327">
        <v>8518.7752</v>
      </c>
      <c r="F182" s="327">
        <v>4140.8030699999999</v>
      </c>
      <c r="G182" s="327">
        <v>3457.3544400000014</v>
      </c>
      <c r="H182" s="327">
        <v>3051.46171</v>
      </c>
      <c r="I182" s="327">
        <v>1736.2019299999997</v>
      </c>
      <c r="J182" s="327">
        <v>764.41566</v>
      </c>
      <c r="K182" s="327">
        <v>734.96281000000056</v>
      </c>
      <c r="L182" s="328">
        <v>1957.0910700000002</v>
      </c>
      <c r="M182" s="286">
        <f t="shared" si="29"/>
        <v>37986.722430000009</v>
      </c>
      <c r="N182" s="326">
        <v>413.31067999999999</v>
      </c>
      <c r="O182" s="327">
        <v>211.27963000000005</v>
      </c>
      <c r="P182" s="327">
        <v>128.09882999999999</v>
      </c>
      <c r="Q182" s="327">
        <v>69.997460000000004</v>
      </c>
      <c r="R182" s="327">
        <v>213.89176999999998</v>
      </c>
      <c r="S182" s="327">
        <v>500.08991000000003</v>
      </c>
      <c r="T182" s="327">
        <v>130.72481000000005</v>
      </c>
      <c r="U182" s="327">
        <v>183.80579999999981</v>
      </c>
      <c r="V182" s="327">
        <v>153.20321999999999</v>
      </c>
      <c r="W182" s="328">
        <v>306.18080999999984</v>
      </c>
      <c r="X182" s="286">
        <f t="shared" si="31"/>
        <v>2310.5829200000003</v>
      </c>
      <c r="Y182" s="326">
        <v>51.11204</v>
      </c>
      <c r="Z182" s="327">
        <v>36.150849999999998</v>
      </c>
      <c r="AA182" s="327">
        <v>29.168869999999995</v>
      </c>
      <c r="AB182" s="327">
        <v>29.26688</v>
      </c>
      <c r="AC182" s="327">
        <v>91.300929999999994</v>
      </c>
      <c r="AD182" s="327">
        <v>141.30457999999999</v>
      </c>
      <c r="AE182" s="327">
        <v>20.444209999999963</v>
      </c>
      <c r="AF182" s="327">
        <v>47.040660000000003</v>
      </c>
      <c r="AG182" s="327">
        <v>64.601550000000003</v>
      </c>
      <c r="AH182" s="328">
        <v>86.712279999999993</v>
      </c>
      <c r="AI182" s="286">
        <f t="shared" si="27"/>
        <v>597.10284999999988</v>
      </c>
      <c r="AJ182" s="286">
        <f t="shared" si="28"/>
        <v>40894.408200000013</v>
      </c>
    </row>
    <row r="183" spans="1:36" ht="14.5">
      <c r="A183" s="144">
        <v>5141</v>
      </c>
      <c r="B183" s="214" t="s">
        <v>368</v>
      </c>
      <c r="C183" s="326">
        <v>0</v>
      </c>
      <c r="D183" s="327">
        <v>2.3359999999999999</v>
      </c>
      <c r="E183" s="327">
        <v>0</v>
      </c>
      <c r="F183" s="327">
        <v>0</v>
      </c>
      <c r="G183" s="327">
        <v>0</v>
      </c>
      <c r="H183" s="327">
        <v>0</v>
      </c>
      <c r="I183" s="327">
        <v>0</v>
      </c>
      <c r="J183" s="327">
        <v>0</v>
      </c>
      <c r="K183" s="327">
        <v>0</v>
      </c>
      <c r="L183" s="328">
        <v>0</v>
      </c>
      <c r="M183" s="286">
        <f t="shared" si="29"/>
        <v>2.3359999999999999</v>
      </c>
      <c r="N183" s="326">
        <v>0</v>
      </c>
      <c r="O183" s="327">
        <v>0</v>
      </c>
      <c r="P183" s="327">
        <v>0</v>
      </c>
      <c r="Q183" s="327">
        <v>0</v>
      </c>
      <c r="R183" s="327">
        <v>0</v>
      </c>
      <c r="S183" s="327">
        <v>0</v>
      </c>
      <c r="T183" s="327">
        <v>0</v>
      </c>
      <c r="U183" s="327">
        <v>0</v>
      </c>
      <c r="V183" s="327">
        <v>0</v>
      </c>
      <c r="W183" s="328">
        <v>0</v>
      </c>
      <c r="X183" s="286">
        <f t="shared" si="31"/>
        <v>0</v>
      </c>
      <c r="Y183" s="326">
        <v>0</v>
      </c>
      <c r="Z183" s="327">
        <v>0</v>
      </c>
      <c r="AA183" s="327">
        <v>0</v>
      </c>
      <c r="AB183" s="327">
        <v>0</v>
      </c>
      <c r="AC183" s="327">
        <v>0</v>
      </c>
      <c r="AD183" s="327">
        <v>0</v>
      </c>
      <c r="AE183" s="327">
        <v>0</v>
      </c>
      <c r="AF183" s="327">
        <v>0</v>
      </c>
      <c r="AG183" s="327">
        <v>0</v>
      </c>
      <c r="AH183" s="328">
        <v>0</v>
      </c>
      <c r="AI183" s="286">
        <f t="shared" si="27"/>
        <v>0</v>
      </c>
      <c r="AJ183" s="286">
        <f t="shared" si="28"/>
        <v>2.3359999999999999</v>
      </c>
    </row>
    <row r="184" spans="1:36" ht="14.5">
      <c r="A184" s="144">
        <v>5142</v>
      </c>
      <c r="B184" s="214" t="s">
        <v>493</v>
      </c>
      <c r="C184" s="326">
        <v>0</v>
      </c>
      <c r="D184" s="327">
        <v>0</v>
      </c>
      <c r="E184" s="327">
        <v>0</v>
      </c>
      <c r="F184" s="327">
        <v>2.09192</v>
      </c>
      <c r="G184" s="327">
        <v>0</v>
      </c>
      <c r="H184" s="327">
        <v>0.01762</v>
      </c>
      <c r="I184" s="327">
        <v>0</v>
      </c>
      <c r="J184" s="327">
        <v>0</v>
      </c>
      <c r="K184" s="327">
        <v>0</v>
      </c>
      <c r="L184" s="328">
        <v>0</v>
      </c>
      <c r="M184" s="286">
        <f t="shared" si="29"/>
        <v>2.10954</v>
      </c>
      <c r="N184" s="326">
        <v>0</v>
      </c>
      <c r="O184" s="327">
        <v>0</v>
      </c>
      <c r="P184" s="327">
        <v>0</v>
      </c>
      <c r="Q184" s="327">
        <v>0</v>
      </c>
      <c r="R184" s="327">
        <v>0</v>
      </c>
      <c r="S184" s="327">
        <v>0</v>
      </c>
      <c r="T184" s="327">
        <v>0</v>
      </c>
      <c r="U184" s="327">
        <v>0</v>
      </c>
      <c r="V184" s="327">
        <v>1.2947299999999999</v>
      </c>
      <c r="W184" s="328">
        <v>-1.2947299999999999</v>
      </c>
      <c r="X184" s="286">
        <f t="shared" si="31"/>
        <v>0</v>
      </c>
      <c r="Y184" s="326">
        <v>0</v>
      </c>
      <c r="Z184" s="327">
        <v>0</v>
      </c>
      <c r="AA184" s="327">
        <v>0</v>
      </c>
      <c r="AB184" s="327">
        <v>0</v>
      </c>
      <c r="AC184" s="327">
        <v>0</v>
      </c>
      <c r="AD184" s="327">
        <v>0</v>
      </c>
      <c r="AE184" s="327">
        <v>0</v>
      </c>
      <c r="AF184" s="327">
        <v>0</v>
      </c>
      <c r="AG184" s="327">
        <v>0</v>
      </c>
      <c r="AH184" s="328">
        <v>0</v>
      </c>
      <c r="AI184" s="286">
        <f t="shared" si="27"/>
        <v>0</v>
      </c>
      <c r="AJ184" s="286">
        <f t="shared" si="28"/>
        <v>2.10954</v>
      </c>
    </row>
    <row r="185" spans="1:36" ht="14.5">
      <c r="A185" s="144">
        <v>5151</v>
      </c>
      <c r="B185" s="214" t="s">
        <v>369</v>
      </c>
      <c r="C185" s="326">
        <v>0</v>
      </c>
      <c r="D185" s="327">
        <v>22.878</v>
      </c>
      <c r="E185" s="327">
        <v>182.22148000000001</v>
      </c>
      <c r="F185" s="327">
        <v>241.22609</v>
      </c>
      <c r="G185" s="327">
        <v>602.8584800000001</v>
      </c>
      <c r="H185" s="327">
        <v>1051.93181</v>
      </c>
      <c r="I185" s="327">
        <v>525.89053000000001</v>
      </c>
      <c r="J185" s="327">
        <v>878.10192000000006</v>
      </c>
      <c r="K185" s="327">
        <v>783.96643000000017</v>
      </c>
      <c r="L185" s="328">
        <v>1454.9028600000001</v>
      </c>
      <c r="M185" s="286">
        <f t="shared" si="29"/>
        <v>5743.9776000000002</v>
      </c>
      <c r="N185" s="326">
        <v>1303.9022299999999</v>
      </c>
      <c r="O185" s="327">
        <v>441.30301000000003</v>
      </c>
      <c r="P185" s="327">
        <v>931.67141000000004</v>
      </c>
      <c r="Q185" s="327">
        <v>716.92971</v>
      </c>
      <c r="R185" s="327">
        <v>687.08798999999999</v>
      </c>
      <c r="S185" s="327">
        <v>1374.2120900000002</v>
      </c>
      <c r="T185" s="327">
        <v>307.32702999999935</v>
      </c>
      <c r="U185" s="327">
        <v>320.03462999999988</v>
      </c>
      <c r="V185" s="327">
        <v>825.45795999999996</v>
      </c>
      <c r="W185" s="328">
        <v>938.1034700000007</v>
      </c>
      <c r="X185" s="286">
        <f t="shared" si="31"/>
        <v>7846.0295300000007</v>
      </c>
      <c r="Y185" s="326">
        <v>801.03508999999997</v>
      </c>
      <c r="Z185" s="327">
        <v>219.29259000000008</v>
      </c>
      <c r="AA185" s="327">
        <v>321.48658999999998</v>
      </c>
      <c r="AB185" s="327">
        <v>314.70759999999996</v>
      </c>
      <c r="AC185" s="327">
        <v>171.18947999999997</v>
      </c>
      <c r="AD185" s="327">
        <v>1360.63579</v>
      </c>
      <c r="AE185" s="327">
        <v>93.169649999999905</v>
      </c>
      <c r="AF185" s="327">
        <v>291.80</v>
      </c>
      <c r="AG185" s="327">
        <v>150.71916000000002</v>
      </c>
      <c r="AH185" s="328">
        <v>230.64909</v>
      </c>
      <c r="AI185" s="286">
        <f t="shared" si="27"/>
        <v>3954.6850399999998</v>
      </c>
      <c r="AJ185" s="286">
        <f t="shared" si="28"/>
        <v>17544.692170000002</v>
      </c>
    </row>
    <row r="186" spans="1:36" ht="14.5">
      <c r="A186" s="144">
        <v>5152</v>
      </c>
      <c r="B186" s="214" t="s">
        <v>370</v>
      </c>
      <c r="C186" s="326">
        <v>0</v>
      </c>
      <c r="D186" s="327">
        <v>1.1279999999999999</v>
      </c>
      <c r="E186" s="327">
        <v>871.18393000000003</v>
      </c>
      <c r="F186" s="327">
        <v>867.30713000000003</v>
      </c>
      <c r="G186" s="327">
        <v>1021.62612</v>
      </c>
      <c r="H186" s="327">
        <v>428.39159999999998</v>
      </c>
      <c r="I186" s="327">
        <v>516.43826999999999</v>
      </c>
      <c r="J186" s="327">
        <v>941.13495</v>
      </c>
      <c r="K186" s="327">
        <v>540.97907000000009</v>
      </c>
      <c r="L186" s="328">
        <v>2496.8505099999998</v>
      </c>
      <c r="M186" s="286">
        <f t="shared" si="29"/>
        <v>7685.0395800000006</v>
      </c>
      <c r="N186" s="326">
        <v>2459.2684800000002</v>
      </c>
      <c r="O186" s="327">
        <v>1548.2635499999999</v>
      </c>
      <c r="P186" s="327">
        <v>822.16395999999997</v>
      </c>
      <c r="Q186" s="327">
        <v>504.03103999999996</v>
      </c>
      <c r="R186" s="327">
        <v>1480.47343</v>
      </c>
      <c r="S186" s="327">
        <v>1854.2436800000007</v>
      </c>
      <c r="T186" s="327">
        <v>263.01021999999881</v>
      </c>
      <c r="U186" s="327">
        <v>138.88174000000024</v>
      </c>
      <c r="V186" s="327">
        <v>291.68189000000001</v>
      </c>
      <c r="W186" s="328">
        <v>431.83847000000065</v>
      </c>
      <c r="X186" s="286">
        <f t="shared" si="31"/>
        <v>9793.8564600000009</v>
      </c>
      <c r="Y186" s="326">
        <v>1260.40561</v>
      </c>
      <c r="Z186" s="327">
        <v>645.02416999999991</v>
      </c>
      <c r="AA186" s="327">
        <v>414.38815999999991</v>
      </c>
      <c r="AB186" s="327">
        <v>450.54791999999998</v>
      </c>
      <c r="AC186" s="327">
        <v>423.30904000000004</v>
      </c>
      <c r="AD186" s="327">
        <v>2117.03962</v>
      </c>
      <c r="AE186" s="327">
        <v>154.10366000000016</v>
      </c>
      <c r="AF186" s="327">
        <v>222.52998000000002</v>
      </c>
      <c r="AG186" s="327">
        <v>338.59634</v>
      </c>
      <c r="AH186" s="328">
        <v>389.60740999999996</v>
      </c>
      <c r="AI186" s="286">
        <f t="shared" si="27"/>
        <v>6415.5519099999992</v>
      </c>
      <c r="AJ186" s="286">
        <f t="shared" si="28"/>
        <v>23894.447949999998</v>
      </c>
    </row>
    <row r="187" spans="1:36" ht="14.5">
      <c r="A187" s="144">
        <v>5153</v>
      </c>
      <c r="B187" s="214" t="s">
        <v>371</v>
      </c>
      <c r="C187" s="326">
        <v>0</v>
      </c>
      <c r="D187" s="327">
        <v>27.17</v>
      </c>
      <c r="E187" s="327">
        <v>148.59299999999999</v>
      </c>
      <c r="F187" s="327">
        <v>522.98689000000002</v>
      </c>
      <c r="G187" s="327">
        <v>717.14437999999996</v>
      </c>
      <c r="H187" s="327">
        <v>736.84424999999999</v>
      </c>
      <c r="I187" s="327">
        <v>509.15244999999993</v>
      </c>
      <c r="J187" s="327">
        <v>765.81818999999996</v>
      </c>
      <c r="K187" s="327">
        <v>677.09421999999995</v>
      </c>
      <c r="L187" s="328">
        <v>1673.0618300000001</v>
      </c>
      <c r="M187" s="286">
        <f t="shared" si="29"/>
        <v>5777.8652099999999</v>
      </c>
      <c r="N187" s="326">
        <v>2089.07755</v>
      </c>
      <c r="O187" s="327">
        <v>1195.5634299999999</v>
      </c>
      <c r="P187" s="327">
        <v>1559.4530099999999</v>
      </c>
      <c r="Q187" s="327">
        <v>1703.8180500000001</v>
      </c>
      <c r="R187" s="327">
        <v>1051.9062300000001</v>
      </c>
      <c r="S187" s="327">
        <v>1334.6871300000007</v>
      </c>
      <c r="T187" s="327">
        <v>-29.46979000000097</v>
      </c>
      <c r="U187" s="327">
        <v>626.27208999999982</v>
      </c>
      <c r="V187" s="327">
        <v>225.34945999999999</v>
      </c>
      <c r="W187" s="328">
        <v>1806.4448300000001</v>
      </c>
      <c r="X187" s="286">
        <f t="shared" si="31"/>
        <v>11563.101989999999</v>
      </c>
      <c r="Y187" s="326">
        <v>1650.7911000000001</v>
      </c>
      <c r="Z187" s="327">
        <v>292.50503999999978</v>
      </c>
      <c r="AA187" s="327">
        <v>490.13551000000001</v>
      </c>
      <c r="AB187" s="327">
        <v>281.33873999999997</v>
      </c>
      <c r="AC187" s="327">
        <v>198.36529000000004</v>
      </c>
      <c r="AD187" s="327">
        <v>752.04075</v>
      </c>
      <c r="AE187" s="327">
        <v>220.28296999999975</v>
      </c>
      <c r="AF187" s="327">
        <v>261.28627</v>
      </c>
      <c r="AG187" s="327">
        <v>237.03189</v>
      </c>
      <c r="AH187" s="328">
        <v>272.36599999999999</v>
      </c>
      <c r="AI187" s="286">
        <f t="shared" si="27"/>
        <v>4656.1435600000004</v>
      </c>
      <c r="AJ187" s="286">
        <f t="shared" si="28"/>
        <v>21997.11076</v>
      </c>
    </row>
    <row r="188" spans="1:36" ht="14.5">
      <c r="A188" s="144">
        <v>5154</v>
      </c>
      <c r="B188" s="214" t="s">
        <v>372</v>
      </c>
      <c r="C188" s="326">
        <v>0</v>
      </c>
      <c r="D188" s="327">
        <v>26.009</v>
      </c>
      <c r="E188" s="327">
        <v>904.84114</v>
      </c>
      <c r="F188" s="327">
        <v>1255.05936</v>
      </c>
      <c r="G188" s="327">
        <v>2664.4673899999998</v>
      </c>
      <c r="H188" s="327">
        <v>3041.4290099999998</v>
      </c>
      <c r="I188" s="327">
        <v>2187.9187999999999</v>
      </c>
      <c r="J188" s="327">
        <v>3010.7685499999998</v>
      </c>
      <c r="K188" s="327">
        <v>1993.236419999999</v>
      </c>
      <c r="L188" s="328">
        <v>5033.4751200000001</v>
      </c>
      <c r="M188" s="286">
        <f t="shared" si="29"/>
        <v>20117.20479</v>
      </c>
      <c r="N188" s="326">
        <v>3751.7701400000001</v>
      </c>
      <c r="O188" s="327">
        <v>2911.9613599999998</v>
      </c>
      <c r="P188" s="327">
        <v>2174.5314900000003</v>
      </c>
      <c r="Q188" s="327">
        <v>1785.12408</v>
      </c>
      <c r="R188" s="327">
        <v>2018.5199</v>
      </c>
      <c r="S188" s="327">
        <v>3491.5986999999991</v>
      </c>
      <c r="T188" s="327">
        <v>1190.0101800000016</v>
      </c>
      <c r="U188" s="327">
        <v>623.96528999999907</v>
      </c>
      <c r="V188" s="327">
        <v>1429.7745</v>
      </c>
      <c r="W188" s="328">
        <v>3635.8851799999998</v>
      </c>
      <c r="X188" s="286">
        <f t="shared" si="31"/>
        <v>23013.140820000001</v>
      </c>
      <c r="Y188" s="326">
        <v>1905.42941</v>
      </c>
      <c r="Z188" s="327">
        <v>707.8216799999999</v>
      </c>
      <c r="AA188" s="327">
        <v>813.59986000000038</v>
      </c>
      <c r="AB188" s="327">
        <v>359.06328000000002</v>
      </c>
      <c r="AC188" s="327">
        <v>752.06002999999976</v>
      </c>
      <c r="AD188" s="327">
        <v>1278.5307600000001</v>
      </c>
      <c r="AE188" s="327">
        <v>573.44437000000016</v>
      </c>
      <c r="AF188" s="327">
        <v>277.47985</v>
      </c>
      <c r="AG188" s="327">
        <v>235.25539000000001</v>
      </c>
      <c r="AH188" s="328">
        <v>665.18765000000008</v>
      </c>
      <c r="AI188" s="286">
        <f t="shared" si="27"/>
        <v>7567.8722800000005</v>
      </c>
      <c r="AJ188" s="286">
        <f t="shared" si="28"/>
        <v>50698.217890000007</v>
      </c>
    </row>
    <row r="189" spans="1:36" ht="14.5">
      <c r="A189" s="144">
        <v>5155</v>
      </c>
      <c r="B189" s="214" t="s">
        <v>373</v>
      </c>
      <c r="C189" s="326">
        <v>0</v>
      </c>
      <c r="D189" s="327">
        <v>53.608800000000002</v>
      </c>
      <c r="E189" s="327">
        <v>56.253999999999998</v>
      </c>
      <c r="F189" s="327">
        <v>26.625999999999987</v>
      </c>
      <c r="G189" s="327">
        <v>41.41</v>
      </c>
      <c r="H189" s="327">
        <v>14.765499999999999</v>
      </c>
      <c r="I189" s="327">
        <v>255.245</v>
      </c>
      <c r="J189" s="327">
        <v>26.122910000000001</v>
      </c>
      <c r="K189" s="327">
        <v>141.47399999999999</v>
      </c>
      <c r="L189" s="328">
        <v>221.56899999999999</v>
      </c>
      <c r="M189" s="286">
        <f t="shared" si="29"/>
        <v>837.07520999999997</v>
      </c>
      <c r="N189" s="326">
        <v>33.363999999999997</v>
      </c>
      <c r="O189" s="327">
        <v>49.618000000000002</v>
      </c>
      <c r="P189" s="327">
        <v>44.683</v>
      </c>
      <c r="Q189" s="327">
        <v>68.307000000000002</v>
      </c>
      <c r="R189" s="327">
        <v>0</v>
      </c>
      <c r="S189" s="327">
        <v>90.05501000000001</v>
      </c>
      <c r="T189" s="327">
        <v>0</v>
      </c>
      <c r="U189" s="327">
        <v>86.653999999999996</v>
      </c>
      <c r="V189" s="327">
        <v>0</v>
      </c>
      <c r="W189" s="328">
        <v>34.860999999999997</v>
      </c>
      <c r="X189" s="286">
        <f t="shared" si="31"/>
        <v>407.54201</v>
      </c>
      <c r="Y189" s="326">
        <v>29.166</v>
      </c>
      <c r="Z189" s="327">
        <v>-29.166</v>
      </c>
      <c r="AA189" s="327">
        <v>0</v>
      </c>
      <c r="AB189" s="327">
        <v>5.8380000000000001</v>
      </c>
      <c r="AC189" s="327">
        <v>0</v>
      </c>
      <c r="AD189" s="327">
        <v>61.60</v>
      </c>
      <c r="AE189" s="327">
        <v>0</v>
      </c>
      <c r="AF189" s="327">
        <v>0</v>
      </c>
      <c r="AG189" s="327">
        <v>3.38</v>
      </c>
      <c r="AH189" s="328">
        <v>0</v>
      </c>
      <c r="AI189" s="286">
        <f t="shared" si="27"/>
        <v>70.817999999999998</v>
      </c>
      <c r="AJ189" s="286">
        <f t="shared" si="28"/>
        <v>1315.4352200000001</v>
      </c>
    </row>
    <row r="190" spans="1:36" ht="14.5">
      <c r="A190" s="144">
        <v>5156</v>
      </c>
      <c r="B190" s="214" t="s">
        <v>374</v>
      </c>
      <c r="C190" s="326">
        <v>2.6863999999999999</v>
      </c>
      <c r="D190" s="327">
        <v>615.89203999999995</v>
      </c>
      <c r="E190" s="327">
        <v>639.82296000000008</v>
      </c>
      <c r="F190" s="327">
        <v>246.97883000000007</v>
      </c>
      <c r="G190" s="327">
        <v>670.77024999999992</v>
      </c>
      <c r="H190" s="327">
        <v>87.402559999999994</v>
      </c>
      <c r="I190" s="327">
        <v>511.90273000000002</v>
      </c>
      <c r="J190" s="327">
        <v>89.844499999999996</v>
      </c>
      <c r="K190" s="327">
        <v>53.197539999999918</v>
      </c>
      <c r="L190" s="328">
        <v>237.43179999999998</v>
      </c>
      <c r="M190" s="286">
        <f t="shared" si="29"/>
        <v>3155.9296100000006</v>
      </c>
      <c r="N190" s="326">
        <v>0</v>
      </c>
      <c r="O190" s="327">
        <v>25.839569999999998</v>
      </c>
      <c r="P190" s="327">
        <v>0</v>
      </c>
      <c r="Q190" s="327">
        <v>0</v>
      </c>
      <c r="R190" s="327">
        <v>0.223</v>
      </c>
      <c r="S190" s="327">
        <v>37.06</v>
      </c>
      <c r="T190" s="327">
        <v>8.5750000000000064</v>
      </c>
      <c r="U190" s="327">
        <v>-9.2890000000000068</v>
      </c>
      <c r="V190" s="327">
        <v>0</v>
      </c>
      <c r="W190" s="328">
        <v>15.852000000000007</v>
      </c>
      <c r="X190" s="286">
        <f t="shared" si="31"/>
        <v>78.260570000000001</v>
      </c>
      <c r="Y190" s="326">
        <v>0</v>
      </c>
      <c r="Z190" s="327">
        <v>0</v>
      </c>
      <c r="AA190" s="327">
        <v>0</v>
      </c>
      <c r="AB190" s="327">
        <v>0</v>
      </c>
      <c r="AC190" s="327">
        <v>0</v>
      </c>
      <c r="AD190" s="327">
        <v>9.5530000000000008</v>
      </c>
      <c r="AE190" s="327">
        <v>0</v>
      </c>
      <c r="AF190" s="327">
        <v>0</v>
      </c>
      <c r="AG190" s="327">
        <v>0</v>
      </c>
      <c r="AH190" s="328">
        <v>0</v>
      </c>
      <c r="AI190" s="286">
        <f t="shared" si="27"/>
        <v>9.5530000000000008</v>
      </c>
      <c r="AJ190" s="286">
        <f t="shared" si="28"/>
        <v>3243.7431800000004</v>
      </c>
    </row>
    <row r="191" spans="1:36" ht="14.5">
      <c r="A191" s="144">
        <v>5157</v>
      </c>
      <c r="B191" s="214" t="s">
        <v>579</v>
      </c>
      <c r="C191" s="326">
        <v>0</v>
      </c>
      <c r="D191" s="327">
        <v>0</v>
      </c>
      <c r="E191" s="327">
        <v>0</v>
      </c>
      <c r="F191" s="327">
        <v>0</v>
      </c>
      <c r="G191" s="327">
        <v>0</v>
      </c>
      <c r="H191" s="327">
        <v>9</v>
      </c>
      <c r="I191" s="327">
        <v>15.70</v>
      </c>
      <c r="J191" s="327">
        <v>264.07921000000005</v>
      </c>
      <c r="K191" s="327">
        <v>24.24</v>
      </c>
      <c r="L191" s="328">
        <v>252.89276000000001</v>
      </c>
      <c r="M191" s="286">
        <f t="shared" si="29"/>
        <v>565.91197000000011</v>
      </c>
      <c r="N191" s="326">
        <v>45.12</v>
      </c>
      <c r="O191" s="327">
        <v>37.50</v>
      </c>
      <c r="P191" s="327">
        <v>0</v>
      </c>
      <c r="Q191" s="327">
        <v>157.41766000000001</v>
      </c>
      <c r="R191" s="327">
        <v>54.078069999999997</v>
      </c>
      <c r="S191" s="327">
        <v>96.262460000000019</v>
      </c>
      <c r="T191" s="327">
        <v>0</v>
      </c>
      <c r="U191" s="327">
        <v>0</v>
      </c>
      <c r="V191" s="327">
        <v>0</v>
      </c>
      <c r="W191" s="328">
        <v>18.672000000000001</v>
      </c>
      <c r="X191" s="286">
        <f t="shared" si="31"/>
        <v>409.05019000000004</v>
      </c>
      <c r="Y191" s="326">
        <v>0.61507000000000001</v>
      </c>
      <c r="Z191" s="327">
        <v>0</v>
      </c>
      <c r="AA191" s="327">
        <v>0</v>
      </c>
      <c r="AB191" s="327">
        <v>0</v>
      </c>
      <c r="AC191" s="327">
        <v>14.17282</v>
      </c>
      <c r="AD191" s="327">
        <v>0</v>
      </c>
      <c r="AE191" s="327">
        <v>0</v>
      </c>
      <c r="AF191" s="327">
        <v>0</v>
      </c>
      <c r="AG191" s="327">
        <v>0</v>
      </c>
      <c r="AH191" s="328">
        <v>0</v>
      </c>
      <c r="AI191" s="286">
        <f t="shared" si="27"/>
        <v>14.787889999999999</v>
      </c>
      <c r="AJ191" s="286">
        <f t="shared" si="28"/>
        <v>989.7500500000001</v>
      </c>
    </row>
    <row r="192" spans="1:36" ht="14.5">
      <c r="A192" s="144">
        <v>5159</v>
      </c>
      <c r="B192" s="214" t="s">
        <v>726</v>
      </c>
      <c r="C192" s="326">
        <v>0</v>
      </c>
      <c r="D192" s="327">
        <v>0</v>
      </c>
      <c r="E192" s="327">
        <v>0</v>
      </c>
      <c r="F192" s="327">
        <v>0</v>
      </c>
      <c r="G192" s="327">
        <v>0</v>
      </c>
      <c r="H192" s="327">
        <v>0</v>
      </c>
      <c r="I192" s="327">
        <v>0</v>
      </c>
      <c r="J192" s="327">
        <v>0</v>
      </c>
      <c r="K192" s="327">
        <v>0</v>
      </c>
      <c r="L192" s="328">
        <v>0</v>
      </c>
      <c r="M192" s="286">
        <f t="shared" si="29"/>
        <v>0</v>
      </c>
      <c r="N192" s="326">
        <v>0.35220000000000001</v>
      </c>
      <c r="O192" s="327">
        <v>0</v>
      </c>
      <c r="P192" s="327">
        <v>0</v>
      </c>
      <c r="Q192" s="327">
        <v>0</v>
      </c>
      <c r="R192" s="327">
        <v>0</v>
      </c>
      <c r="S192" s="327">
        <v>0</v>
      </c>
      <c r="T192" s="327">
        <v>0</v>
      </c>
      <c r="U192" s="327">
        <v>0</v>
      </c>
      <c r="V192" s="327">
        <v>0</v>
      </c>
      <c r="W192" s="328">
        <v>0</v>
      </c>
      <c r="X192" s="286">
        <f t="shared" si="31"/>
        <v>0.35220000000000001</v>
      </c>
      <c r="Y192" s="326">
        <v>0</v>
      </c>
      <c r="Z192" s="327">
        <v>0</v>
      </c>
      <c r="AA192" s="327">
        <v>0</v>
      </c>
      <c r="AB192" s="327">
        <v>0</v>
      </c>
      <c r="AC192" s="327">
        <v>0</v>
      </c>
      <c r="AD192" s="327">
        <v>0</v>
      </c>
      <c r="AE192" s="327">
        <v>0</v>
      </c>
      <c r="AF192" s="327">
        <v>0</v>
      </c>
      <c r="AG192" s="327">
        <v>0</v>
      </c>
      <c r="AH192" s="328">
        <v>0</v>
      </c>
      <c r="AI192" s="286">
        <f t="shared" si="27"/>
        <v>0</v>
      </c>
      <c r="AJ192" s="286">
        <f t="shared" si="28"/>
        <v>0.35220000000000001</v>
      </c>
    </row>
    <row r="193" spans="1:36" ht="14.5">
      <c r="A193" s="144">
        <v>5161</v>
      </c>
      <c r="B193" s="214" t="s">
        <v>375</v>
      </c>
      <c r="C193" s="326">
        <v>0</v>
      </c>
      <c r="D193" s="327">
        <v>0.05</v>
      </c>
      <c r="E193" s="327">
        <v>0.125</v>
      </c>
      <c r="F193" s="327">
        <v>0.27</v>
      </c>
      <c r="G193" s="327">
        <v>0.22600000000000001</v>
      </c>
      <c r="H193" s="327">
        <v>0.085999999999999993</v>
      </c>
      <c r="I193" s="327">
        <v>0</v>
      </c>
      <c r="J193" s="327">
        <v>0.017999999999999999</v>
      </c>
      <c r="K193" s="327">
        <v>0</v>
      </c>
      <c r="L193" s="328">
        <v>20.78538</v>
      </c>
      <c r="M193" s="286">
        <f t="shared" si="29"/>
        <v>21.560379999999999</v>
      </c>
      <c r="N193" s="326">
        <v>0.082000000000000003</v>
      </c>
      <c r="O193" s="327">
        <v>0</v>
      </c>
      <c r="P193" s="327">
        <v>0.021999999999999999</v>
      </c>
      <c r="Q193" s="327">
        <v>0.048000000000000001</v>
      </c>
      <c r="R193" s="327">
        <v>0</v>
      </c>
      <c r="S193" s="327">
        <v>0.025999999999999999</v>
      </c>
      <c r="T193" s="327">
        <v>0</v>
      </c>
      <c r="U193" s="327">
        <v>0</v>
      </c>
      <c r="V193" s="327">
        <v>0</v>
      </c>
      <c r="W193" s="328">
        <v>0</v>
      </c>
      <c r="X193" s="286">
        <f t="shared" si="31"/>
        <v>0.17800000000000002</v>
      </c>
      <c r="Y193" s="326">
        <v>0</v>
      </c>
      <c r="Z193" s="327">
        <v>0</v>
      </c>
      <c r="AA193" s="327">
        <v>0</v>
      </c>
      <c r="AB193" s="327">
        <v>0</v>
      </c>
      <c r="AC193" s="327">
        <v>0</v>
      </c>
      <c r="AD193" s="327">
        <v>0</v>
      </c>
      <c r="AE193" s="327">
        <v>0</v>
      </c>
      <c r="AF193" s="327">
        <v>0</v>
      </c>
      <c r="AG193" s="327">
        <v>0</v>
      </c>
      <c r="AH193" s="328">
        <v>0</v>
      </c>
      <c r="AI193" s="286">
        <f t="shared" si="27"/>
        <v>0</v>
      </c>
      <c r="AJ193" s="286">
        <f t="shared" si="28"/>
        <v>21.738379999999999</v>
      </c>
    </row>
    <row r="194" spans="1:36" ht="14.5">
      <c r="A194" s="144">
        <v>5162</v>
      </c>
      <c r="B194" s="214" t="s">
        <v>376</v>
      </c>
      <c r="C194" s="326">
        <v>0</v>
      </c>
      <c r="D194" s="327">
        <v>9.0457999999999998</v>
      </c>
      <c r="E194" s="327">
        <v>81.422039999999996</v>
      </c>
      <c r="F194" s="327">
        <v>95.04525000000001</v>
      </c>
      <c r="G194" s="327">
        <v>99.027210000000011</v>
      </c>
      <c r="H194" s="327">
        <v>156.36354999999998</v>
      </c>
      <c r="I194" s="327">
        <v>69.989840000000029</v>
      </c>
      <c r="J194" s="327">
        <v>57.76643</v>
      </c>
      <c r="K194" s="327">
        <v>47.492849999999976</v>
      </c>
      <c r="L194" s="328">
        <v>843.47298000000001</v>
      </c>
      <c r="M194" s="286">
        <f t="shared" si="29"/>
        <v>1459.6259500000001</v>
      </c>
      <c r="N194" s="326">
        <v>208.03907000000001</v>
      </c>
      <c r="O194" s="327">
        <v>210.92748999999998</v>
      </c>
      <c r="P194" s="327">
        <v>120.06147999999999</v>
      </c>
      <c r="Q194" s="327">
        <v>125.77282000000001</v>
      </c>
      <c r="R194" s="327">
        <v>104.11125</v>
      </c>
      <c r="S194" s="327">
        <v>158.20367000000005</v>
      </c>
      <c r="T194" s="327">
        <v>54.564549999999933</v>
      </c>
      <c r="U194" s="327">
        <v>125.10528000000015</v>
      </c>
      <c r="V194" s="327">
        <v>76.699359999999999</v>
      </c>
      <c r="W194" s="328">
        <v>72.448340000000087</v>
      </c>
      <c r="X194" s="286">
        <f t="shared" si="31"/>
        <v>1255.9333100000003</v>
      </c>
      <c r="Y194" s="326">
        <v>103.29313999999999</v>
      </c>
      <c r="Z194" s="327">
        <v>24.394240000000003</v>
      </c>
      <c r="AA194" s="327">
        <v>13.141929999999993</v>
      </c>
      <c r="AB194" s="327">
        <v>11.43985</v>
      </c>
      <c r="AC194" s="327">
        <v>66.956690000000009</v>
      </c>
      <c r="AD194" s="327">
        <v>39.291410000000006</v>
      </c>
      <c r="AE194" s="327">
        <v>16.348580000000016</v>
      </c>
      <c r="AF194" s="327">
        <v>24.02591</v>
      </c>
      <c r="AG194" s="327">
        <v>30.286720000000003</v>
      </c>
      <c r="AH194" s="328">
        <v>16.301110000000001</v>
      </c>
      <c r="AI194" s="286">
        <f t="shared" si="27"/>
        <v>345.47958000000006</v>
      </c>
      <c r="AJ194" s="286">
        <f t="shared" si="28"/>
        <v>3061.0388400000006</v>
      </c>
    </row>
    <row r="195" spans="1:36" ht="14.5">
      <c r="A195" s="144">
        <v>5163</v>
      </c>
      <c r="B195" s="214" t="s">
        <v>377</v>
      </c>
      <c r="C195" s="326">
        <v>0</v>
      </c>
      <c r="D195" s="327">
        <v>5.74</v>
      </c>
      <c r="E195" s="327">
        <v>222.12899999999999</v>
      </c>
      <c r="F195" s="327">
        <v>16.253</v>
      </c>
      <c r="G195" s="327">
        <v>4.1100000000000003</v>
      </c>
      <c r="H195" s="327">
        <v>3.8170000000000002</v>
      </c>
      <c r="I195" s="327">
        <v>32.104999999999997</v>
      </c>
      <c r="J195" s="327">
        <v>0</v>
      </c>
      <c r="K195" s="327">
        <v>0</v>
      </c>
      <c r="L195" s="328">
        <v>2.3131500000000003</v>
      </c>
      <c r="M195" s="286">
        <f t="shared" si="29"/>
        <v>286.46715000000006</v>
      </c>
      <c r="N195" s="326">
        <v>7.10</v>
      </c>
      <c r="O195" s="327">
        <v>818.30</v>
      </c>
      <c r="P195" s="327">
        <v>-5.90</v>
      </c>
      <c r="Q195" s="327">
        <v>0</v>
      </c>
      <c r="R195" s="327">
        <v>0</v>
      </c>
      <c r="S195" s="327">
        <v>3.698</v>
      </c>
      <c r="T195" s="327">
        <v>0</v>
      </c>
      <c r="U195" s="327">
        <v>0</v>
      </c>
      <c r="V195" s="327">
        <v>0</v>
      </c>
      <c r="W195" s="328">
        <v>-818.30</v>
      </c>
      <c r="X195" s="286">
        <f t="shared" si="31"/>
        <v>4.8980000000000246</v>
      </c>
      <c r="Y195" s="326">
        <v>0.69899999999999995</v>
      </c>
      <c r="Z195" s="327">
        <v>0</v>
      </c>
      <c r="AA195" s="327">
        <v>0</v>
      </c>
      <c r="AB195" s="327">
        <v>0</v>
      </c>
      <c r="AC195" s="327">
        <v>0</v>
      </c>
      <c r="AD195" s="327">
        <v>3.9169999999999998</v>
      </c>
      <c r="AE195" s="327">
        <v>0</v>
      </c>
      <c r="AF195" s="327">
        <v>0</v>
      </c>
      <c r="AG195" s="327">
        <v>0</v>
      </c>
      <c r="AH195" s="328">
        <v>0</v>
      </c>
      <c r="AI195" s="286">
        <f t="shared" si="27"/>
        <v>4.6159999999999997</v>
      </c>
      <c r="AJ195" s="286">
        <f t="shared" si="28"/>
        <v>295.98115000000007</v>
      </c>
    </row>
    <row r="196" spans="1:36" ht="14.5">
      <c r="A196" s="144">
        <v>5164</v>
      </c>
      <c r="B196" s="214" t="s">
        <v>378</v>
      </c>
      <c r="C196" s="326">
        <v>0</v>
      </c>
      <c r="D196" s="327">
        <v>8332.0080500000004</v>
      </c>
      <c r="E196" s="327">
        <v>5904.5797999999995</v>
      </c>
      <c r="F196" s="327">
        <v>-4270.5442899999989</v>
      </c>
      <c r="G196" s="327">
        <v>2169.4051899999995</v>
      </c>
      <c r="H196" s="327">
        <v>4844.3719000000001</v>
      </c>
      <c r="I196" s="327">
        <v>2215.4877799999995</v>
      </c>
      <c r="J196" s="327">
        <v>2336.9442100000001</v>
      </c>
      <c r="K196" s="327">
        <v>1450.1705700000002</v>
      </c>
      <c r="L196" s="328">
        <v>1639.08698</v>
      </c>
      <c r="M196" s="286">
        <f t="shared" si="29"/>
        <v>24621.510190000001</v>
      </c>
      <c r="N196" s="326">
        <v>1783.7071599999999</v>
      </c>
      <c r="O196" s="327">
        <v>861.80381000000034</v>
      </c>
      <c r="P196" s="327">
        <v>616.55018999999993</v>
      </c>
      <c r="Q196" s="327">
        <v>718.23626999999999</v>
      </c>
      <c r="R196" s="327">
        <v>704.55853000000002</v>
      </c>
      <c r="S196" s="327">
        <v>712.88998000000049</v>
      </c>
      <c r="T196" s="327">
        <v>736.20994999999925</v>
      </c>
      <c r="U196" s="327">
        <v>600.92385000000058</v>
      </c>
      <c r="V196" s="327">
        <v>564.60433</v>
      </c>
      <c r="W196" s="328">
        <v>1753.1913900000006</v>
      </c>
      <c r="X196" s="286">
        <f t="shared" si="31"/>
        <v>9052.6754600000004</v>
      </c>
      <c r="Y196" s="326">
        <v>1502.84376</v>
      </c>
      <c r="Z196" s="327">
        <v>677.0783899999999</v>
      </c>
      <c r="AA196" s="327">
        <v>646.22620000000018</v>
      </c>
      <c r="AB196" s="327">
        <v>476.96489000000003</v>
      </c>
      <c r="AC196" s="327">
        <v>717.25268999999992</v>
      </c>
      <c r="AD196" s="327">
        <v>420.40045000000003</v>
      </c>
      <c r="AE196" s="327">
        <v>466.4090099999998</v>
      </c>
      <c r="AF196" s="327">
        <v>928.16567000000009</v>
      </c>
      <c r="AG196" s="327">
        <v>506.20211</v>
      </c>
      <c r="AH196" s="328">
        <v>440.55158</v>
      </c>
      <c r="AI196" s="286">
        <f t="shared" si="27"/>
        <v>6782.0947500000002</v>
      </c>
      <c r="AJ196" s="286">
        <f t="shared" si="28"/>
        <v>40456.280400000003</v>
      </c>
    </row>
    <row r="197" spans="1:36" ht="14.5">
      <c r="A197" s="144">
        <v>5165</v>
      </c>
      <c r="B197" s="214" t="s">
        <v>645</v>
      </c>
      <c r="C197" s="326">
        <v>0</v>
      </c>
      <c r="D197" s="327">
        <v>0</v>
      </c>
      <c r="E197" s="327">
        <v>0</v>
      </c>
      <c r="F197" s="327">
        <v>0</v>
      </c>
      <c r="G197" s="327">
        <v>0</v>
      </c>
      <c r="H197" s="327">
        <v>0</v>
      </c>
      <c r="I197" s="327">
        <v>0</v>
      </c>
      <c r="J197" s="327">
        <v>0</v>
      </c>
      <c r="K197" s="327">
        <v>3.95</v>
      </c>
      <c r="L197" s="328">
        <v>0</v>
      </c>
      <c r="M197" s="286">
        <f t="shared" si="29"/>
        <v>3.95</v>
      </c>
      <c r="N197" s="326">
        <v>0</v>
      </c>
      <c r="O197" s="327">
        <v>0</v>
      </c>
      <c r="P197" s="327">
        <v>0</v>
      </c>
      <c r="Q197" s="327">
        <v>0</v>
      </c>
      <c r="R197" s="327">
        <v>0</v>
      </c>
      <c r="S197" s="327">
        <v>0</v>
      </c>
      <c r="T197" s="327">
        <v>0</v>
      </c>
      <c r="U197" s="327">
        <v>0</v>
      </c>
      <c r="V197" s="327">
        <v>0</v>
      </c>
      <c r="W197" s="328">
        <v>0</v>
      </c>
      <c r="X197" s="286">
        <f t="shared" si="31"/>
        <v>0</v>
      </c>
      <c r="Y197" s="326">
        <v>0</v>
      </c>
      <c r="Z197" s="327">
        <v>0</v>
      </c>
      <c r="AA197" s="327">
        <v>0</v>
      </c>
      <c r="AB197" s="327">
        <v>0</v>
      </c>
      <c r="AC197" s="327">
        <v>0</v>
      </c>
      <c r="AD197" s="327">
        <v>0</v>
      </c>
      <c r="AE197" s="327">
        <v>0</v>
      </c>
      <c r="AF197" s="327">
        <v>0</v>
      </c>
      <c r="AG197" s="327">
        <v>0</v>
      </c>
      <c r="AH197" s="328">
        <v>0</v>
      </c>
      <c r="AI197" s="286">
        <f t="shared" si="27"/>
        <v>0</v>
      </c>
      <c r="AJ197" s="286">
        <f t="shared" si="28"/>
        <v>3.95</v>
      </c>
    </row>
    <row r="198" spans="1:36" ht="14.5">
      <c r="A198" s="144">
        <v>5166</v>
      </c>
      <c r="B198" s="214" t="s">
        <v>430</v>
      </c>
      <c r="C198" s="326">
        <v>0</v>
      </c>
      <c r="D198" s="327">
        <v>0</v>
      </c>
      <c r="E198" s="327">
        <v>67.953659999999999</v>
      </c>
      <c r="F198" s="327">
        <v>1.1388199999999924</v>
      </c>
      <c r="G198" s="327">
        <v>0</v>
      </c>
      <c r="H198" s="327">
        <v>287.85000000000002</v>
      </c>
      <c r="I198" s="327">
        <v>819.44200000000001</v>
      </c>
      <c r="J198" s="327">
        <v>32</v>
      </c>
      <c r="K198" s="327">
        <v>24</v>
      </c>
      <c r="L198" s="328">
        <v>271.77474999999998</v>
      </c>
      <c r="M198" s="286">
        <f t="shared" si="29"/>
        <v>1504.1592300000002</v>
      </c>
      <c r="N198" s="326">
        <v>5</v>
      </c>
      <c r="O198" s="327">
        <v>96</v>
      </c>
      <c r="P198" s="327">
        <v>40</v>
      </c>
      <c r="Q198" s="327">
        <v>32</v>
      </c>
      <c r="R198" s="327">
        <v>361.12</v>
      </c>
      <c r="S198" s="327">
        <v>32</v>
      </c>
      <c r="T198" s="327">
        <v>0</v>
      </c>
      <c r="U198" s="327">
        <v>0</v>
      </c>
      <c r="V198" s="327">
        <v>8</v>
      </c>
      <c r="W198" s="328">
        <v>288.72000000000003</v>
      </c>
      <c r="X198" s="286">
        <f t="shared" si="31"/>
        <v>862.84</v>
      </c>
      <c r="Y198" s="326">
        <v>0</v>
      </c>
      <c r="Z198" s="327">
        <v>0</v>
      </c>
      <c r="AA198" s="327">
        <v>0</v>
      </c>
      <c r="AB198" s="327">
        <v>0</v>
      </c>
      <c r="AC198" s="327">
        <v>0</v>
      </c>
      <c r="AD198" s="327">
        <v>0</v>
      </c>
      <c r="AE198" s="327">
        <v>0</v>
      </c>
      <c r="AF198" s="327">
        <v>0</v>
      </c>
      <c r="AG198" s="327">
        <v>0</v>
      </c>
      <c r="AH198" s="328">
        <v>0</v>
      </c>
      <c r="AI198" s="286">
        <f t="shared" si="27"/>
        <v>0</v>
      </c>
      <c r="AJ198" s="286">
        <f t="shared" si="28"/>
        <v>2366.9992300000004</v>
      </c>
    </row>
    <row r="199" spans="1:36" ht="14.5">
      <c r="A199" s="144">
        <v>5167</v>
      </c>
      <c r="B199" s="214" t="s">
        <v>431</v>
      </c>
      <c r="C199" s="326">
        <v>0</v>
      </c>
      <c r="D199" s="327">
        <v>0</v>
      </c>
      <c r="E199" s="327">
        <v>19.555900000000001</v>
      </c>
      <c r="F199" s="327">
        <v>92.807000000000002</v>
      </c>
      <c r="G199" s="327">
        <v>315.32979999999998</v>
      </c>
      <c r="H199" s="327">
        <v>116.61011999999999</v>
      </c>
      <c r="I199" s="327">
        <v>21</v>
      </c>
      <c r="J199" s="327">
        <v>6.40</v>
      </c>
      <c r="K199" s="327">
        <v>4.80</v>
      </c>
      <c r="L199" s="328">
        <v>203.02779999999998</v>
      </c>
      <c r="M199" s="286">
        <f t="shared" si="29"/>
        <v>779.53061999999977</v>
      </c>
      <c r="N199" s="326">
        <v>4.80</v>
      </c>
      <c r="O199" s="327">
        <v>20</v>
      </c>
      <c r="P199" s="327">
        <v>6.40</v>
      </c>
      <c r="Q199" s="327">
        <v>6.0378999999999996</v>
      </c>
      <c r="R199" s="327">
        <v>92.43</v>
      </c>
      <c r="S199" s="327">
        <v>18</v>
      </c>
      <c r="T199" s="327">
        <v>0</v>
      </c>
      <c r="U199" s="327">
        <v>6</v>
      </c>
      <c r="V199" s="327">
        <v>16</v>
      </c>
      <c r="W199" s="328">
        <v>50.675750000000001</v>
      </c>
      <c r="X199" s="286">
        <f t="shared" si="31"/>
        <v>220.34365</v>
      </c>
      <c r="Y199" s="326">
        <v>0</v>
      </c>
      <c r="Z199" s="327">
        <v>1.60</v>
      </c>
      <c r="AA199" s="327">
        <v>8.8000000000000007</v>
      </c>
      <c r="AB199" s="327">
        <v>12.40</v>
      </c>
      <c r="AC199" s="327">
        <v>4.80</v>
      </c>
      <c r="AD199" s="327">
        <v>34</v>
      </c>
      <c r="AE199" s="327">
        <v>12</v>
      </c>
      <c r="AF199" s="327">
        <v>1.60</v>
      </c>
      <c r="AG199" s="327">
        <v>3.20</v>
      </c>
      <c r="AH199" s="328">
        <v>71.400000000000006</v>
      </c>
      <c r="AI199" s="286">
        <f t="shared" si="27"/>
        <v>149.80000000000001</v>
      </c>
      <c r="AJ199" s="286">
        <f t="shared" si="28"/>
        <v>1149.6742699999998</v>
      </c>
    </row>
    <row r="200" spans="1:36" ht="14.5">
      <c r="A200" s="144">
        <v>5168</v>
      </c>
      <c r="B200" s="214" t="s">
        <v>432</v>
      </c>
      <c r="C200" s="326">
        <v>0</v>
      </c>
      <c r="D200" s="327">
        <v>0</v>
      </c>
      <c r="E200" s="327">
        <v>85.894460000000009</v>
      </c>
      <c r="F200" s="327">
        <v>173.583</v>
      </c>
      <c r="G200" s="327">
        <v>232.72</v>
      </c>
      <c r="H200" s="327">
        <v>0.998</v>
      </c>
      <c r="I200" s="327">
        <v>1.6479999999999999</v>
      </c>
      <c r="J200" s="327">
        <v>97.699399999999997</v>
      </c>
      <c r="K200" s="327">
        <v>56.948</v>
      </c>
      <c r="L200" s="328">
        <v>397.06599999999997</v>
      </c>
      <c r="M200" s="286">
        <f t="shared" si="29"/>
        <v>1046.5568599999999</v>
      </c>
      <c r="N200" s="326">
        <v>524.67550000000006</v>
      </c>
      <c r="O200" s="327">
        <v>13.326000000000001</v>
      </c>
      <c r="P200" s="327">
        <v>12.927</v>
      </c>
      <c r="Q200" s="327">
        <v>0.94799999999999995</v>
      </c>
      <c r="R200" s="327">
        <v>0.94799999999999995</v>
      </c>
      <c r="S200" s="327">
        <v>3.4689999999999999</v>
      </c>
      <c r="T200" s="327">
        <v>5.3634899999999908</v>
      </c>
      <c r="U200" s="327">
        <v>2.1825</v>
      </c>
      <c r="V200" s="327">
        <v>0.54900000000000004</v>
      </c>
      <c r="W200" s="328">
        <v>0.54900000000000004</v>
      </c>
      <c r="X200" s="286">
        <f t="shared" si="31"/>
        <v>564.93749000000003</v>
      </c>
      <c r="Y200" s="326">
        <v>1.0980000000000001</v>
      </c>
      <c r="Z200" s="327">
        <v>0.54900000000000004</v>
      </c>
      <c r="AA200" s="327">
        <v>0.61138000000000015</v>
      </c>
      <c r="AB200" s="327">
        <v>0.72478999999999993</v>
      </c>
      <c r="AC200" s="327">
        <v>0.72478999999999993</v>
      </c>
      <c r="AD200" s="327">
        <v>0.72478999999999993</v>
      </c>
      <c r="AE200" s="327">
        <v>1.4495799999999999</v>
      </c>
      <c r="AF200" s="327">
        <v>0.72478999999999993</v>
      </c>
      <c r="AG200" s="327">
        <v>0.72478999999999993</v>
      </c>
      <c r="AH200" s="328">
        <v>0.72478999999999993</v>
      </c>
      <c r="AI200" s="286">
        <f t="shared" si="27"/>
        <v>8.0566999999999993</v>
      </c>
      <c r="AJ200" s="286">
        <f t="shared" si="28"/>
        <v>1619.55105</v>
      </c>
    </row>
    <row r="201" spans="1:36" ht="14.5">
      <c r="A201" s="144">
        <v>5169</v>
      </c>
      <c r="B201" s="214" t="s">
        <v>379</v>
      </c>
      <c r="C201" s="326">
        <v>0</v>
      </c>
      <c r="D201" s="327">
        <v>8587.6750800000009</v>
      </c>
      <c r="E201" s="327">
        <v>46133.579490000004</v>
      </c>
      <c r="F201" s="327">
        <v>253623.30611</v>
      </c>
      <c r="G201" s="327">
        <v>387412.90803999995</v>
      </c>
      <c r="H201" s="327">
        <v>604274.35814000003</v>
      </c>
      <c r="I201" s="327">
        <v>196632.55914</v>
      </c>
      <c r="J201" s="327">
        <v>59123.985700000005</v>
      </c>
      <c r="K201" s="327">
        <v>91511.149929999941</v>
      </c>
      <c r="L201" s="328">
        <v>177920.82047000001</v>
      </c>
      <c r="M201" s="286">
        <f t="shared" si="29"/>
        <v>1825220.3420999998</v>
      </c>
      <c r="N201" s="326">
        <v>286258.37911000004</v>
      </c>
      <c r="O201" s="327">
        <v>148265.31772999995</v>
      </c>
      <c r="P201" s="327">
        <v>8710.171339999999</v>
      </c>
      <c r="Q201" s="327">
        <v>79993.195080000005</v>
      </c>
      <c r="R201" s="327">
        <v>15674.90797</v>
      </c>
      <c r="S201" s="327">
        <v>19019.195319999933</v>
      </c>
      <c r="T201" s="327">
        <v>7654.5406100000146</v>
      </c>
      <c r="U201" s="327">
        <v>7097.0337499999996</v>
      </c>
      <c r="V201" s="327">
        <v>7430.9921100000001</v>
      </c>
      <c r="W201" s="328">
        <v>22001.369960000036</v>
      </c>
      <c r="X201" s="286">
        <f t="shared" si="31"/>
        <v>602105.10297999997</v>
      </c>
      <c r="Y201" s="326">
        <v>5985.5614999999998</v>
      </c>
      <c r="Z201" s="327">
        <v>2072.9741900000004</v>
      </c>
      <c r="AA201" s="327">
        <v>3418.6313</v>
      </c>
      <c r="AB201" s="327">
        <v>2680.3609100000003</v>
      </c>
      <c r="AC201" s="327">
        <v>5545.1845200000016</v>
      </c>
      <c r="AD201" s="327">
        <v>7336.90445</v>
      </c>
      <c r="AE201" s="327">
        <v>5704.8764599999968</v>
      </c>
      <c r="AF201" s="327">
        <v>3694.16383</v>
      </c>
      <c r="AG201" s="327">
        <v>2540.31196</v>
      </c>
      <c r="AH201" s="328">
        <v>8166.4185199999993</v>
      </c>
      <c r="AI201" s="286">
        <f t="shared" si="27"/>
        <v>47145.387640000001</v>
      </c>
      <c r="AJ201" s="286">
        <f t="shared" si="28"/>
        <v>2474470.8327199998</v>
      </c>
    </row>
    <row r="202" spans="1:36" ht="14.5">
      <c r="A202" s="144">
        <v>5171</v>
      </c>
      <c r="B202" s="214" t="s">
        <v>380</v>
      </c>
      <c r="C202" s="326">
        <v>1.891</v>
      </c>
      <c r="D202" s="327">
        <v>2268.0929900000001</v>
      </c>
      <c r="E202" s="327">
        <v>13939.38082</v>
      </c>
      <c r="F202" s="327">
        <v>13796.816329999998</v>
      </c>
      <c r="G202" s="327">
        <v>7880.7447999999968</v>
      </c>
      <c r="H202" s="327">
        <v>13783.512000000001</v>
      </c>
      <c r="I202" s="327">
        <v>14094.37377</v>
      </c>
      <c r="J202" s="327">
        <v>13142.94634</v>
      </c>
      <c r="K202" s="327">
        <v>6799.3205399999988</v>
      </c>
      <c r="L202" s="328">
        <v>54832.587229999997</v>
      </c>
      <c r="M202" s="286">
        <f t="shared" si="29"/>
        <v>140539.66581999999</v>
      </c>
      <c r="N202" s="326">
        <v>8623.6373100000001</v>
      </c>
      <c r="O202" s="327">
        <v>2034.3742400000003</v>
      </c>
      <c r="P202" s="327">
        <v>724.66164000000003</v>
      </c>
      <c r="Q202" s="327">
        <v>524.41854000000001</v>
      </c>
      <c r="R202" s="327">
        <v>553.81706000000008</v>
      </c>
      <c r="S202" s="327">
        <v>2198.33</v>
      </c>
      <c r="T202" s="327">
        <v>230.74046000000089</v>
      </c>
      <c r="U202" s="327">
        <v>2543.8017100000011</v>
      </c>
      <c r="V202" s="327">
        <v>1124.8591399999998</v>
      </c>
      <c r="W202" s="328">
        <v>1653.925539999999</v>
      </c>
      <c r="X202" s="286">
        <f t="shared" si="31"/>
        <v>20212.565640000004</v>
      </c>
      <c r="Y202" s="326">
        <v>188.64273</v>
      </c>
      <c r="Z202" s="327">
        <v>172.57167000000001</v>
      </c>
      <c r="AA202" s="327">
        <v>144.42278999999999</v>
      </c>
      <c r="AB202" s="327">
        <v>71.401560000000003</v>
      </c>
      <c r="AC202" s="327">
        <v>68.932979999999986</v>
      </c>
      <c r="AD202" s="327">
        <v>607.68909999999994</v>
      </c>
      <c r="AE202" s="327">
        <v>31.843679999999935</v>
      </c>
      <c r="AF202" s="327">
        <v>192.35101999999998</v>
      </c>
      <c r="AG202" s="327">
        <v>98.111670000000004</v>
      </c>
      <c r="AH202" s="328">
        <v>17.971900000000002</v>
      </c>
      <c r="AI202" s="286">
        <f t="shared" si="27"/>
        <v>1593.9390999999998</v>
      </c>
      <c r="AJ202" s="286">
        <f t="shared" si="28"/>
        <v>162346.17056</v>
      </c>
    </row>
    <row r="203" spans="1:36" ht="14.5">
      <c r="A203" s="144">
        <v>5172</v>
      </c>
      <c r="B203" s="214" t="s">
        <v>381</v>
      </c>
      <c r="C203" s="326">
        <v>0</v>
      </c>
      <c r="D203" s="327">
        <v>3.69</v>
      </c>
      <c r="E203" s="327">
        <v>0</v>
      </c>
      <c r="F203" s="327">
        <v>0</v>
      </c>
      <c r="G203" s="327">
        <v>19.964099999999998</v>
      </c>
      <c r="H203" s="327">
        <v>0</v>
      </c>
      <c r="I203" s="327">
        <v>0</v>
      </c>
      <c r="J203" s="327">
        <v>0</v>
      </c>
      <c r="K203" s="327">
        <v>29.519020000000001</v>
      </c>
      <c r="L203" s="328">
        <v>19.964099999999998</v>
      </c>
      <c r="M203" s="286">
        <f t="shared" si="29"/>
        <v>73.137219999999999</v>
      </c>
      <c r="N203" s="326">
        <v>0</v>
      </c>
      <c r="O203" s="327">
        <v>0</v>
      </c>
      <c r="P203" s="327">
        <v>0</v>
      </c>
      <c r="Q203" s="327">
        <v>0</v>
      </c>
      <c r="R203" s="327">
        <v>0</v>
      </c>
      <c r="S203" s="327">
        <v>0</v>
      </c>
      <c r="T203" s="327">
        <v>0</v>
      </c>
      <c r="U203" s="327">
        <v>0</v>
      </c>
      <c r="V203" s="327">
        <v>0</v>
      </c>
      <c r="W203" s="328">
        <v>0</v>
      </c>
      <c r="X203" s="286">
        <f t="shared" si="31"/>
        <v>0</v>
      </c>
      <c r="Y203" s="326">
        <v>0</v>
      </c>
      <c r="Z203" s="327">
        <v>0</v>
      </c>
      <c r="AA203" s="327">
        <v>0</v>
      </c>
      <c r="AB203" s="327">
        <v>0</v>
      </c>
      <c r="AC203" s="327">
        <v>0</v>
      </c>
      <c r="AD203" s="327">
        <v>0</v>
      </c>
      <c r="AE203" s="327">
        <v>0</v>
      </c>
      <c r="AF203" s="327">
        <v>0</v>
      </c>
      <c r="AG203" s="327">
        <v>0</v>
      </c>
      <c r="AH203" s="328">
        <v>18.215990000000001</v>
      </c>
      <c r="AI203" s="286">
        <f t="shared" si="27"/>
        <v>18.215990000000001</v>
      </c>
      <c r="AJ203" s="286">
        <f t="shared" si="28"/>
        <v>91.353210000000004</v>
      </c>
    </row>
    <row r="204" spans="1:36" ht="14.5">
      <c r="A204" s="144">
        <v>5173</v>
      </c>
      <c r="B204" s="214" t="s">
        <v>182</v>
      </c>
      <c r="C204" s="326">
        <v>0</v>
      </c>
      <c r="D204" s="327">
        <v>79.143199999999993</v>
      </c>
      <c r="E204" s="327">
        <v>19.774130000000003</v>
      </c>
      <c r="F204" s="327">
        <v>18.956979999999994</v>
      </c>
      <c r="G204" s="327">
        <v>40.808</v>
      </c>
      <c r="H204" s="327">
        <v>11.262</v>
      </c>
      <c r="I204" s="327">
        <v>0.84399999999999997</v>
      </c>
      <c r="J204" s="327">
        <v>11.932</v>
      </c>
      <c r="K204" s="327">
        <v>0.78</v>
      </c>
      <c r="L204" s="328">
        <v>7.265</v>
      </c>
      <c r="M204" s="286">
        <f t="shared" si="29"/>
        <v>190.76530999999994</v>
      </c>
      <c r="N204" s="326">
        <v>0</v>
      </c>
      <c r="O204" s="327">
        <v>9.9930199999999996</v>
      </c>
      <c r="P204" s="327">
        <v>7.3440000000000003</v>
      </c>
      <c r="Q204" s="327">
        <v>0</v>
      </c>
      <c r="R204" s="327">
        <v>11.583</v>
      </c>
      <c r="S204" s="327">
        <v>0</v>
      </c>
      <c r="T204" s="327">
        <v>0</v>
      </c>
      <c r="U204" s="327">
        <v>0</v>
      </c>
      <c r="V204" s="327">
        <v>4.9569999999999999</v>
      </c>
      <c r="W204" s="328">
        <v>7.8586500000000017</v>
      </c>
      <c r="X204" s="286">
        <f t="shared" si="31"/>
        <v>41.735670000000006</v>
      </c>
      <c r="Y204" s="326">
        <v>0</v>
      </c>
      <c r="Z204" s="327">
        <v>0</v>
      </c>
      <c r="AA204" s="327">
        <v>0</v>
      </c>
      <c r="AB204" s="327">
        <v>0</v>
      </c>
      <c r="AC204" s="327">
        <v>0</v>
      </c>
      <c r="AD204" s="327">
        <v>16.928000000000001</v>
      </c>
      <c r="AE204" s="327">
        <v>0</v>
      </c>
      <c r="AF204" s="327">
        <v>0</v>
      </c>
      <c r="AG204" s="327">
        <v>0</v>
      </c>
      <c r="AH204" s="328">
        <v>4.63</v>
      </c>
      <c r="AI204" s="286">
        <f t="shared" si="27"/>
        <v>21.558</v>
      </c>
      <c r="AJ204" s="286">
        <f t="shared" si="28"/>
        <v>254.05897999999993</v>
      </c>
    </row>
    <row r="205" spans="1:36" ht="14.5">
      <c r="A205" s="144">
        <v>5175</v>
      </c>
      <c r="B205" s="214" t="s">
        <v>382</v>
      </c>
      <c r="C205" s="326">
        <v>0.41799999999999998</v>
      </c>
      <c r="D205" s="327">
        <v>400.12349</v>
      </c>
      <c r="E205" s="327">
        <v>750.65739999999994</v>
      </c>
      <c r="F205" s="327">
        <v>512.60841000000016</v>
      </c>
      <c r="G205" s="327">
        <v>306.00132999999983</v>
      </c>
      <c r="H205" s="327">
        <v>565.77220999999997</v>
      </c>
      <c r="I205" s="327">
        <v>296.88879000000003</v>
      </c>
      <c r="J205" s="327">
        <v>-42.319499999999998</v>
      </c>
      <c r="K205" s="327">
        <v>179.08727000000002</v>
      </c>
      <c r="L205" s="328">
        <v>317.86382000000003</v>
      </c>
      <c r="M205" s="286">
        <f t="shared" si="29"/>
        <v>3287.1012199999996</v>
      </c>
      <c r="N205" s="326">
        <v>17.869299999999999</v>
      </c>
      <c r="O205" s="327">
        <v>31.567550000000001</v>
      </c>
      <c r="P205" s="327">
        <v>95.33869</v>
      </c>
      <c r="Q205" s="327">
        <v>14.545780000000001</v>
      </c>
      <c r="R205" s="327">
        <v>17.033000000000001</v>
      </c>
      <c r="S205" s="327">
        <v>75.069739999999996</v>
      </c>
      <c r="T205" s="327">
        <v>22.332999999999998</v>
      </c>
      <c r="U205" s="327">
        <v>11.468</v>
      </c>
      <c r="V205" s="327">
        <v>23.067250000000001</v>
      </c>
      <c r="W205" s="328">
        <v>57.302099999999975</v>
      </c>
      <c r="X205" s="286">
        <f t="shared" si="31"/>
        <v>365.59441000000004</v>
      </c>
      <c r="Y205" s="326">
        <v>1.68</v>
      </c>
      <c r="Z205" s="327">
        <v>0</v>
      </c>
      <c r="AA205" s="327">
        <v>0</v>
      </c>
      <c r="AB205" s="327">
        <v>0</v>
      </c>
      <c r="AC205" s="327">
        <v>0</v>
      </c>
      <c r="AD205" s="327">
        <v>46.90</v>
      </c>
      <c r="AE205" s="327">
        <v>10.23875</v>
      </c>
      <c r="AF205" s="327">
        <v>3.6511999999999998</v>
      </c>
      <c r="AG205" s="327">
        <v>56.83</v>
      </c>
      <c r="AH205" s="328">
        <v>31.345950000000002</v>
      </c>
      <c r="AI205" s="286">
        <f t="shared" si="27"/>
        <v>150.64589999999998</v>
      </c>
      <c r="AJ205" s="286">
        <f t="shared" si="28"/>
        <v>3803.3415299999997</v>
      </c>
    </row>
    <row r="206" spans="1:36" ht="14.5">
      <c r="A206" s="144">
        <v>5178</v>
      </c>
      <c r="B206" s="214" t="s">
        <v>494</v>
      </c>
      <c r="C206" s="326">
        <v>0</v>
      </c>
      <c r="D206" s="327">
        <v>0</v>
      </c>
      <c r="E206" s="327">
        <v>0</v>
      </c>
      <c r="F206" s="327">
        <v>50</v>
      </c>
      <c r="G206" s="327">
        <v>90</v>
      </c>
      <c r="H206" s="327">
        <v>0</v>
      </c>
      <c r="I206" s="327">
        <v>0</v>
      </c>
      <c r="J206" s="327">
        <v>0</v>
      </c>
      <c r="K206" s="327">
        <v>0</v>
      </c>
      <c r="L206" s="328">
        <v>0</v>
      </c>
      <c r="M206" s="286">
        <f t="shared" si="29"/>
        <v>140</v>
      </c>
      <c r="N206" s="326">
        <v>0</v>
      </c>
      <c r="O206" s="327">
        <v>0</v>
      </c>
      <c r="P206" s="327">
        <v>0</v>
      </c>
      <c r="Q206" s="327">
        <v>0</v>
      </c>
      <c r="R206" s="327">
        <v>0</v>
      </c>
      <c r="S206" s="327">
        <v>0</v>
      </c>
      <c r="T206" s="327">
        <v>0</v>
      </c>
      <c r="U206" s="327">
        <v>0</v>
      </c>
      <c r="V206" s="327">
        <v>0</v>
      </c>
      <c r="W206" s="328">
        <v>0</v>
      </c>
      <c r="X206" s="286">
        <f t="shared" si="31"/>
        <v>0</v>
      </c>
      <c r="Y206" s="326">
        <v>0</v>
      </c>
      <c r="Z206" s="327">
        <v>0</v>
      </c>
      <c r="AA206" s="327">
        <v>0</v>
      </c>
      <c r="AB206" s="327">
        <v>0</v>
      </c>
      <c r="AC206" s="327">
        <v>0</v>
      </c>
      <c r="AD206" s="327">
        <v>0</v>
      </c>
      <c r="AE206" s="327">
        <v>0</v>
      </c>
      <c r="AF206" s="327">
        <v>0</v>
      </c>
      <c r="AG206" s="327">
        <v>0</v>
      </c>
      <c r="AH206" s="328">
        <v>0</v>
      </c>
      <c r="AI206" s="286">
        <f t="shared" si="27"/>
        <v>0</v>
      </c>
      <c r="AJ206" s="286">
        <f t="shared" si="28"/>
        <v>140</v>
      </c>
    </row>
    <row r="207" spans="1:36" ht="14.5">
      <c r="A207" s="144">
        <v>5179</v>
      </c>
      <c r="B207" s="214" t="s">
        <v>383</v>
      </c>
      <c r="C207" s="326">
        <v>0</v>
      </c>
      <c r="D207" s="327">
        <v>46.396519999999995</v>
      </c>
      <c r="E207" s="327">
        <v>41.701159999999994</v>
      </c>
      <c r="F207" s="327">
        <v>41.181750000000008</v>
      </c>
      <c r="G207" s="327">
        <v>355.71050000000002</v>
      </c>
      <c r="H207" s="327">
        <v>39.513500000000001</v>
      </c>
      <c r="I207" s="327">
        <v>35.513500000000001</v>
      </c>
      <c r="J207" s="327">
        <v>71.027000000000001</v>
      </c>
      <c r="K207" s="327">
        <v>35.513500000000001</v>
      </c>
      <c r="L207" s="328">
        <v>156.65142</v>
      </c>
      <c r="M207" s="286">
        <f t="shared" si="29"/>
        <v>823.2088500000001</v>
      </c>
      <c r="N207" s="326">
        <v>71.027000000000001</v>
      </c>
      <c r="O207" s="327">
        <v>35.969910000000006</v>
      </c>
      <c r="P207" s="327">
        <v>0</v>
      </c>
      <c r="Q207" s="327">
        <v>0</v>
      </c>
      <c r="R207" s="327">
        <v>0</v>
      </c>
      <c r="S207" s="327">
        <v>0.62</v>
      </c>
      <c r="T207" s="327">
        <v>0</v>
      </c>
      <c r="U207" s="327">
        <v>0.33600000000000002</v>
      </c>
      <c r="V207" s="327">
        <v>1.88673</v>
      </c>
      <c r="W207" s="328">
        <v>0.64300000000000002</v>
      </c>
      <c r="X207" s="286">
        <f t="shared" si="31"/>
        <v>110.48264000000002</v>
      </c>
      <c r="Y207" s="326">
        <v>0</v>
      </c>
      <c r="Z207" s="327">
        <v>0</v>
      </c>
      <c r="AA207" s="327">
        <v>0</v>
      </c>
      <c r="AB207" s="327">
        <v>0</v>
      </c>
      <c r="AC207" s="327">
        <v>0</v>
      </c>
      <c r="AD207" s="327">
        <v>0.58199999999999996</v>
      </c>
      <c r="AE207" s="327">
        <v>0</v>
      </c>
      <c r="AF207" s="327">
        <v>0</v>
      </c>
      <c r="AG207" s="327">
        <v>0</v>
      </c>
      <c r="AH207" s="328">
        <v>0</v>
      </c>
      <c r="AI207" s="286">
        <f t="shared" si="27"/>
        <v>0.58199999999999996</v>
      </c>
      <c r="AJ207" s="286">
        <f t="shared" si="28"/>
        <v>934.27349000000015</v>
      </c>
    </row>
    <row r="208" spans="1:36" ht="14.5">
      <c r="A208" s="144">
        <v>5191</v>
      </c>
      <c r="B208" s="214" t="s">
        <v>974</v>
      </c>
      <c r="C208" s="326"/>
      <c r="D208" s="327"/>
      <c r="E208" s="327"/>
      <c r="F208" s="327"/>
      <c r="G208" s="327"/>
      <c r="H208" s="327"/>
      <c r="I208" s="327"/>
      <c r="J208" s="327"/>
      <c r="K208" s="327"/>
      <c r="L208" s="328"/>
      <c r="M208" s="286"/>
      <c r="N208" s="326"/>
      <c r="O208" s="327"/>
      <c r="P208" s="327"/>
      <c r="Q208" s="327"/>
      <c r="R208" s="327"/>
      <c r="S208" s="327"/>
      <c r="T208" s="327"/>
      <c r="U208" s="327"/>
      <c r="V208" s="327"/>
      <c r="W208" s="328">
        <v>0.10</v>
      </c>
      <c r="X208" s="286"/>
      <c r="Y208" s="326">
        <v>0</v>
      </c>
      <c r="Z208" s="327">
        <v>0</v>
      </c>
      <c r="AA208" s="327">
        <v>0</v>
      </c>
      <c r="AB208" s="327">
        <v>0</v>
      </c>
      <c r="AC208" s="327">
        <v>0</v>
      </c>
      <c r="AD208" s="327">
        <v>0</v>
      </c>
      <c r="AE208" s="327">
        <v>0</v>
      </c>
      <c r="AF208" s="327">
        <v>0</v>
      </c>
      <c r="AG208" s="327">
        <v>0</v>
      </c>
      <c r="AH208" s="328">
        <v>0</v>
      </c>
      <c r="AI208" s="286">
        <f t="shared" si="27"/>
        <v>0</v>
      </c>
      <c r="AJ208" s="286">
        <f t="shared" si="28"/>
        <v>0</v>
      </c>
    </row>
    <row r="209" spans="1:36" ht="14.5">
      <c r="A209" s="144">
        <v>5192</v>
      </c>
      <c r="B209" s="214" t="s">
        <v>433</v>
      </c>
      <c r="C209" s="326">
        <v>0</v>
      </c>
      <c r="D209" s="327">
        <v>0</v>
      </c>
      <c r="E209" s="327">
        <v>8825.1801699999996</v>
      </c>
      <c r="F209" s="327">
        <v>10510.685340000002</v>
      </c>
      <c r="G209" s="327">
        <v>4452.7950799999981</v>
      </c>
      <c r="H209" s="327">
        <v>1808.7831799999999</v>
      </c>
      <c r="I209" s="327">
        <v>225.50735000000009</v>
      </c>
      <c r="J209" s="327">
        <v>16.520199999999999</v>
      </c>
      <c r="K209" s="327">
        <v>405.37477999999982</v>
      </c>
      <c r="L209" s="328">
        <v>0</v>
      </c>
      <c r="M209" s="286">
        <f t="shared" si="29"/>
        <v>26244.846099999995</v>
      </c>
      <c r="N209" s="326">
        <v>3.20</v>
      </c>
      <c r="O209" s="327">
        <v>5.53</v>
      </c>
      <c r="P209" s="327">
        <v>0</v>
      </c>
      <c r="Q209" s="327">
        <v>0</v>
      </c>
      <c r="R209" s="327">
        <v>0</v>
      </c>
      <c r="S209" s="327">
        <v>0</v>
      </c>
      <c r="T209" s="327">
        <v>0</v>
      </c>
      <c r="U209" s="327">
        <v>0.70</v>
      </c>
      <c r="V209" s="327">
        <v>37.235</v>
      </c>
      <c r="W209" s="328">
        <v>28.283999999999999</v>
      </c>
      <c r="X209" s="286">
        <f t="shared" si="32" ref="X209:X240">SUM(N209:W209)</f>
        <v>74.948999999999998</v>
      </c>
      <c r="Y209" s="326">
        <v>13.726000000000001</v>
      </c>
      <c r="Z209" s="327">
        <v>30.76</v>
      </c>
      <c r="AA209" s="327">
        <v>11</v>
      </c>
      <c r="AB209" s="327">
        <v>93.106999999999999</v>
      </c>
      <c r="AC209" s="327">
        <v>125.042</v>
      </c>
      <c r="AD209" s="327">
        <v>17.617999999999999</v>
      </c>
      <c r="AE209" s="327">
        <v>23.376000000000001</v>
      </c>
      <c r="AF209" s="327">
        <v>11</v>
      </c>
      <c r="AG209" s="327">
        <v>20.32</v>
      </c>
      <c r="AH209" s="328">
        <v>13.08</v>
      </c>
      <c r="AI209" s="286">
        <f t="shared" si="27"/>
        <v>359.02899999999994</v>
      </c>
      <c r="AJ209" s="286">
        <f t="shared" si="28"/>
        <v>26678.824099999994</v>
      </c>
    </row>
    <row r="210" spans="1:36" ht="14.5">
      <c r="A210" s="144">
        <v>5194</v>
      </c>
      <c r="B210" s="214" t="s">
        <v>384</v>
      </c>
      <c r="C210" s="326">
        <v>421.03050000000002</v>
      </c>
      <c r="D210" s="327">
        <v>26811.579000000002</v>
      </c>
      <c r="E210" s="327">
        <v>15266.348409999997</v>
      </c>
      <c r="F210" s="327">
        <v>7265.9667499999996</v>
      </c>
      <c r="G210" s="327">
        <v>3765.0175400000066</v>
      </c>
      <c r="H210" s="327">
        <v>5301.4083700000001</v>
      </c>
      <c r="I210" s="327">
        <v>798.51846</v>
      </c>
      <c r="J210" s="327">
        <v>4203.0612000000001</v>
      </c>
      <c r="K210" s="327">
        <v>957.35495000000117</v>
      </c>
      <c r="L210" s="328">
        <v>5399.9295000000002</v>
      </c>
      <c r="M210" s="286">
        <f t="shared" si="29"/>
        <v>70190.214680000005</v>
      </c>
      <c r="N210" s="326">
        <v>1396.5241699999999</v>
      </c>
      <c r="O210" s="327">
        <v>2979.4759599999998</v>
      </c>
      <c r="P210" s="327">
        <v>259.68261000000001</v>
      </c>
      <c r="Q210" s="327">
        <v>110.50700000000001</v>
      </c>
      <c r="R210" s="327">
        <v>732.69524000000001</v>
      </c>
      <c r="S210" s="327">
        <v>1356.74117</v>
      </c>
      <c r="T210" s="327">
        <v>76.607429999999695</v>
      </c>
      <c r="U210" s="327">
        <v>217.07093999999947</v>
      </c>
      <c r="V210" s="327">
        <v>1130.54052</v>
      </c>
      <c r="W210" s="328">
        <v>687.55226000000073</v>
      </c>
      <c r="X210" s="286">
        <f t="shared" si="32"/>
        <v>8947.3972999999987</v>
      </c>
      <c r="Y210" s="326">
        <v>96.653689999999997</v>
      </c>
      <c r="Z210" s="327">
        <v>80.716999999999999</v>
      </c>
      <c r="AA210" s="327">
        <v>89.432099999999977</v>
      </c>
      <c r="AB210" s="327">
        <v>171.79132000000001</v>
      </c>
      <c r="AC210" s="327">
        <v>161.71462</v>
      </c>
      <c r="AD210" s="327">
        <v>201.917</v>
      </c>
      <c r="AE210" s="327">
        <v>2587.498</v>
      </c>
      <c r="AF210" s="327">
        <v>-841.46199999999999</v>
      </c>
      <c r="AG210" s="327">
        <v>83.347999999999999</v>
      </c>
      <c r="AH210" s="328">
        <v>308.18940000000003</v>
      </c>
      <c r="AI210" s="286">
        <f t="shared" si="27"/>
        <v>2939.7991300000003</v>
      </c>
      <c r="AJ210" s="286">
        <f t="shared" si="28"/>
        <v>82077.411110000001</v>
      </c>
    </row>
    <row r="211" spans="1:36" ht="14.5">
      <c r="A211" s="144">
        <v>5197</v>
      </c>
      <c r="B211" s="214" t="s">
        <v>596</v>
      </c>
      <c r="C211" s="326">
        <v>0</v>
      </c>
      <c r="D211" s="327">
        <v>0</v>
      </c>
      <c r="E211" s="327">
        <v>0</v>
      </c>
      <c r="F211" s="327">
        <v>0</v>
      </c>
      <c r="G211" s="327">
        <v>0</v>
      </c>
      <c r="H211" s="327">
        <v>0</v>
      </c>
      <c r="I211" s="327">
        <v>0</v>
      </c>
      <c r="J211" s="327">
        <v>0</v>
      </c>
      <c r="K211" s="327">
        <v>0</v>
      </c>
      <c r="L211" s="328">
        <v>0</v>
      </c>
      <c r="M211" s="286">
        <f t="shared" si="29"/>
        <v>0</v>
      </c>
      <c r="N211" s="326">
        <v>0</v>
      </c>
      <c r="O211" s="327">
        <v>0</v>
      </c>
      <c r="P211" s="327">
        <v>0</v>
      </c>
      <c r="Q211" s="327">
        <v>0</v>
      </c>
      <c r="R211" s="327">
        <v>0</v>
      </c>
      <c r="S211" s="327">
        <v>0</v>
      </c>
      <c r="T211" s="327">
        <v>0</v>
      </c>
      <c r="U211" s="327">
        <v>0</v>
      </c>
      <c r="V211" s="327">
        <v>0</v>
      </c>
      <c r="W211" s="328">
        <v>0</v>
      </c>
      <c r="X211" s="286">
        <f t="shared" si="32"/>
        <v>0</v>
      </c>
      <c r="Y211" s="326">
        <v>0</v>
      </c>
      <c r="Z211" s="327">
        <v>0</v>
      </c>
      <c r="AA211" s="327">
        <v>0</v>
      </c>
      <c r="AB211" s="327">
        <v>0</v>
      </c>
      <c r="AC211" s="327">
        <v>0</v>
      </c>
      <c r="AD211" s="327">
        <v>0</v>
      </c>
      <c r="AE211" s="327">
        <v>0</v>
      </c>
      <c r="AF211" s="327">
        <v>0</v>
      </c>
      <c r="AG211" s="327">
        <v>0</v>
      </c>
      <c r="AH211" s="328">
        <v>0</v>
      </c>
      <c r="AI211" s="286">
        <f t="shared" si="27"/>
        <v>0</v>
      </c>
      <c r="AJ211" s="286">
        <f t="shared" si="28"/>
        <v>0</v>
      </c>
    </row>
    <row r="212" spans="1:36" ht="14.5">
      <c r="A212" s="144">
        <v>5199</v>
      </c>
      <c r="B212" s="214" t="s">
        <v>385</v>
      </c>
      <c r="C212" s="326">
        <v>100</v>
      </c>
      <c r="D212" s="327">
        <v>22.872</v>
      </c>
      <c r="E212" s="327">
        <v>57.872</v>
      </c>
      <c r="F212" s="327">
        <v>-47.128</v>
      </c>
      <c r="G212" s="327">
        <v>0</v>
      </c>
      <c r="H212" s="327">
        <v>0</v>
      </c>
      <c r="I212" s="327">
        <v>-20</v>
      </c>
      <c r="J212" s="327">
        <v>45.625</v>
      </c>
      <c r="K212" s="327">
        <v>0</v>
      </c>
      <c r="L212" s="328">
        <v>0</v>
      </c>
      <c r="M212" s="286">
        <f t="shared" si="29"/>
        <v>159.24099999999999</v>
      </c>
      <c r="N212" s="326">
        <v>13.26</v>
      </c>
      <c r="O212" s="327">
        <v>6.63</v>
      </c>
      <c r="P212" s="327">
        <v>6.63</v>
      </c>
      <c r="Q212" s="327">
        <v>6.63</v>
      </c>
      <c r="R212" s="327">
        <v>6.63</v>
      </c>
      <c r="S212" s="327">
        <v>0</v>
      </c>
      <c r="T212" s="327">
        <v>0</v>
      </c>
      <c r="U212" s="327">
        <v>0</v>
      </c>
      <c r="V212" s="327">
        <v>0</v>
      </c>
      <c r="W212" s="328">
        <v>0</v>
      </c>
      <c r="X212" s="286">
        <f t="shared" si="32"/>
        <v>39.78</v>
      </c>
      <c r="Y212" s="326">
        <v>0</v>
      </c>
      <c r="Z212" s="327">
        <v>10</v>
      </c>
      <c r="AA212" s="327">
        <v>0</v>
      </c>
      <c r="AB212" s="327">
        <v>0</v>
      </c>
      <c r="AC212" s="327">
        <v>0</v>
      </c>
      <c r="AD212" s="327">
        <v>0</v>
      </c>
      <c r="AE212" s="327">
        <v>0</v>
      </c>
      <c r="AF212" s="327">
        <v>0</v>
      </c>
      <c r="AG212" s="327">
        <v>0</v>
      </c>
      <c r="AH212" s="328">
        <v>0</v>
      </c>
      <c r="AI212" s="286">
        <f t="shared" si="27"/>
        <v>10</v>
      </c>
      <c r="AJ212" s="286">
        <f t="shared" si="28"/>
        <v>209.02099999999999</v>
      </c>
    </row>
    <row r="213" spans="1:36" ht="14.5">
      <c r="A213" s="144">
        <v>5211</v>
      </c>
      <c r="B213" s="214" t="s">
        <v>434</v>
      </c>
      <c r="C213" s="326">
        <v>0</v>
      </c>
      <c r="D213" s="327">
        <v>0</v>
      </c>
      <c r="E213" s="327">
        <v>15</v>
      </c>
      <c r="F213" s="327">
        <v>0</v>
      </c>
      <c r="G213" s="327">
        <v>0</v>
      </c>
      <c r="H213" s="327">
        <v>0</v>
      </c>
      <c r="I213" s="327">
        <v>0</v>
      </c>
      <c r="J213" s="327">
        <v>0</v>
      </c>
      <c r="K213" s="327">
        <v>0</v>
      </c>
      <c r="L213" s="328">
        <v>0</v>
      </c>
      <c r="M213" s="286">
        <f t="shared" si="29"/>
        <v>15</v>
      </c>
      <c r="N213" s="326">
        <v>0</v>
      </c>
      <c r="O213" s="327">
        <v>0</v>
      </c>
      <c r="P213" s="327">
        <v>0</v>
      </c>
      <c r="Q213" s="327">
        <v>0</v>
      </c>
      <c r="R213" s="327">
        <v>0</v>
      </c>
      <c r="S213" s="327">
        <v>0</v>
      </c>
      <c r="T213" s="327">
        <v>0</v>
      </c>
      <c r="U213" s="327">
        <v>0</v>
      </c>
      <c r="V213" s="327">
        <v>0</v>
      </c>
      <c r="W213" s="328">
        <v>0</v>
      </c>
      <c r="X213" s="286">
        <f t="shared" si="32"/>
        <v>0</v>
      </c>
      <c r="Y213" s="326">
        <v>0</v>
      </c>
      <c r="Z213" s="327">
        <v>0</v>
      </c>
      <c r="AA213" s="327">
        <v>0</v>
      </c>
      <c r="AB213" s="327">
        <v>0</v>
      </c>
      <c r="AC213" s="327">
        <v>0</v>
      </c>
      <c r="AD213" s="327">
        <v>0</v>
      </c>
      <c r="AE213" s="327">
        <v>0</v>
      </c>
      <c r="AF213" s="327">
        <v>0</v>
      </c>
      <c r="AG213" s="327">
        <v>0</v>
      </c>
      <c r="AH213" s="328">
        <v>0</v>
      </c>
      <c r="AI213" s="286">
        <f t="shared" si="27"/>
        <v>0</v>
      </c>
      <c r="AJ213" s="286">
        <f t="shared" si="28"/>
        <v>15</v>
      </c>
    </row>
    <row r="214" spans="1:36" ht="14.5">
      <c r="A214" s="144">
        <v>5212</v>
      </c>
      <c r="B214" s="214" t="s">
        <v>435</v>
      </c>
      <c r="C214" s="326">
        <v>0</v>
      </c>
      <c r="D214" s="327">
        <v>0</v>
      </c>
      <c r="E214" s="327">
        <v>10</v>
      </c>
      <c r="F214" s="327">
        <v>114</v>
      </c>
      <c r="G214" s="327">
        <v>501.45</v>
      </c>
      <c r="H214" s="327">
        <v>1307.50</v>
      </c>
      <c r="I214" s="327">
        <v>75</v>
      </c>
      <c r="J214" s="327">
        <v>45</v>
      </c>
      <c r="K214" s="327">
        <v>-159.529</v>
      </c>
      <c r="L214" s="328">
        <v>105.50</v>
      </c>
      <c r="M214" s="286">
        <f t="shared" si="29"/>
        <v>1998.9209999999998</v>
      </c>
      <c r="N214" s="326">
        <v>0</v>
      </c>
      <c r="O214" s="327">
        <v>0</v>
      </c>
      <c r="P214" s="327">
        <v>0</v>
      </c>
      <c r="Q214" s="327">
        <v>0</v>
      </c>
      <c r="R214" s="327">
        <v>130.19999999999999</v>
      </c>
      <c r="S214" s="327">
        <v>0</v>
      </c>
      <c r="T214" s="327">
        <v>0</v>
      </c>
      <c r="U214" s="327">
        <v>0</v>
      </c>
      <c r="V214" s="327">
        <v>0</v>
      </c>
      <c r="W214" s="328">
        <v>0</v>
      </c>
      <c r="X214" s="286">
        <f t="shared" si="32"/>
        <v>130.19999999999999</v>
      </c>
      <c r="Y214" s="326">
        <v>0</v>
      </c>
      <c r="Z214" s="327">
        <v>0</v>
      </c>
      <c r="AA214" s="327">
        <v>0</v>
      </c>
      <c r="AB214" s="327">
        <v>0</v>
      </c>
      <c r="AC214" s="327">
        <v>0</v>
      </c>
      <c r="AD214" s="327">
        <v>0</v>
      </c>
      <c r="AE214" s="327">
        <v>0</v>
      </c>
      <c r="AF214" s="327">
        <v>0</v>
      </c>
      <c r="AG214" s="327">
        <v>0</v>
      </c>
      <c r="AH214" s="328">
        <v>0</v>
      </c>
      <c r="AI214" s="286">
        <f t="shared" si="27"/>
        <v>0</v>
      </c>
      <c r="AJ214" s="286">
        <f t="shared" si="28"/>
        <v>2129.1209999999996</v>
      </c>
    </row>
    <row r="215" spans="1:36" ht="14.5">
      <c r="A215" s="144">
        <v>5213</v>
      </c>
      <c r="B215" s="214" t="s">
        <v>386</v>
      </c>
      <c r="C215" s="326">
        <v>0</v>
      </c>
      <c r="D215" s="327">
        <v>120</v>
      </c>
      <c r="E215" s="327">
        <v>0</v>
      </c>
      <c r="F215" s="327">
        <v>1411.25</v>
      </c>
      <c r="G215" s="327">
        <v>7623.45</v>
      </c>
      <c r="H215" s="327">
        <v>4019.45</v>
      </c>
      <c r="I215" s="327">
        <v>233.20</v>
      </c>
      <c r="J215" s="327">
        <v>259.87</v>
      </c>
      <c r="K215" s="327">
        <v>-190.05</v>
      </c>
      <c r="L215" s="328">
        <v>218.90</v>
      </c>
      <c r="M215" s="286">
        <f t="shared" si="29"/>
        <v>13696.070000000003</v>
      </c>
      <c r="N215" s="326">
        <v>299.14999999999998</v>
      </c>
      <c r="O215" s="327">
        <v>6721.10</v>
      </c>
      <c r="P215" s="327">
        <v>130.19999999999999</v>
      </c>
      <c r="Q215" s="327">
        <v>126</v>
      </c>
      <c r="R215" s="327">
        <v>0</v>
      </c>
      <c r="S215" s="327">
        <v>2000</v>
      </c>
      <c r="T215" s="327">
        <v>10.25</v>
      </c>
      <c r="U215" s="327">
        <v>0</v>
      </c>
      <c r="V215" s="327">
        <v>0</v>
      </c>
      <c r="W215" s="328">
        <v>4028.07</v>
      </c>
      <c r="X215" s="286">
        <f t="shared" si="32"/>
        <v>13314.77</v>
      </c>
      <c r="Y215" s="326">
        <v>480</v>
      </c>
      <c r="Z215" s="327">
        <v>0</v>
      </c>
      <c r="AA215" s="327">
        <v>0</v>
      </c>
      <c r="AB215" s="327">
        <v>0</v>
      </c>
      <c r="AC215" s="327">
        <v>963.25</v>
      </c>
      <c r="AD215" s="327">
        <v>83.50</v>
      </c>
      <c r="AE215" s="327">
        <v>0</v>
      </c>
      <c r="AF215" s="327">
        <v>0</v>
      </c>
      <c r="AG215" s="327">
        <v>-88</v>
      </c>
      <c r="AH215" s="328">
        <v>5</v>
      </c>
      <c r="AI215" s="286">
        <f t="shared" si="27"/>
        <v>1443.75</v>
      </c>
      <c r="AJ215" s="286">
        <f t="shared" si="28"/>
        <v>28454.590000000004</v>
      </c>
    </row>
    <row r="216" spans="1:36" ht="14.5">
      <c r="A216" s="144">
        <v>5216</v>
      </c>
      <c r="B216" s="214" t="s">
        <v>439</v>
      </c>
      <c r="C216" s="326">
        <v>0</v>
      </c>
      <c r="D216" s="327">
        <v>0</v>
      </c>
      <c r="E216" s="327">
        <v>3418.174</v>
      </c>
      <c r="F216" s="327">
        <v>6730</v>
      </c>
      <c r="G216" s="327">
        <v>0</v>
      </c>
      <c r="H216" s="327">
        <v>0</v>
      </c>
      <c r="I216" s="327">
        <v>0</v>
      </c>
      <c r="J216" s="327">
        <v>0</v>
      </c>
      <c r="K216" s="327">
        <v>0</v>
      </c>
      <c r="L216" s="328">
        <v>0</v>
      </c>
      <c r="M216" s="286">
        <f t="shared" si="29"/>
        <v>10148.173999999999</v>
      </c>
      <c r="N216" s="326">
        <v>0</v>
      </c>
      <c r="O216" s="327">
        <v>0</v>
      </c>
      <c r="P216" s="327">
        <v>0</v>
      </c>
      <c r="Q216" s="327">
        <v>0</v>
      </c>
      <c r="R216" s="327">
        <v>0</v>
      </c>
      <c r="S216" s="327">
        <v>0</v>
      </c>
      <c r="T216" s="327">
        <v>0</v>
      </c>
      <c r="U216" s="327">
        <v>0</v>
      </c>
      <c r="V216" s="327">
        <v>0</v>
      </c>
      <c r="W216" s="328">
        <v>0</v>
      </c>
      <c r="X216" s="286">
        <f t="shared" si="32"/>
        <v>0</v>
      </c>
      <c r="Y216" s="326">
        <v>0</v>
      </c>
      <c r="Z216" s="327">
        <v>0</v>
      </c>
      <c r="AA216" s="327">
        <v>0</v>
      </c>
      <c r="AB216" s="327">
        <v>0</v>
      </c>
      <c r="AC216" s="327">
        <v>0</v>
      </c>
      <c r="AD216" s="327">
        <v>0</v>
      </c>
      <c r="AE216" s="327">
        <v>0</v>
      </c>
      <c r="AF216" s="327">
        <v>0</v>
      </c>
      <c r="AG216" s="327">
        <v>0</v>
      </c>
      <c r="AH216" s="328">
        <v>0</v>
      </c>
      <c r="AI216" s="286">
        <f t="shared" si="27"/>
        <v>0</v>
      </c>
      <c r="AJ216" s="286">
        <f t="shared" si="28"/>
        <v>10148.173999999999</v>
      </c>
    </row>
    <row r="217" spans="1:36" ht="14.5">
      <c r="A217" s="144">
        <v>5219</v>
      </c>
      <c r="B217" s="214" t="s">
        <v>387</v>
      </c>
      <c r="C217" s="326">
        <v>0</v>
      </c>
      <c r="D217" s="327">
        <v>20</v>
      </c>
      <c r="E217" s="327">
        <v>0</v>
      </c>
      <c r="F217" s="327">
        <v>0</v>
      </c>
      <c r="G217" s="327">
        <v>0</v>
      </c>
      <c r="H217" s="327">
        <v>0</v>
      </c>
      <c r="I217" s="327">
        <v>0</v>
      </c>
      <c r="J217" s="327">
        <v>0</v>
      </c>
      <c r="K217" s="327">
        <v>0</v>
      </c>
      <c r="L217" s="328">
        <v>0</v>
      </c>
      <c r="M217" s="286">
        <f t="shared" si="29"/>
        <v>20</v>
      </c>
      <c r="N217" s="326">
        <v>0</v>
      </c>
      <c r="O217" s="327">
        <v>0</v>
      </c>
      <c r="P217" s="327">
        <v>0</v>
      </c>
      <c r="Q217" s="327">
        <v>0</v>
      </c>
      <c r="R217" s="327">
        <v>0</v>
      </c>
      <c r="S217" s="327">
        <v>0</v>
      </c>
      <c r="T217" s="327">
        <v>0</v>
      </c>
      <c r="U217" s="327">
        <v>0</v>
      </c>
      <c r="V217" s="327">
        <v>0</v>
      </c>
      <c r="W217" s="328">
        <v>0</v>
      </c>
      <c r="X217" s="286">
        <f t="shared" si="32"/>
        <v>0</v>
      </c>
      <c r="Y217" s="326">
        <v>0</v>
      </c>
      <c r="Z217" s="327">
        <v>0</v>
      </c>
      <c r="AA217" s="327">
        <v>0</v>
      </c>
      <c r="AB217" s="327">
        <v>0</v>
      </c>
      <c r="AC217" s="327">
        <v>0</v>
      </c>
      <c r="AD217" s="327">
        <v>0</v>
      </c>
      <c r="AE217" s="327">
        <v>0</v>
      </c>
      <c r="AF217" s="327">
        <v>0</v>
      </c>
      <c r="AG217" s="327">
        <v>0</v>
      </c>
      <c r="AH217" s="328">
        <v>0</v>
      </c>
      <c r="AI217" s="286">
        <f t="shared" si="27"/>
        <v>0</v>
      </c>
      <c r="AJ217" s="286">
        <f t="shared" si="28"/>
        <v>20</v>
      </c>
    </row>
    <row r="218" spans="1:36" ht="14.5">
      <c r="A218" s="144">
        <v>5221</v>
      </c>
      <c r="B218" s="214" t="s">
        <v>388</v>
      </c>
      <c r="C218" s="326">
        <v>830.05700000000002</v>
      </c>
      <c r="D218" s="327">
        <v>42920.245689999996</v>
      </c>
      <c r="E218" s="327">
        <v>5284.6009999999997</v>
      </c>
      <c r="F218" s="327">
        <v>19084</v>
      </c>
      <c r="G218" s="327">
        <v>14489.459000000001</v>
      </c>
      <c r="H218" s="327">
        <v>8589.0134999999991</v>
      </c>
      <c r="I218" s="327">
        <v>369</v>
      </c>
      <c r="J218" s="327">
        <v>350</v>
      </c>
      <c r="K218" s="327">
        <v>-170</v>
      </c>
      <c r="L218" s="328">
        <v>467.90</v>
      </c>
      <c r="M218" s="286">
        <f t="shared" si="29"/>
        <v>92214.276190000004</v>
      </c>
      <c r="N218" s="326">
        <v>127.038</v>
      </c>
      <c r="O218" s="327">
        <v>321.81900000000002</v>
      </c>
      <c r="P218" s="327">
        <v>7038.0079999999998</v>
      </c>
      <c r="Q218" s="327">
        <v>0</v>
      </c>
      <c r="R218" s="327">
        <v>202.445</v>
      </c>
      <c r="S218" s="327">
        <v>11984.778</v>
      </c>
      <c r="T218" s="327">
        <v>2286.8409999999999</v>
      </c>
      <c r="U218" s="327">
        <v>-575</v>
      </c>
      <c r="V218" s="327">
        <v>0</v>
      </c>
      <c r="W218" s="328">
        <v>575</v>
      </c>
      <c r="X218" s="286">
        <f t="shared" si="32"/>
        <v>21960.929</v>
      </c>
      <c r="Y218" s="326">
        <v>0</v>
      </c>
      <c r="Z218" s="327">
        <v>0</v>
      </c>
      <c r="AA218" s="327">
        <v>0</v>
      </c>
      <c r="AB218" s="327">
        <v>0</v>
      </c>
      <c r="AC218" s="327">
        <v>4900</v>
      </c>
      <c r="AD218" s="327">
        <v>90</v>
      </c>
      <c r="AE218" s="327">
        <v>141.55000000000001</v>
      </c>
      <c r="AF218" s="327">
        <v>0</v>
      </c>
      <c r="AG218" s="327">
        <v>0</v>
      </c>
      <c r="AH218" s="328">
        <v>55</v>
      </c>
      <c r="AI218" s="286">
        <f t="shared" si="27"/>
        <v>5186.55</v>
      </c>
      <c r="AJ218" s="286">
        <f t="shared" si="28"/>
        <v>119361.75519000001</v>
      </c>
    </row>
    <row r="219" spans="1:36" ht="14.5">
      <c r="A219" s="144">
        <v>5222</v>
      </c>
      <c r="B219" s="214" t="s">
        <v>389</v>
      </c>
      <c r="C219" s="326">
        <v>289</v>
      </c>
      <c r="D219" s="327">
        <v>18664.330000000002</v>
      </c>
      <c r="E219" s="327">
        <v>7387.067</v>
      </c>
      <c r="F219" s="327">
        <v>59326.15</v>
      </c>
      <c r="G219" s="327">
        <v>12116.47</v>
      </c>
      <c r="H219" s="327">
        <v>25649.186000000002</v>
      </c>
      <c r="I219" s="327">
        <v>761.98</v>
      </c>
      <c r="J219" s="327">
        <v>5342</v>
      </c>
      <c r="K219" s="327">
        <v>115</v>
      </c>
      <c r="L219" s="328">
        <v>-5677.2097400000002</v>
      </c>
      <c r="M219" s="286">
        <f t="shared" si="29"/>
        <v>123973.97326</v>
      </c>
      <c r="N219" s="326">
        <v>662.50</v>
      </c>
      <c r="O219" s="327">
        <v>1799.904</v>
      </c>
      <c r="P219" s="327">
        <v>7529.5821999999998</v>
      </c>
      <c r="Q219" s="327">
        <v>602.12</v>
      </c>
      <c r="R219" s="327">
        <v>2394.2600000000002</v>
      </c>
      <c r="S219" s="327">
        <v>43473.02</v>
      </c>
      <c r="T219" s="327">
        <v>5113.1589999999997</v>
      </c>
      <c r="U219" s="327">
        <v>4439.232</v>
      </c>
      <c r="V219" s="327">
        <v>1288.29</v>
      </c>
      <c r="W219" s="328">
        <v>-708.89678000000117</v>
      </c>
      <c r="X219" s="286">
        <f t="shared" si="32"/>
        <v>66593.170419999995</v>
      </c>
      <c r="Y219" s="326">
        <v>0</v>
      </c>
      <c r="Z219" s="327">
        <v>0</v>
      </c>
      <c r="AA219" s="327">
        <v>1000</v>
      </c>
      <c r="AB219" s="327">
        <v>4242.4530000000004</v>
      </c>
      <c r="AC219" s="327">
        <v>14502.10</v>
      </c>
      <c r="AD219" s="327">
        <v>1468.473</v>
      </c>
      <c r="AE219" s="327">
        <v>0</v>
      </c>
      <c r="AF219" s="327">
        <v>0</v>
      </c>
      <c r="AG219" s="327">
        <v>0</v>
      </c>
      <c r="AH219" s="328">
        <v>-230.13561999999999</v>
      </c>
      <c r="AI219" s="286">
        <f t="shared" si="27"/>
        <v>20982.890379999997</v>
      </c>
      <c r="AJ219" s="286">
        <f t="shared" si="28"/>
        <v>211550.03405999998</v>
      </c>
    </row>
    <row r="220" spans="1:36" ht="14.5">
      <c r="A220" s="144">
        <v>5223</v>
      </c>
      <c r="B220" s="214" t="s">
        <v>390</v>
      </c>
      <c r="C220" s="326">
        <v>161.90</v>
      </c>
      <c r="D220" s="327">
        <v>14406.501</v>
      </c>
      <c r="E220" s="327">
        <v>3747.5279999999998</v>
      </c>
      <c r="F220" s="327">
        <v>1828.519</v>
      </c>
      <c r="G220" s="327">
        <v>646.82000000000005</v>
      </c>
      <c r="H220" s="327">
        <v>2675.37</v>
      </c>
      <c r="I220" s="327">
        <v>217</v>
      </c>
      <c r="J220" s="327">
        <v>386.60</v>
      </c>
      <c r="K220" s="327">
        <v>0</v>
      </c>
      <c r="L220" s="328">
        <v>1286.6282200000001</v>
      </c>
      <c r="M220" s="286">
        <f t="shared" si="29"/>
        <v>25356.866219999996</v>
      </c>
      <c r="N220" s="326">
        <v>0</v>
      </c>
      <c r="O220" s="327">
        <v>0</v>
      </c>
      <c r="P220" s="327">
        <v>0</v>
      </c>
      <c r="Q220" s="327">
        <v>0</v>
      </c>
      <c r="R220" s="327">
        <v>735</v>
      </c>
      <c r="S220" s="327">
        <v>5570</v>
      </c>
      <c r="T220" s="327">
        <v>1435</v>
      </c>
      <c r="U220" s="327">
        <v>0</v>
      </c>
      <c r="V220" s="327">
        <v>0</v>
      </c>
      <c r="W220" s="328">
        <v>-118.932</v>
      </c>
      <c r="X220" s="286">
        <f t="shared" si="32"/>
        <v>7621.0680000000002</v>
      </c>
      <c r="Y220" s="326">
        <v>0</v>
      </c>
      <c r="Z220" s="327">
        <v>0</v>
      </c>
      <c r="AA220" s="327">
        <v>0</v>
      </c>
      <c r="AB220" s="327">
        <v>688.86</v>
      </c>
      <c r="AC220" s="327">
        <v>800</v>
      </c>
      <c r="AD220" s="327">
        <v>76.540000000000006</v>
      </c>
      <c r="AE220" s="327">
        <v>0</v>
      </c>
      <c r="AF220" s="327">
        <v>0</v>
      </c>
      <c r="AG220" s="327">
        <v>0</v>
      </c>
      <c r="AH220" s="328">
        <v>-42.245</v>
      </c>
      <c r="AI220" s="286">
        <f t="shared" si="27"/>
        <v>1523.1550000000002</v>
      </c>
      <c r="AJ220" s="286">
        <f t="shared" si="28"/>
        <v>34501.089219999994</v>
      </c>
    </row>
    <row r="221" spans="1:36" ht="14.5">
      <c r="A221" s="144">
        <v>5229</v>
      </c>
      <c r="B221" s="214" t="s">
        <v>391</v>
      </c>
      <c r="C221" s="326">
        <v>100</v>
      </c>
      <c r="D221" s="327">
        <v>3605.4626000000003</v>
      </c>
      <c r="E221" s="327">
        <v>889.05999999999949</v>
      </c>
      <c r="F221" s="327">
        <v>1044.4374700000008</v>
      </c>
      <c r="G221" s="327">
        <v>108.265</v>
      </c>
      <c r="H221" s="327">
        <v>556.04600000000005</v>
      </c>
      <c r="I221" s="327">
        <v>92.537999999999997</v>
      </c>
      <c r="J221" s="327">
        <v>40</v>
      </c>
      <c r="K221" s="327">
        <v>-30</v>
      </c>
      <c r="L221" s="328">
        <v>432.65199999999999</v>
      </c>
      <c r="M221" s="286">
        <f t="shared" si="29"/>
        <v>6838.4610700000012</v>
      </c>
      <c r="N221" s="326">
        <v>5.3879999999999999</v>
      </c>
      <c r="O221" s="327">
        <v>0</v>
      </c>
      <c r="P221" s="327">
        <v>0</v>
      </c>
      <c r="Q221" s="327">
        <v>0</v>
      </c>
      <c r="R221" s="327">
        <v>0</v>
      </c>
      <c r="S221" s="327">
        <v>0</v>
      </c>
      <c r="T221" s="327">
        <v>10</v>
      </c>
      <c r="U221" s="327">
        <v>0</v>
      </c>
      <c r="V221" s="327">
        <v>0</v>
      </c>
      <c r="W221" s="328">
        <v>0</v>
      </c>
      <c r="X221" s="286">
        <f t="shared" si="32"/>
        <v>15.388</v>
      </c>
      <c r="Y221" s="326">
        <v>0</v>
      </c>
      <c r="Z221" s="327">
        <v>0</v>
      </c>
      <c r="AA221" s="327">
        <v>1320</v>
      </c>
      <c r="AB221" s="327">
        <v>0</v>
      </c>
      <c r="AC221" s="327">
        <v>0</v>
      </c>
      <c r="AD221" s="327">
        <v>0</v>
      </c>
      <c r="AE221" s="327">
        <v>0</v>
      </c>
      <c r="AF221" s="327">
        <v>0</v>
      </c>
      <c r="AG221" s="327">
        <v>8545</v>
      </c>
      <c r="AH221" s="328">
        <v>0</v>
      </c>
      <c r="AI221" s="286">
        <f t="shared" si="27"/>
        <v>9865</v>
      </c>
      <c r="AJ221" s="286">
        <f t="shared" si="28"/>
        <v>16718.84907</v>
      </c>
    </row>
    <row r="222" spans="1:36" ht="14.5">
      <c r="A222" s="144">
        <v>5313</v>
      </c>
      <c r="B222" s="214" t="s">
        <v>708</v>
      </c>
      <c r="C222" s="326">
        <v>0</v>
      </c>
      <c r="D222" s="327">
        <v>0</v>
      </c>
      <c r="E222" s="327">
        <v>0</v>
      </c>
      <c r="F222" s="327">
        <v>0</v>
      </c>
      <c r="G222" s="327">
        <v>0</v>
      </c>
      <c r="H222" s="327">
        <v>0</v>
      </c>
      <c r="I222" s="327">
        <v>0</v>
      </c>
      <c r="J222" s="327">
        <v>0</v>
      </c>
      <c r="K222" s="327">
        <v>0</v>
      </c>
      <c r="L222" s="328">
        <v>66.75</v>
      </c>
      <c r="M222" s="286">
        <f t="shared" si="29"/>
        <v>66.75</v>
      </c>
      <c r="N222" s="326">
        <v>0</v>
      </c>
      <c r="O222" s="327">
        <v>0</v>
      </c>
      <c r="P222" s="327">
        <v>0</v>
      </c>
      <c r="Q222" s="327">
        <v>0</v>
      </c>
      <c r="R222" s="327">
        <v>0</v>
      </c>
      <c r="S222" s="327">
        <v>0</v>
      </c>
      <c r="T222" s="327">
        <v>0</v>
      </c>
      <c r="U222" s="327">
        <v>0</v>
      </c>
      <c r="V222" s="327">
        <v>0</v>
      </c>
      <c r="W222" s="328">
        <v>0</v>
      </c>
      <c r="X222" s="286">
        <f t="shared" si="32"/>
        <v>0</v>
      </c>
      <c r="Y222" s="326">
        <v>0</v>
      </c>
      <c r="Z222" s="327">
        <v>0</v>
      </c>
      <c r="AA222" s="327">
        <v>0</v>
      </c>
      <c r="AB222" s="327">
        <v>0</v>
      </c>
      <c r="AC222" s="327">
        <v>0</v>
      </c>
      <c r="AD222" s="327">
        <v>0</v>
      </c>
      <c r="AE222" s="327">
        <v>0</v>
      </c>
      <c r="AF222" s="327">
        <v>0</v>
      </c>
      <c r="AG222" s="327">
        <v>0</v>
      </c>
      <c r="AH222" s="328">
        <v>0</v>
      </c>
      <c r="AI222" s="286">
        <f t="shared" si="27"/>
        <v>0</v>
      </c>
      <c r="AJ222" s="286">
        <f t="shared" si="28"/>
        <v>66.75</v>
      </c>
    </row>
    <row r="223" spans="1:36" ht="14.5">
      <c r="A223" s="144">
        <v>5329</v>
      </c>
      <c r="B223" s="214" t="s">
        <v>392</v>
      </c>
      <c r="C223" s="326">
        <v>0</v>
      </c>
      <c r="D223" s="327">
        <v>380</v>
      </c>
      <c r="E223" s="327">
        <v>67</v>
      </c>
      <c r="F223" s="327">
        <v>20</v>
      </c>
      <c r="G223" s="327">
        <v>20</v>
      </c>
      <c r="H223" s="327">
        <v>0</v>
      </c>
      <c r="I223" s="327">
        <v>20</v>
      </c>
      <c r="J223" s="327">
        <v>0</v>
      </c>
      <c r="K223" s="327">
        <v>0</v>
      </c>
      <c r="L223" s="328">
        <v>0</v>
      </c>
      <c r="M223" s="286">
        <f t="shared" si="29"/>
        <v>507</v>
      </c>
      <c r="N223" s="326">
        <v>0</v>
      </c>
      <c r="O223" s="327">
        <v>0</v>
      </c>
      <c r="P223" s="327">
        <v>0</v>
      </c>
      <c r="Q223" s="327">
        <v>0</v>
      </c>
      <c r="R223" s="327">
        <v>6</v>
      </c>
      <c r="S223" s="327">
        <v>0</v>
      </c>
      <c r="T223" s="327">
        <v>0</v>
      </c>
      <c r="U223" s="327">
        <v>0</v>
      </c>
      <c r="V223" s="327">
        <v>0</v>
      </c>
      <c r="W223" s="328">
        <v>0</v>
      </c>
      <c r="X223" s="286">
        <f t="shared" si="32"/>
        <v>6</v>
      </c>
      <c r="Y223" s="326">
        <v>0</v>
      </c>
      <c r="Z223" s="327">
        <v>0</v>
      </c>
      <c r="AA223" s="327">
        <v>0</v>
      </c>
      <c r="AB223" s="327">
        <v>0</v>
      </c>
      <c r="AC223" s="327">
        <v>0</v>
      </c>
      <c r="AD223" s="327">
        <v>0</v>
      </c>
      <c r="AE223" s="327">
        <v>0</v>
      </c>
      <c r="AF223" s="327">
        <v>0</v>
      </c>
      <c r="AG223" s="327">
        <v>0</v>
      </c>
      <c r="AH223" s="328">
        <v>0</v>
      </c>
      <c r="AI223" s="286">
        <f t="shared" si="27"/>
        <v>0</v>
      </c>
      <c r="AJ223" s="286">
        <f t="shared" si="28"/>
        <v>513</v>
      </c>
    </row>
    <row r="224" spans="1:36" ht="14.5">
      <c r="A224" s="144">
        <v>5331</v>
      </c>
      <c r="B224" s="214" t="s">
        <v>393</v>
      </c>
      <c r="C224" s="326">
        <v>0</v>
      </c>
      <c r="D224" s="327">
        <v>3404.4079999999999</v>
      </c>
      <c r="E224" s="327">
        <v>16223.896000000001</v>
      </c>
      <c r="F224" s="327">
        <v>15532.636960000002</v>
      </c>
      <c r="G224" s="327">
        <v>40863.886290000002</v>
      </c>
      <c r="H224" s="327">
        <v>32559.659769999998</v>
      </c>
      <c r="I224" s="327">
        <v>43453.959299999995</v>
      </c>
      <c r="J224" s="327">
        <v>31639.545999999998</v>
      </c>
      <c r="K224" s="327">
        <v>19226.568580000014</v>
      </c>
      <c r="L224" s="328">
        <v>43806.214460000003</v>
      </c>
      <c r="M224" s="286">
        <f t="shared" si="29"/>
        <v>246710.77536000003</v>
      </c>
      <c r="N224" s="326">
        <v>34474.542000000001</v>
      </c>
      <c r="O224" s="327">
        <v>33187.512219999997</v>
      </c>
      <c r="P224" s="327">
        <v>19388.30</v>
      </c>
      <c r="Q224" s="327">
        <v>33385.932000000001</v>
      </c>
      <c r="R224" s="327">
        <v>27837</v>
      </c>
      <c r="S224" s="327">
        <v>41606.588000000003</v>
      </c>
      <c r="T224" s="327">
        <v>9358.4738799999959</v>
      </c>
      <c r="U224" s="327">
        <v>8590.2000000000007</v>
      </c>
      <c r="V224" s="327">
        <v>17938.028999999999</v>
      </c>
      <c r="W224" s="328">
        <v>11774.42776000002</v>
      </c>
      <c r="X224" s="286">
        <f t="shared" si="32"/>
        <v>237541.00486000004</v>
      </c>
      <c r="Y224" s="326">
        <v>9645.1200000000008</v>
      </c>
      <c r="Z224" s="327">
        <v>33001.67469</v>
      </c>
      <c r="AA224" s="327">
        <v>5417.20</v>
      </c>
      <c r="AB224" s="327">
        <v>10439.824000000001</v>
      </c>
      <c r="AC224" s="327">
        <v>2510.6552400000019</v>
      </c>
      <c r="AD224" s="327">
        <v>7019.7439999999997</v>
      </c>
      <c r="AE224" s="327">
        <v>5161.1237599999904</v>
      </c>
      <c r="AF224" s="327">
        <v>5282.50</v>
      </c>
      <c r="AG224" s="327">
        <v>8856.40</v>
      </c>
      <c r="AH224" s="328">
        <v>7774.2532599999995</v>
      </c>
      <c r="AI224" s="286">
        <f t="shared" si="27"/>
        <v>95108.494949999978</v>
      </c>
      <c r="AJ224" s="286">
        <f t="shared" si="28"/>
        <v>579360.27517000004</v>
      </c>
    </row>
    <row r="225" spans="1:36" ht="14.5">
      <c r="A225" s="144">
        <v>5332</v>
      </c>
      <c r="B225" s="214" t="s">
        <v>582</v>
      </c>
      <c r="C225" s="326">
        <v>0</v>
      </c>
      <c r="D225" s="327">
        <v>0</v>
      </c>
      <c r="E225" s="327">
        <v>0</v>
      </c>
      <c r="F225" s="327">
        <v>0</v>
      </c>
      <c r="G225" s="327">
        <v>0</v>
      </c>
      <c r="H225" s="327">
        <v>181.40</v>
      </c>
      <c r="I225" s="327">
        <v>0</v>
      </c>
      <c r="J225" s="327">
        <v>0</v>
      </c>
      <c r="K225" s="327">
        <v>0</v>
      </c>
      <c r="L225" s="328">
        <v>0</v>
      </c>
      <c r="M225" s="286">
        <f t="shared" si="29"/>
        <v>181.40</v>
      </c>
      <c r="N225" s="326">
        <v>0</v>
      </c>
      <c r="O225" s="327">
        <v>0</v>
      </c>
      <c r="P225" s="327">
        <v>0</v>
      </c>
      <c r="Q225" s="327">
        <v>0</v>
      </c>
      <c r="R225" s="327">
        <v>0</v>
      </c>
      <c r="S225" s="327">
        <v>0</v>
      </c>
      <c r="T225" s="327">
        <v>0</v>
      </c>
      <c r="U225" s="327">
        <v>0</v>
      </c>
      <c r="V225" s="327">
        <v>0</v>
      </c>
      <c r="W225" s="328">
        <v>0</v>
      </c>
      <c r="X225" s="286">
        <f t="shared" si="32"/>
        <v>0</v>
      </c>
      <c r="Y225" s="326">
        <v>0</v>
      </c>
      <c r="Z225" s="327">
        <v>0</v>
      </c>
      <c r="AA225" s="327">
        <v>0</v>
      </c>
      <c r="AB225" s="327">
        <v>0</v>
      </c>
      <c r="AC225" s="327">
        <v>0</v>
      </c>
      <c r="AD225" s="327">
        <v>0</v>
      </c>
      <c r="AE225" s="327">
        <v>0</v>
      </c>
      <c r="AF225" s="327">
        <v>0</v>
      </c>
      <c r="AG225" s="327">
        <v>0</v>
      </c>
      <c r="AH225" s="328">
        <v>0</v>
      </c>
      <c r="AI225" s="286">
        <f t="shared" si="27"/>
        <v>0</v>
      </c>
      <c r="AJ225" s="286">
        <f t="shared" si="28"/>
        <v>181.40</v>
      </c>
    </row>
    <row r="226" spans="1:36" ht="14.5">
      <c r="A226" s="144">
        <v>5333</v>
      </c>
      <c r="B226" s="214" t="s">
        <v>709</v>
      </c>
      <c r="C226" s="326">
        <v>0</v>
      </c>
      <c r="D226" s="327">
        <v>0</v>
      </c>
      <c r="E226" s="327">
        <v>0</v>
      </c>
      <c r="F226" s="327">
        <v>0</v>
      </c>
      <c r="G226" s="327">
        <v>0</v>
      </c>
      <c r="H226" s="327">
        <v>0</v>
      </c>
      <c r="I226" s="327">
        <v>0</v>
      </c>
      <c r="J226" s="327">
        <v>0</v>
      </c>
      <c r="K226" s="327">
        <v>0</v>
      </c>
      <c r="L226" s="328">
        <v>79.959399999999988</v>
      </c>
      <c r="M226" s="286">
        <f t="shared" si="29"/>
        <v>79.959399999999988</v>
      </c>
      <c r="N226" s="326">
        <v>294.20</v>
      </c>
      <c r="O226" s="327">
        <v>0</v>
      </c>
      <c r="P226" s="327">
        <v>0</v>
      </c>
      <c r="Q226" s="327">
        <v>0</v>
      </c>
      <c r="R226" s="327">
        <v>-294.20</v>
      </c>
      <c r="S226" s="327">
        <v>0</v>
      </c>
      <c r="T226" s="327">
        <v>0</v>
      </c>
      <c r="U226" s="327">
        <v>0</v>
      </c>
      <c r="V226" s="327">
        <v>0</v>
      </c>
      <c r="W226" s="328">
        <v>0</v>
      </c>
      <c r="X226" s="286">
        <f t="shared" si="32"/>
        <v>0</v>
      </c>
      <c r="Y226" s="326">
        <v>0</v>
      </c>
      <c r="Z226" s="327">
        <v>0</v>
      </c>
      <c r="AA226" s="327">
        <v>0</v>
      </c>
      <c r="AB226" s="327">
        <v>0</v>
      </c>
      <c r="AC226" s="327">
        <v>0</v>
      </c>
      <c r="AD226" s="327">
        <v>0</v>
      </c>
      <c r="AE226" s="327">
        <v>0</v>
      </c>
      <c r="AF226" s="327">
        <v>0</v>
      </c>
      <c r="AG226" s="327">
        <v>0</v>
      </c>
      <c r="AH226" s="328">
        <v>0</v>
      </c>
      <c r="AI226" s="286">
        <f t="shared" si="27"/>
        <v>0</v>
      </c>
      <c r="AJ226" s="286">
        <f t="shared" si="28"/>
        <v>79.959399999999988</v>
      </c>
    </row>
    <row r="227" spans="1:36" ht="14.5">
      <c r="A227" s="144">
        <v>5336</v>
      </c>
      <c r="B227" s="214" t="s">
        <v>394</v>
      </c>
      <c r="C227" s="326">
        <v>0</v>
      </c>
      <c r="D227" s="327">
        <v>650</v>
      </c>
      <c r="E227" s="327">
        <v>5086.3239999999996</v>
      </c>
      <c r="F227" s="327">
        <v>14604.513000000001</v>
      </c>
      <c r="G227" s="327">
        <v>12851.45</v>
      </c>
      <c r="H227" s="327">
        <v>45902.520499999999</v>
      </c>
      <c r="I227" s="327">
        <v>17673.599240000003</v>
      </c>
      <c r="J227" s="327">
        <v>27197.261409999999</v>
      </c>
      <c r="K227" s="327">
        <v>38438.578000000001</v>
      </c>
      <c r="L227" s="328">
        <v>27394.428260000001</v>
      </c>
      <c r="M227" s="286">
        <f t="shared" si="29"/>
        <v>189798.67441000004</v>
      </c>
      <c r="N227" s="326">
        <v>4095.70</v>
      </c>
      <c r="O227" s="327">
        <v>64288.652999999998</v>
      </c>
      <c r="P227" s="327">
        <v>38907.338000000003</v>
      </c>
      <c r="Q227" s="327">
        <v>13274.689</v>
      </c>
      <c r="R227" s="327">
        <v>1905.0419999999999</v>
      </c>
      <c r="S227" s="327">
        <v>10743.38</v>
      </c>
      <c r="T227" s="327">
        <v>-31483.649000000001</v>
      </c>
      <c r="U227" s="327">
        <v>-7442.4089599999934</v>
      </c>
      <c r="V227" s="327">
        <v>27038.258899999997</v>
      </c>
      <c r="W227" s="328">
        <v>36208.475099999996</v>
      </c>
      <c r="X227" s="286">
        <f t="shared" si="32"/>
        <v>157535.47803999999</v>
      </c>
      <c r="Y227" s="326">
        <v>1075.50</v>
      </c>
      <c r="Z227" s="327">
        <v>56328.584000000003</v>
      </c>
      <c r="AA227" s="327">
        <v>1944.50</v>
      </c>
      <c r="AB227" s="327">
        <v>597.70000000000005</v>
      </c>
      <c r="AC227" s="327">
        <v>10517.228329999998</v>
      </c>
      <c r="AD227" s="327">
        <v>1890.3420000000001</v>
      </c>
      <c r="AE227" s="327">
        <v>12152.041379999995</v>
      </c>
      <c r="AF227" s="327">
        <v>-6279.7473499999996</v>
      </c>
      <c r="AG227" s="327">
        <v>-2973.0627999999997</v>
      </c>
      <c r="AH227" s="328">
        <v>4068.1512799999996</v>
      </c>
      <c r="AI227" s="286">
        <f t="shared" si="33" ref="AI227:AI259">SUM(Y227:AH227)</f>
        <v>79321.236839999998</v>
      </c>
      <c r="AJ227" s="286">
        <f t="shared" si="34" ref="AJ227:AJ258">M227+X227+AI227</f>
        <v>426655.38929000008</v>
      </c>
    </row>
    <row r="228" spans="1:36" ht="14.5">
      <c r="A228" s="144">
        <v>5339</v>
      </c>
      <c r="B228" s="214" t="s">
        <v>436</v>
      </c>
      <c r="C228" s="326">
        <v>0</v>
      </c>
      <c r="D228" s="327">
        <v>0</v>
      </c>
      <c r="E228" s="327">
        <v>189.79599999999999</v>
      </c>
      <c r="F228" s="327">
        <v>796.50</v>
      </c>
      <c r="G228" s="327">
        <v>95.328000000000003</v>
      </c>
      <c r="H228" s="327">
        <v>120.48699999999999</v>
      </c>
      <c r="I228" s="327">
        <v>10.80</v>
      </c>
      <c r="J228" s="327">
        <v>36.795</v>
      </c>
      <c r="K228" s="327">
        <v>28657.980250000001</v>
      </c>
      <c r="L228" s="328">
        <v>-897.33795999999995</v>
      </c>
      <c r="M228" s="286">
        <f t="shared" si="29"/>
        <v>29010.348289999998</v>
      </c>
      <c r="N228" s="326">
        <v>0</v>
      </c>
      <c r="O228" s="327">
        <v>87037.116999999998</v>
      </c>
      <c r="P228" s="327">
        <v>0</v>
      </c>
      <c r="Q228" s="327">
        <v>1.50</v>
      </c>
      <c r="R228" s="327">
        <v>361</v>
      </c>
      <c r="S228" s="327">
        <v>-523.44607999999823</v>
      </c>
      <c r="T228" s="327">
        <v>-1815.2129600000083</v>
      </c>
      <c r="U228" s="327">
        <v>-250.07700999999045</v>
      </c>
      <c r="V228" s="327">
        <v>35628.105759999999</v>
      </c>
      <c r="W228" s="328">
        <v>-496.0324499999881</v>
      </c>
      <c r="X228" s="286">
        <f t="shared" si="32"/>
        <v>119942.95426000001</v>
      </c>
      <c r="Y228" s="326">
        <v>0</v>
      </c>
      <c r="Z228" s="327">
        <v>80946.841</v>
      </c>
      <c r="AA228" s="327">
        <v>0</v>
      </c>
      <c r="AB228" s="327">
        <v>0</v>
      </c>
      <c r="AC228" s="327">
        <v>0</v>
      </c>
      <c r="AD228" s="327">
        <v>-480.97581000000002</v>
      </c>
      <c r="AE228" s="327">
        <v>-4019.2495499999968</v>
      </c>
      <c r="AF228" s="327">
        <v>-3306.9628700000003</v>
      </c>
      <c r="AG228" s="327">
        <v>-2049.7624700000001</v>
      </c>
      <c r="AH228" s="328">
        <v>1267.7012099999999</v>
      </c>
      <c r="AI228" s="286">
        <f t="shared" si="33"/>
        <v>72357.591509999998</v>
      </c>
      <c r="AJ228" s="286">
        <f t="shared" si="34"/>
        <v>221310.89406000002</v>
      </c>
    </row>
    <row r="229" spans="1:36" ht="14.5">
      <c r="A229" s="144">
        <v>5341</v>
      </c>
      <c r="B229" s="214" t="s">
        <v>580</v>
      </c>
      <c r="C229" s="326">
        <v>0</v>
      </c>
      <c r="D229" s="327">
        <v>0</v>
      </c>
      <c r="E229" s="327">
        <v>0</v>
      </c>
      <c r="F229" s="327">
        <v>0</v>
      </c>
      <c r="G229" s="327">
        <v>0</v>
      </c>
      <c r="H229" s="327">
        <v>136.19999999999999</v>
      </c>
      <c r="I229" s="327">
        <v>842.40</v>
      </c>
      <c r="J229" s="327">
        <v>853.80</v>
      </c>
      <c r="K229" s="327">
        <v>1387.60</v>
      </c>
      <c r="L229" s="328">
        <v>1428.60</v>
      </c>
      <c r="M229" s="286">
        <f t="shared" si="29"/>
        <v>4648.6000000000004</v>
      </c>
      <c r="N229" s="326">
        <v>2439.3000000000002</v>
      </c>
      <c r="O229" s="327">
        <v>1385.70</v>
      </c>
      <c r="P229" s="327">
        <v>1174.80</v>
      </c>
      <c r="Q229" s="327">
        <v>1013.10</v>
      </c>
      <c r="R229" s="327">
        <v>1029.30</v>
      </c>
      <c r="S229" s="327">
        <v>832.50</v>
      </c>
      <c r="T229" s="327">
        <v>596.40</v>
      </c>
      <c r="U229" s="327">
        <v>333</v>
      </c>
      <c r="V229" s="327">
        <v>312.60000000000002</v>
      </c>
      <c r="W229" s="328">
        <v>425.60024000000021</v>
      </c>
      <c r="X229" s="286">
        <f t="shared" si="32"/>
        <v>9542.3002400000005</v>
      </c>
      <c r="Y229" s="326">
        <v>313.80</v>
      </c>
      <c r="Z229" s="327">
        <v>407.70</v>
      </c>
      <c r="AA229" s="327">
        <v>177.90</v>
      </c>
      <c r="AB229" s="327">
        <v>153</v>
      </c>
      <c r="AC229" s="327">
        <v>27.90</v>
      </c>
      <c r="AD229" s="327">
        <v>422.10</v>
      </c>
      <c r="AE229" s="327">
        <v>111.60</v>
      </c>
      <c r="AF229" s="327">
        <v>0</v>
      </c>
      <c r="AG229" s="327">
        <v>0</v>
      </c>
      <c r="AH229" s="328">
        <v>0</v>
      </c>
      <c r="AI229" s="286">
        <f t="shared" si="33"/>
        <v>1614</v>
      </c>
      <c r="AJ229" s="286">
        <f t="shared" si="34"/>
        <v>15804.900240000001</v>
      </c>
    </row>
    <row r="230" spans="1:36" ht="14.5">
      <c r="A230" s="144">
        <v>5361</v>
      </c>
      <c r="B230" s="214" t="s">
        <v>395</v>
      </c>
      <c r="C230" s="326">
        <v>0</v>
      </c>
      <c r="D230" s="327">
        <v>0.53101999999999994</v>
      </c>
      <c r="E230" s="327">
        <v>0</v>
      </c>
      <c r="F230" s="327">
        <v>0</v>
      </c>
      <c r="G230" s="327">
        <v>0</v>
      </c>
      <c r="H230" s="327">
        <v>0</v>
      </c>
      <c r="I230" s="327">
        <v>0</v>
      </c>
      <c r="J230" s="327">
        <v>0</v>
      </c>
      <c r="K230" s="327">
        <v>0</v>
      </c>
      <c r="L230" s="328">
        <v>0</v>
      </c>
      <c r="M230" s="286">
        <f t="shared" si="35" ref="M230:M258">SUM(C230:L230)</f>
        <v>0.53101999999999994</v>
      </c>
      <c r="N230" s="326">
        <v>0</v>
      </c>
      <c r="O230" s="327">
        <v>0</v>
      </c>
      <c r="P230" s="327">
        <v>0</v>
      </c>
      <c r="Q230" s="327">
        <v>0</v>
      </c>
      <c r="R230" s="327">
        <v>0</v>
      </c>
      <c r="S230" s="327">
        <v>0</v>
      </c>
      <c r="T230" s="327">
        <v>0</v>
      </c>
      <c r="U230" s="327">
        <v>0</v>
      </c>
      <c r="V230" s="327">
        <v>0</v>
      </c>
      <c r="W230" s="328">
        <v>0</v>
      </c>
      <c r="X230" s="286">
        <f t="shared" si="32"/>
        <v>0</v>
      </c>
      <c r="Y230" s="326">
        <v>0</v>
      </c>
      <c r="Z230" s="327">
        <v>0</v>
      </c>
      <c r="AA230" s="327">
        <v>0</v>
      </c>
      <c r="AB230" s="327">
        <v>0</v>
      </c>
      <c r="AC230" s="327">
        <v>0</v>
      </c>
      <c r="AD230" s="327">
        <v>0</v>
      </c>
      <c r="AE230" s="327">
        <v>0</v>
      </c>
      <c r="AF230" s="327">
        <v>0</v>
      </c>
      <c r="AG230" s="327">
        <v>0</v>
      </c>
      <c r="AH230" s="328">
        <v>0</v>
      </c>
      <c r="AI230" s="286">
        <f t="shared" si="33"/>
        <v>0</v>
      </c>
      <c r="AJ230" s="286">
        <f t="shared" si="34"/>
        <v>0.53101999999999994</v>
      </c>
    </row>
    <row r="231" spans="1:36" ht="14.5">
      <c r="A231" s="144">
        <v>5362</v>
      </c>
      <c r="B231" s="214" t="s">
        <v>396</v>
      </c>
      <c r="C231" s="326">
        <v>0</v>
      </c>
      <c r="D231" s="327">
        <v>4.7974100000000002</v>
      </c>
      <c r="E231" s="327">
        <v>0</v>
      </c>
      <c r="F231" s="327">
        <v>0.62</v>
      </c>
      <c r="G231" s="327">
        <v>0</v>
      </c>
      <c r="H231" s="327">
        <v>302.59834999999998</v>
      </c>
      <c r="I231" s="327">
        <v>33.168050000000044</v>
      </c>
      <c r="J231" s="327">
        <v>-15.21375</v>
      </c>
      <c r="K231" s="327">
        <v>186.19556999999995</v>
      </c>
      <c r="L231" s="328">
        <v>0.50</v>
      </c>
      <c r="M231" s="286">
        <f t="shared" si="35"/>
        <v>512.66562999999996</v>
      </c>
      <c r="N231" s="326">
        <v>117.35455</v>
      </c>
      <c r="O231" s="327">
        <v>0</v>
      </c>
      <c r="P231" s="327">
        <v>102.13639999999999</v>
      </c>
      <c r="Q231" s="327">
        <v>49.718180000000004</v>
      </c>
      <c r="R231" s="327">
        <v>41.481819999999999</v>
      </c>
      <c r="S231" s="327">
        <v>40.336359999999985</v>
      </c>
      <c r="T231" s="327">
        <v>35.209090000000025</v>
      </c>
      <c r="U231" s="327">
        <v>18.245459999999962</v>
      </c>
      <c r="V231" s="327">
        <v>16.663640000000001</v>
      </c>
      <c r="W231" s="328">
        <v>14.318179999999993</v>
      </c>
      <c r="X231" s="286">
        <f t="shared" si="32"/>
        <v>435.46368000000001</v>
      </c>
      <c r="Y231" s="326">
        <v>30.56298</v>
      </c>
      <c r="Z231" s="327">
        <v>17.035710000000002</v>
      </c>
      <c r="AA231" s="327">
        <v>15.171430000000001</v>
      </c>
      <c r="AB231" s="327">
        <v>11.764290000000001</v>
      </c>
      <c r="AC231" s="327">
        <v>13.53214</v>
      </c>
      <c r="AD231" s="327">
        <v>22.75714</v>
      </c>
      <c r="AE231" s="327">
        <v>7.9392899999999935</v>
      </c>
      <c r="AF231" s="327">
        <v>0</v>
      </c>
      <c r="AG231" s="327">
        <v>0</v>
      </c>
      <c r="AH231" s="328">
        <v>0</v>
      </c>
      <c r="AI231" s="286">
        <f t="shared" si="33"/>
        <v>118.76298</v>
      </c>
      <c r="AJ231" s="286">
        <f t="shared" si="34"/>
        <v>1066.89229</v>
      </c>
    </row>
    <row r="232" spans="1:36" ht="14.5">
      <c r="A232" s="144">
        <v>5363</v>
      </c>
      <c r="B232" s="214" t="s">
        <v>789</v>
      </c>
      <c r="C232" s="326">
        <v>0</v>
      </c>
      <c r="D232" s="327">
        <v>0</v>
      </c>
      <c r="E232" s="327">
        <v>0</v>
      </c>
      <c r="F232" s="327">
        <v>0</v>
      </c>
      <c r="G232" s="327">
        <v>0</v>
      </c>
      <c r="H232" s="327">
        <v>0</v>
      </c>
      <c r="I232" s="327">
        <v>0</v>
      </c>
      <c r="J232" s="327">
        <v>0</v>
      </c>
      <c r="K232" s="327">
        <v>0</v>
      </c>
      <c r="L232" s="328">
        <v>0</v>
      </c>
      <c r="M232" s="286">
        <f t="shared" si="35"/>
        <v>0</v>
      </c>
      <c r="N232" s="326">
        <v>0</v>
      </c>
      <c r="O232" s="327">
        <v>0</v>
      </c>
      <c r="P232" s="327">
        <v>0</v>
      </c>
      <c r="Q232" s="327">
        <v>8</v>
      </c>
      <c r="R232" s="327">
        <v>0</v>
      </c>
      <c r="S232" s="327">
        <v>0</v>
      </c>
      <c r="T232" s="327">
        <v>38.72</v>
      </c>
      <c r="U232" s="327">
        <v>0</v>
      </c>
      <c r="V232" s="327">
        <v>0</v>
      </c>
      <c r="W232" s="328">
        <v>0</v>
      </c>
      <c r="X232" s="286">
        <f t="shared" si="32"/>
        <v>46.72</v>
      </c>
      <c r="Y232" s="326">
        <v>0.50</v>
      </c>
      <c r="Z232" s="327">
        <v>0</v>
      </c>
      <c r="AA232" s="327">
        <v>0</v>
      </c>
      <c r="AB232" s="327">
        <v>0</v>
      </c>
      <c r="AC232" s="327">
        <v>0</v>
      </c>
      <c r="AD232" s="327">
        <v>0</v>
      </c>
      <c r="AE232" s="327">
        <v>0</v>
      </c>
      <c r="AF232" s="327">
        <v>0</v>
      </c>
      <c r="AG232" s="327">
        <v>0</v>
      </c>
      <c r="AH232" s="328">
        <v>0</v>
      </c>
      <c r="AI232" s="286">
        <f t="shared" si="33"/>
        <v>0.50</v>
      </c>
      <c r="AJ232" s="286">
        <f t="shared" si="34"/>
        <v>47.22</v>
      </c>
    </row>
    <row r="233" spans="1:36" ht="14.5">
      <c r="A233" s="144">
        <v>5424</v>
      </c>
      <c r="B233" s="214" t="s">
        <v>581</v>
      </c>
      <c r="C233" s="326">
        <v>0</v>
      </c>
      <c r="D233" s="327">
        <v>0</v>
      </c>
      <c r="E233" s="327">
        <v>0</v>
      </c>
      <c r="F233" s="327">
        <v>0</v>
      </c>
      <c r="G233" s="327">
        <v>0</v>
      </c>
      <c r="H233" s="327">
        <v>6.1630000000000003</v>
      </c>
      <c r="I233" s="327">
        <v>7.319</v>
      </c>
      <c r="J233" s="327">
        <v>5.2640000000000002</v>
      </c>
      <c r="K233" s="327">
        <v>9.4740000000000002</v>
      </c>
      <c r="L233" s="328">
        <v>98.695499999999996</v>
      </c>
      <c r="M233" s="286">
        <f t="shared" si="35"/>
        <v>126.91549999999999</v>
      </c>
      <c r="N233" s="326">
        <v>14.69</v>
      </c>
      <c r="O233" s="327">
        <v>19.109000000000002</v>
      </c>
      <c r="P233" s="327">
        <v>23.111000000000001</v>
      </c>
      <c r="Q233" s="327">
        <v>16.885999999999999</v>
      </c>
      <c r="R233" s="327">
        <v>9.4160000000000004</v>
      </c>
      <c r="S233" s="327">
        <v>21.039000000000001</v>
      </c>
      <c r="T233" s="327">
        <v>1.2430000000000001</v>
      </c>
      <c r="U233" s="327">
        <v>25.545550000000002</v>
      </c>
      <c r="V233" s="327">
        <v>25.308</v>
      </c>
      <c r="W233" s="328">
        <v>50.262300000000018</v>
      </c>
      <c r="X233" s="286">
        <f t="shared" si="32"/>
        <v>206.60984999999999</v>
      </c>
      <c r="Y233" s="326">
        <v>0</v>
      </c>
      <c r="Z233" s="327">
        <v>0</v>
      </c>
      <c r="AA233" s="327">
        <v>0</v>
      </c>
      <c r="AB233" s="327">
        <v>0</v>
      </c>
      <c r="AC233" s="327">
        <v>0</v>
      </c>
      <c r="AD233" s="327">
        <v>0</v>
      </c>
      <c r="AE233" s="327">
        <v>0</v>
      </c>
      <c r="AF233" s="327">
        <v>0</v>
      </c>
      <c r="AG233" s="327">
        <v>0</v>
      </c>
      <c r="AH233" s="328">
        <v>0</v>
      </c>
      <c r="AI233" s="286">
        <f t="shared" si="33"/>
        <v>0</v>
      </c>
      <c r="AJ233" s="286">
        <f t="shared" si="34"/>
        <v>333.52535</v>
      </c>
    </row>
    <row r="234" spans="1:36" ht="14.5">
      <c r="A234" s="144">
        <v>5492</v>
      </c>
      <c r="B234" s="214" t="s">
        <v>397</v>
      </c>
      <c r="C234" s="326">
        <v>20</v>
      </c>
      <c r="D234" s="327">
        <v>2418.8246800000002</v>
      </c>
      <c r="E234" s="327">
        <v>2585.20156</v>
      </c>
      <c r="F234" s="327">
        <v>1972.5369900000007</v>
      </c>
      <c r="G234" s="327">
        <v>1044.0855399999991</v>
      </c>
      <c r="H234" s="327">
        <v>743.73301000000004</v>
      </c>
      <c r="I234" s="327">
        <v>144.70707999999996</v>
      </c>
      <c r="J234" s="327">
        <v>132.25609</v>
      </c>
      <c r="K234" s="327">
        <v>121.55229999999993</v>
      </c>
      <c r="L234" s="328">
        <v>1691.7626399999999</v>
      </c>
      <c r="M234" s="286">
        <f t="shared" si="35"/>
        <v>10874.659889999999</v>
      </c>
      <c r="N234" s="326">
        <v>63.988839999999996</v>
      </c>
      <c r="O234" s="327">
        <v>24.893830000000001</v>
      </c>
      <c r="P234" s="327">
        <v>-30.15766</v>
      </c>
      <c r="Q234" s="327">
        <v>-25.483630000000002</v>
      </c>
      <c r="R234" s="327">
        <v>-2.1001599999999998</v>
      </c>
      <c r="S234" s="327">
        <v>-38.205020000000005</v>
      </c>
      <c r="T234" s="327">
        <v>8.0129900000000003</v>
      </c>
      <c r="U234" s="327">
        <v>59.831989999999998</v>
      </c>
      <c r="V234" s="327">
        <v>4.5339900000000002</v>
      </c>
      <c r="W234" s="328">
        <v>30.29704000000001</v>
      </c>
      <c r="X234" s="286">
        <f t="shared" si="32"/>
        <v>95.61220999999999</v>
      </c>
      <c r="Y234" s="326">
        <v>6.3279799999999993</v>
      </c>
      <c r="Z234" s="327">
        <v>4.0589899999999997</v>
      </c>
      <c r="AA234" s="327">
        <v>1.4939899999999997</v>
      </c>
      <c r="AB234" s="327">
        <v>18.200240000000001</v>
      </c>
      <c r="AC234" s="327">
        <v>3.3899900000000014</v>
      </c>
      <c r="AD234" s="327">
        <v>4.0979799999999997</v>
      </c>
      <c r="AE234" s="327">
        <v>1.7489900000000052</v>
      </c>
      <c r="AF234" s="327">
        <v>57.334000000000003</v>
      </c>
      <c r="AG234" s="327">
        <v>10.80659</v>
      </c>
      <c r="AH234" s="328">
        <v>1.6633199999999999</v>
      </c>
      <c r="AI234" s="286">
        <f t="shared" si="33"/>
        <v>109.12207000000001</v>
      </c>
      <c r="AJ234" s="286">
        <f t="shared" si="34"/>
        <v>11079.394169999998</v>
      </c>
    </row>
    <row r="235" spans="1:36" ht="14.5">
      <c r="A235" s="144">
        <v>5493</v>
      </c>
      <c r="B235" s="214" t="s">
        <v>398</v>
      </c>
      <c r="C235" s="326">
        <v>0</v>
      </c>
      <c r="D235" s="327">
        <v>140.90</v>
      </c>
      <c r="E235" s="327">
        <v>419.25</v>
      </c>
      <c r="F235" s="327">
        <v>18.213999999999999</v>
      </c>
      <c r="G235" s="327">
        <v>1.786</v>
      </c>
      <c r="H235" s="327">
        <v>21.17</v>
      </c>
      <c r="I235" s="327">
        <v>0</v>
      </c>
      <c r="J235" s="327">
        <v>0</v>
      </c>
      <c r="K235" s="327">
        <v>0</v>
      </c>
      <c r="L235" s="328">
        <v>10</v>
      </c>
      <c r="M235" s="286">
        <f t="shared" si="35"/>
        <v>611.31999999999994</v>
      </c>
      <c r="N235" s="326">
        <v>5</v>
      </c>
      <c r="O235" s="327">
        <v>10</v>
      </c>
      <c r="P235" s="327">
        <v>10</v>
      </c>
      <c r="Q235" s="327">
        <v>0</v>
      </c>
      <c r="R235" s="327">
        <v>0</v>
      </c>
      <c r="S235" s="327">
        <v>0</v>
      </c>
      <c r="T235" s="327">
        <v>0</v>
      </c>
      <c r="U235" s="327">
        <v>0</v>
      </c>
      <c r="V235" s="327">
        <v>0</v>
      </c>
      <c r="W235" s="328">
        <v>-10</v>
      </c>
      <c r="X235" s="286">
        <f t="shared" si="32"/>
        <v>15</v>
      </c>
      <c r="Y235" s="326">
        <v>0</v>
      </c>
      <c r="Z235" s="327">
        <v>0</v>
      </c>
      <c r="AA235" s="327">
        <v>0</v>
      </c>
      <c r="AB235" s="327">
        <v>0</v>
      </c>
      <c r="AC235" s="327">
        <v>0</v>
      </c>
      <c r="AD235" s="327">
        <v>0</v>
      </c>
      <c r="AE235" s="327">
        <v>0</v>
      </c>
      <c r="AF235" s="327">
        <v>0</v>
      </c>
      <c r="AG235" s="327">
        <v>0</v>
      </c>
      <c r="AH235" s="328">
        <v>0</v>
      </c>
      <c r="AI235" s="286">
        <f t="shared" si="33"/>
        <v>0</v>
      </c>
      <c r="AJ235" s="286">
        <f t="shared" si="34"/>
        <v>626.31999999999994</v>
      </c>
    </row>
    <row r="236" spans="1:36" ht="14.5">
      <c r="A236" s="144">
        <v>5494</v>
      </c>
      <c r="B236" s="214" t="s">
        <v>399</v>
      </c>
      <c r="C236" s="326">
        <v>0</v>
      </c>
      <c r="D236" s="327">
        <v>2.3279999999999998</v>
      </c>
      <c r="E236" s="327">
        <v>0</v>
      </c>
      <c r="F236" s="327">
        <v>0</v>
      </c>
      <c r="G236" s="327">
        <v>0</v>
      </c>
      <c r="H236" s="327">
        <v>0</v>
      </c>
      <c r="I236" s="327">
        <v>0</v>
      </c>
      <c r="J236" s="327">
        <v>0</v>
      </c>
      <c r="K236" s="327">
        <v>0</v>
      </c>
      <c r="L236" s="328">
        <v>0</v>
      </c>
      <c r="M236" s="286">
        <f t="shared" si="35"/>
        <v>2.3279999999999998</v>
      </c>
      <c r="N236" s="326">
        <v>0</v>
      </c>
      <c r="O236" s="327">
        <v>0</v>
      </c>
      <c r="P236" s="327">
        <v>0</v>
      </c>
      <c r="Q236" s="327">
        <v>0</v>
      </c>
      <c r="R236" s="327">
        <v>0</v>
      </c>
      <c r="S236" s="327">
        <v>0</v>
      </c>
      <c r="T236" s="327">
        <v>0</v>
      </c>
      <c r="U236" s="327">
        <v>0</v>
      </c>
      <c r="V236" s="327">
        <v>0</v>
      </c>
      <c r="W236" s="328">
        <v>0</v>
      </c>
      <c r="X236" s="286">
        <f t="shared" si="32"/>
        <v>0</v>
      </c>
      <c r="Y236" s="326">
        <v>0</v>
      </c>
      <c r="Z236" s="327">
        <v>0</v>
      </c>
      <c r="AA236" s="327">
        <v>0</v>
      </c>
      <c r="AB236" s="327">
        <v>0</v>
      </c>
      <c r="AC236" s="327">
        <v>0</v>
      </c>
      <c r="AD236" s="327">
        <v>0</v>
      </c>
      <c r="AE236" s="327">
        <v>0</v>
      </c>
      <c r="AF236" s="327">
        <v>0</v>
      </c>
      <c r="AG236" s="327">
        <v>0</v>
      </c>
      <c r="AH236" s="328">
        <v>8.1300000000000008</v>
      </c>
      <c r="AI236" s="286">
        <f t="shared" si="33"/>
        <v>8.1300000000000008</v>
      </c>
      <c r="AJ236" s="286">
        <f t="shared" si="34"/>
        <v>10.458</v>
      </c>
    </row>
    <row r="237" spans="1:36" ht="14.5">
      <c r="A237" s="144">
        <v>5499</v>
      </c>
      <c r="B237" s="214" t="s">
        <v>400</v>
      </c>
      <c r="C237" s="326">
        <v>26.785</v>
      </c>
      <c r="D237" s="327">
        <v>524.12099999999998</v>
      </c>
      <c r="E237" s="327">
        <v>476.785</v>
      </c>
      <c r="F237" s="327">
        <v>666.53586000000007</v>
      </c>
      <c r="G237" s="327">
        <v>273.68099999999998</v>
      </c>
      <c r="H237" s="327">
        <v>127.396</v>
      </c>
      <c r="I237" s="327">
        <v>-5.8410000000000002</v>
      </c>
      <c r="J237" s="327">
        <v>94.813999999999993</v>
      </c>
      <c r="K237" s="327">
        <v>7.0839999999999996</v>
      </c>
      <c r="L237" s="328">
        <v>42.41</v>
      </c>
      <c r="M237" s="286">
        <f t="shared" si="35"/>
        <v>2233.7708600000001</v>
      </c>
      <c r="N237" s="326">
        <v>6.1580000000000004</v>
      </c>
      <c r="O237" s="327">
        <v>6.3869999999999996</v>
      </c>
      <c r="P237" s="327">
        <v>7.2389999999999999</v>
      </c>
      <c r="Q237" s="327">
        <v>5.7910000000000004</v>
      </c>
      <c r="R237" s="327">
        <v>20.812999999999999</v>
      </c>
      <c r="S237" s="327">
        <v>5.9549100000000035</v>
      </c>
      <c r="T237" s="327">
        <v>24.242999999999999</v>
      </c>
      <c r="U237" s="327">
        <v>8.5359999999999996</v>
      </c>
      <c r="V237" s="327">
        <v>6.9420000000000002</v>
      </c>
      <c r="W237" s="328">
        <v>11.817</v>
      </c>
      <c r="X237" s="286">
        <f t="shared" si="32"/>
        <v>103.88091</v>
      </c>
      <c r="Y237" s="326">
        <v>6.9619999999999997</v>
      </c>
      <c r="Z237" s="327">
        <v>7.22</v>
      </c>
      <c r="AA237" s="327">
        <v>6.6319999999999997</v>
      </c>
      <c r="AB237" s="327">
        <v>6.3879999999999999</v>
      </c>
      <c r="AC237" s="327">
        <v>9.4540000000000006</v>
      </c>
      <c r="AD237" s="327">
        <v>11.224</v>
      </c>
      <c r="AE237" s="327">
        <v>5.8339999999999996</v>
      </c>
      <c r="AF237" s="327">
        <v>3.94</v>
      </c>
      <c r="AG237" s="327">
        <v>6.89</v>
      </c>
      <c r="AH237" s="328">
        <v>6.4740000000000002</v>
      </c>
      <c r="AI237" s="286">
        <f t="shared" si="33"/>
        <v>71.018000000000001</v>
      </c>
      <c r="AJ237" s="286">
        <f t="shared" si="34"/>
        <v>2408.66977</v>
      </c>
    </row>
    <row r="238" spans="1:36" ht="14.5">
      <c r="A238" s="144">
        <v>5511</v>
      </c>
      <c r="B238" s="214" t="s">
        <v>401</v>
      </c>
      <c r="C238" s="326">
        <v>50</v>
      </c>
      <c r="D238" s="327">
        <v>962.72699999999998</v>
      </c>
      <c r="E238" s="327">
        <v>50</v>
      </c>
      <c r="F238" s="327">
        <v>0</v>
      </c>
      <c r="G238" s="327">
        <v>0</v>
      </c>
      <c r="H238" s="327">
        <v>0</v>
      </c>
      <c r="I238" s="327">
        <v>0</v>
      </c>
      <c r="J238" s="327">
        <v>0</v>
      </c>
      <c r="K238" s="327">
        <v>0</v>
      </c>
      <c r="L238" s="328">
        <v>0</v>
      </c>
      <c r="M238" s="286">
        <f t="shared" si="35"/>
        <v>1062.7269999999999</v>
      </c>
      <c r="N238" s="326">
        <v>0</v>
      </c>
      <c r="O238" s="327">
        <v>0</v>
      </c>
      <c r="P238" s="327">
        <v>50</v>
      </c>
      <c r="Q238" s="327">
        <v>0</v>
      </c>
      <c r="R238" s="327">
        <v>0</v>
      </c>
      <c r="S238" s="327">
        <v>0</v>
      </c>
      <c r="T238" s="327">
        <v>0</v>
      </c>
      <c r="U238" s="327">
        <v>0</v>
      </c>
      <c r="V238" s="327">
        <v>0</v>
      </c>
      <c r="W238" s="328">
        <v>0</v>
      </c>
      <c r="X238" s="286">
        <f t="shared" si="32"/>
        <v>50</v>
      </c>
      <c r="Y238" s="326">
        <v>0</v>
      </c>
      <c r="Z238" s="327">
        <v>0</v>
      </c>
      <c r="AA238" s="327">
        <v>0</v>
      </c>
      <c r="AB238" s="327">
        <v>0</v>
      </c>
      <c r="AC238" s="327">
        <v>0</v>
      </c>
      <c r="AD238" s="327">
        <v>0</v>
      </c>
      <c r="AE238" s="327">
        <v>0</v>
      </c>
      <c r="AF238" s="327">
        <v>0</v>
      </c>
      <c r="AG238" s="327">
        <v>0</v>
      </c>
      <c r="AH238" s="328">
        <v>0</v>
      </c>
      <c r="AI238" s="286">
        <f t="shared" si="33"/>
        <v>0</v>
      </c>
      <c r="AJ238" s="286">
        <f t="shared" si="34"/>
        <v>1112.7269999999999</v>
      </c>
    </row>
    <row r="239" spans="1:36" ht="14.5">
      <c r="A239" s="144">
        <v>5520</v>
      </c>
      <c r="B239" s="214" t="s">
        <v>402</v>
      </c>
      <c r="C239" s="326">
        <v>250</v>
      </c>
      <c r="D239" s="327">
        <v>43372.259229999996</v>
      </c>
      <c r="E239" s="327">
        <v>12533.284</v>
      </c>
      <c r="F239" s="327">
        <v>6</v>
      </c>
      <c r="G239" s="327">
        <v>280</v>
      </c>
      <c r="H239" s="327">
        <v>178.80</v>
      </c>
      <c r="I239" s="327">
        <v>150</v>
      </c>
      <c r="J239" s="327">
        <v>0</v>
      </c>
      <c r="K239" s="327">
        <v>0</v>
      </c>
      <c r="L239" s="328">
        <v>1600</v>
      </c>
      <c r="M239" s="286">
        <f t="shared" si="35"/>
        <v>58370.343229999999</v>
      </c>
      <c r="N239" s="326">
        <v>2842.9630000000002</v>
      </c>
      <c r="O239" s="327">
        <v>0</v>
      </c>
      <c r="P239" s="327">
        <v>0</v>
      </c>
      <c r="Q239" s="327">
        <v>0</v>
      </c>
      <c r="R239" s="327">
        <v>0</v>
      </c>
      <c r="S239" s="327">
        <v>0</v>
      </c>
      <c r="T239" s="327">
        <v>50</v>
      </c>
      <c r="U239" s="327">
        <v>0</v>
      </c>
      <c r="V239" s="327">
        <v>5</v>
      </c>
      <c r="W239" s="328">
        <v>75</v>
      </c>
      <c r="X239" s="286">
        <f t="shared" si="32"/>
        <v>2972.9630000000002</v>
      </c>
      <c r="Y239" s="326">
        <v>0</v>
      </c>
      <c r="Z239" s="327">
        <v>75</v>
      </c>
      <c r="AA239" s="327">
        <v>0</v>
      </c>
      <c r="AB239" s="327">
        <v>0</v>
      </c>
      <c r="AC239" s="327">
        <v>0</v>
      </c>
      <c r="AD239" s="327">
        <v>50</v>
      </c>
      <c r="AE239" s="327">
        <v>0</v>
      </c>
      <c r="AF239" s="327">
        <v>0</v>
      </c>
      <c r="AG239" s="327">
        <v>0</v>
      </c>
      <c r="AH239" s="328">
        <v>0</v>
      </c>
      <c r="AI239" s="286">
        <f t="shared" si="33"/>
        <v>125</v>
      </c>
      <c r="AJ239" s="286">
        <f t="shared" si="34"/>
        <v>61468.306230000002</v>
      </c>
    </row>
    <row r="240" spans="1:36" ht="14.5">
      <c r="A240" s="144">
        <v>5531</v>
      </c>
      <c r="B240" s="214" t="s">
        <v>403</v>
      </c>
      <c r="C240" s="326">
        <v>80</v>
      </c>
      <c r="D240" s="327">
        <v>34149.173170000002</v>
      </c>
      <c r="E240" s="327">
        <v>1120.3204699999987</v>
      </c>
      <c r="F240" s="327">
        <v>114.818</v>
      </c>
      <c r="G240" s="327">
        <v>448.19870000000299</v>
      </c>
      <c r="H240" s="327">
        <v>623.05982999999992</v>
      </c>
      <c r="I240" s="327">
        <v>0</v>
      </c>
      <c r="J240" s="327">
        <v>0</v>
      </c>
      <c r="K240" s="327">
        <v>496.40000000000009</v>
      </c>
      <c r="L240" s="328">
        <v>0</v>
      </c>
      <c r="M240" s="286">
        <f t="shared" si="35"/>
        <v>37031.970170000001</v>
      </c>
      <c r="N240" s="326">
        <v>0</v>
      </c>
      <c r="O240" s="327">
        <v>60</v>
      </c>
      <c r="P240" s="327">
        <v>100</v>
      </c>
      <c r="Q240" s="327">
        <v>0</v>
      </c>
      <c r="R240" s="327">
        <v>0</v>
      </c>
      <c r="S240" s="327">
        <v>7200</v>
      </c>
      <c r="T240" s="327">
        <v>0</v>
      </c>
      <c r="U240" s="327">
        <v>5000</v>
      </c>
      <c r="V240" s="327">
        <v>0</v>
      </c>
      <c r="W240" s="328">
        <v>0</v>
      </c>
      <c r="X240" s="286">
        <f t="shared" si="32"/>
        <v>12360</v>
      </c>
      <c r="Y240" s="326">
        <v>0</v>
      </c>
      <c r="Z240" s="327">
        <v>0</v>
      </c>
      <c r="AA240" s="327">
        <v>0</v>
      </c>
      <c r="AB240" s="327">
        <v>0</v>
      </c>
      <c r="AC240" s="327">
        <v>0</v>
      </c>
      <c r="AD240" s="327">
        <v>0</v>
      </c>
      <c r="AE240" s="327">
        <v>0</v>
      </c>
      <c r="AF240" s="327">
        <v>0</v>
      </c>
      <c r="AG240" s="327">
        <v>0</v>
      </c>
      <c r="AH240" s="328">
        <v>0</v>
      </c>
      <c r="AI240" s="286">
        <f t="shared" si="33"/>
        <v>0</v>
      </c>
      <c r="AJ240" s="286">
        <f t="shared" si="34"/>
        <v>49391.970170000001</v>
      </c>
    </row>
    <row r="241" spans="1:36" ht="14.5">
      <c r="A241" s="144">
        <v>5532</v>
      </c>
      <c r="B241" s="214" t="s">
        <v>404</v>
      </c>
      <c r="C241" s="326">
        <v>0</v>
      </c>
      <c r="D241" s="327">
        <v>25</v>
      </c>
      <c r="E241" s="327">
        <v>0</v>
      </c>
      <c r="F241" s="327">
        <v>0</v>
      </c>
      <c r="G241" s="327">
        <v>0</v>
      </c>
      <c r="H241" s="327">
        <v>0</v>
      </c>
      <c r="I241" s="327">
        <v>0</v>
      </c>
      <c r="J241" s="327">
        <v>0</v>
      </c>
      <c r="K241" s="327">
        <v>0</v>
      </c>
      <c r="L241" s="328">
        <v>0</v>
      </c>
      <c r="M241" s="286">
        <f t="shared" si="35"/>
        <v>25</v>
      </c>
      <c r="N241" s="326">
        <v>0</v>
      </c>
      <c r="O241" s="327">
        <v>0</v>
      </c>
      <c r="P241" s="327">
        <v>0</v>
      </c>
      <c r="Q241" s="327">
        <v>0</v>
      </c>
      <c r="R241" s="327">
        <v>0</v>
      </c>
      <c r="S241" s="327">
        <v>0</v>
      </c>
      <c r="T241" s="327">
        <v>0</v>
      </c>
      <c r="U241" s="327">
        <v>0</v>
      </c>
      <c r="V241" s="327">
        <v>0</v>
      </c>
      <c r="W241" s="328">
        <v>0</v>
      </c>
      <c r="X241" s="286">
        <f t="shared" si="36" ref="X241:X258">SUM(N241:W241)</f>
        <v>0</v>
      </c>
      <c r="Y241" s="326">
        <v>0</v>
      </c>
      <c r="Z241" s="327">
        <v>0</v>
      </c>
      <c r="AA241" s="327">
        <v>0</v>
      </c>
      <c r="AB241" s="327">
        <v>0</v>
      </c>
      <c r="AC241" s="327">
        <v>0</v>
      </c>
      <c r="AD241" s="327">
        <v>0</v>
      </c>
      <c r="AE241" s="327">
        <v>0</v>
      </c>
      <c r="AF241" s="327">
        <v>0</v>
      </c>
      <c r="AG241" s="327">
        <v>0</v>
      </c>
      <c r="AH241" s="328">
        <v>0</v>
      </c>
      <c r="AI241" s="286">
        <f t="shared" si="33"/>
        <v>0</v>
      </c>
      <c r="AJ241" s="286">
        <f t="shared" si="34"/>
        <v>25</v>
      </c>
    </row>
    <row r="242" spans="1:36" ht="14.5">
      <c r="A242" s="144">
        <v>5622</v>
      </c>
      <c r="B242" s="214" t="s">
        <v>727</v>
      </c>
      <c r="C242" s="326">
        <v>0</v>
      </c>
      <c r="D242" s="327">
        <v>0</v>
      </c>
      <c r="E242" s="327">
        <v>0</v>
      </c>
      <c r="F242" s="327">
        <v>0</v>
      </c>
      <c r="G242" s="327">
        <v>0</v>
      </c>
      <c r="H242" s="327">
        <v>0</v>
      </c>
      <c r="I242" s="327">
        <v>0</v>
      </c>
      <c r="J242" s="327">
        <v>0</v>
      </c>
      <c r="K242" s="327">
        <v>0</v>
      </c>
      <c r="L242" s="328">
        <v>0</v>
      </c>
      <c r="M242" s="286">
        <f t="shared" si="35"/>
        <v>0</v>
      </c>
      <c r="N242" s="326">
        <v>1000</v>
      </c>
      <c r="O242" s="327">
        <v>0</v>
      </c>
      <c r="P242" s="327">
        <v>0</v>
      </c>
      <c r="Q242" s="327">
        <v>0</v>
      </c>
      <c r="R242" s="327">
        <v>0</v>
      </c>
      <c r="S242" s="327">
        <v>0</v>
      </c>
      <c r="T242" s="327">
        <v>0</v>
      </c>
      <c r="U242" s="327">
        <v>0</v>
      </c>
      <c r="V242" s="327">
        <v>0</v>
      </c>
      <c r="W242" s="328">
        <v>0</v>
      </c>
      <c r="X242" s="286">
        <f t="shared" si="36"/>
        <v>1000</v>
      </c>
      <c r="Y242" s="326">
        <v>0</v>
      </c>
      <c r="Z242" s="327">
        <v>0</v>
      </c>
      <c r="AA242" s="327">
        <v>0</v>
      </c>
      <c r="AB242" s="327">
        <v>0</v>
      </c>
      <c r="AC242" s="327">
        <v>0</v>
      </c>
      <c r="AD242" s="327">
        <v>0</v>
      </c>
      <c r="AE242" s="327">
        <v>0</v>
      </c>
      <c r="AF242" s="327">
        <v>0</v>
      </c>
      <c r="AG242" s="327">
        <v>0</v>
      </c>
      <c r="AH242" s="328">
        <v>0</v>
      </c>
      <c r="AI242" s="286">
        <f t="shared" si="33"/>
        <v>0</v>
      </c>
      <c r="AJ242" s="286">
        <f t="shared" si="34"/>
        <v>1000</v>
      </c>
    </row>
    <row r="243" spans="1:36" ht="14.5">
      <c r="A243" s="144">
        <v>5660</v>
      </c>
      <c r="B243" s="214" t="s">
        <v>495</v>
      </c>
      <c r="C243" s="326">
        <v>0</v>
      </c>
      <c r="D243" s="327">
        <v>0</v>
      </c>
      <c r="E243" s="327">
        <v>0</v>
      </c>
      <c r="F243" s="327">
        <v>38</v>
      </c>
      <c r="G243" s="327">
        <v>0</v>
      </c>
      <c r="H243" s="327">
        <v>0</v>
      </c>
      <c r="I243" s="327">
        <v>0</v>
      </c>
      <c r="J243" s="327">
        <v>0</v>
      </c>
      <c r="K243" s="327">
        <v>0</v>
      </c>
      <c r="L243" s="328">
        <v>0</v>
      </c>
      <c r="M243" s="286">
        <f t="shared" si="35"/>
        <v>38</v>
      </c>
      <c r="N243" s="326">
        <v>0</v>
      </c>
      <c r="O243" s="327">
        <v>0</v>
      </c>
      <c r="P243" s="327">
        <v>0</v>
      </c>
      <c r="Q243" s="327">
        <v>0</v>
      </c>
      <c r="R243" s="327">
        <v>0</v>
      </c>
      <c r="S243" s="327">
        <v>0</v>
      </c>
      <c r="T243" s="327">
        <v>0</v>
      </c>
      <c r="U243" s="327">
        <v>0</v>
      </c>
      <c r="V243" s="327">
        <v>0</v>
      </c>
      <c r="W243" s="328">
        <v>0</v>
      </c>
      <c r="X243" s="286">
        <f t="shared" si="36"/>
        <v>0</v>
      </c>
      <c r="Y243" s="326">
        <v>0</v>
      </c>
      <c r="Z243" s="327">
        <v>0</v>
      </c>
      <c r="AA243" s="327">
        <v>0</v>
      </c>
      <c r="AB243" s="327">
        <v>0</v>
      </c>
      <c r="AC243" s="327">
        <v>0</v>
      </c>
      <c r="AD243" s="327">
        <v>0</v>
      </c>
      <c r="AE243" s="327">
        <v>0</v>
      </c>
      <c r="AF243" s="327">
        <v>0</v>
      </c>
      <c r="AG243" s="327">
        <v>0</v>
      </c>
      <c r="AH243" s="328">
        <v>0</v>
      </c>
      <c r="AI243" s="286">
        <f t="shared" si="33"/>
        <v>0</v>
      </c>
      <c r="AJ243" s="286">
        <f t="shared" si="34"/>
        <v>38</v>
      </c>
    </row>
    <row r="244" spans="1:36" ht="14.5">
      <c r="A244" s="144">
        <v>5811</v>
      </c>
      <c r="B244" s="214" t="s">
        <v>497</v>
      </c>
      <c r="C244" s="326">
        <v>0</v>
      </c>
      <c r="D244" s="327">
        <v>0</v>
      </c>
      <c r="E244" s="327">
        <v>0</v>
      </c>
      <c r="F244" s="327">
        <v>12728.26619</v>
      </c>
      <c r="G244" s="327">
        <v>0</v>
      </c>
      <c r="H244" s="327">
        <v>170191.38293000002</v>
      </c>
      <c r="I244" s="327">
        <v>320415.93427999999</v>
      </c>
      <c r="J244" s="327">
        <v>307136.53258</v>
      </c>
      <c r="K244" s="327">
        <v>360311.02869000006</v>
      </c>
      <c r="L244" s="328">
        <v>654717.24804999994</v>
      </c>
      <c r="M244" s="286">
        <f t="shared" si="35"/>
        <v>1825500.3927199999</v>
      </c>
      <c r="N244" s="326">
        <v>1005465.99198</v>
      </c>
      <c r="O244" s="327">
        <v>575866.74023</v>
      </c>
      <c r="P244" s="327">
        <v>685425.74482000002</v>
      </c>
      <c r="Q244" s="327">
        <v>460661.49358000001</v>
      </c>
      <c r="R244" s="327">
        <v>824317.19336000003</v>
      </c>
      <c r="S244" s="327">
        <v>884934.6937900004</v>
      </c>
      <c r="T244" s="327">
        <v>165762.038</v>
      </c>
      <c r="U244" s="327">
        <v>227217.85</v>
      </c>
      <c r="V244" s="327">
        <v>187872.30</v>
      </c>
      <c r="W244" s="328">
        <v>183024.15</v>
      </c>
      <c r="X244" s="286">
        <f t="shared" si="36"/>
        <v>5200548.1957600005</v>
      </c>
      <c r="Y244" s="326">
        <v>334911.59999999998</v>
      </c>
      <c r="Z244" s="327">
        <v>152550.93800999998</v>
      </c>
      <c r="AA244" s="327">
        <v>155183</v>
      </c>
      <c r="AB244" s="327">
        <v>112603.80</v>
      </c>
      <c r="AC244" s="327">
        <v>151880.851</v>
      </c>
      <c r="AD244" s="327">
        <v>240066.7035</v>
      </c>
      <c r="AE244" s="327">
        <v>121264.65</v>
      </c>
      <c r="AF244" s="327">
        <v>17392.650000000001</v>
      </c>
      <c r="AG244" s="327">
        <v>10016.15</v>
      </c>
      <c r="AH244" s="328">
        <v>8441.65</v>
      </c>
      <c r="AI244" s="286">
        <f t="shared" si="33"/>
        <v>1304311.9925099998</v>
      </c>
      <c r="AJ244" s="286">
        <f>M244+X244+AI244</f>
        <v>8330360.5809899997</v>
      </c>
    </row>
    <row r="245" spans="1:36" ht="14.5">
      <c r="A245" s="144">
        <v>5901</v>
      </c>
      <c r="B245" s="214" t="s">
        <v>597</v>
      </c>
      <c r="C245" s="326">
        <v>0</v>
      </c>
      <c r="D245" s="327">
        <v>0</v>
      </c>
      <c r="E245" s="327">
        <v>0</v>
      </c>
      <c r="F245" s="327">
        <v>0</v>
      </c>
      <c r="G245" s="327">
        <v>0</v>
      </c>
      <c r="H245" s="327">
        <v>0</v>
      </c>
      <c r="I245" s="327">
        <v>0</v>
      </c>
      <c r="J245" s="327">
        <v>0</v>
      </c>
      <c r="K245" s="327">
        <v>0</v>
      </c>
      <c r="L245" s="328">
        <v>0</v>
      </c>
      <c r="M245" s="286">
        <f t="shared" si="35"/>
        <v>0</v>
      </c>
      <c r="N245" s="326">
        <v>0</v>
      </c>
      <c r="O245" s="327">
        <v>0</v>
      </c>
      <c r="P245" s="327">
        <v>0</v>
      </c>
      <c r="Q245" s="327">
        <v>0</v>
      </c>
      <c r="R245" s="327">
        <v>0</v>
      </c>
      <c r="S245" s="327">
        <v>0</v>
      </c>
      <c r="T245" s="327">
        <v>0</v>
      </c>
      <c r="U245" s="327">
        <v>0</v>
      </c>
      <c r="V245" s="327">
        <v>0</v>
      </c>
      <c r="W245" s="328">
        <v>0</v>
      </c>
      <c r="X245" s="286">
        <f t="shared" si="36"/>
        <v>0</v>
      </c>
      <c r="Y245" s="326">
        <v>0</v>
      </c>
      <c r="Z245" s="327">
        <v>0</v>
      </c>
      <c r="AA245" s="327">
        <v>0</v>
      </c>
      <c r="AB245" s="327">
        <v>0</v>
      </c>
      <c r="AC245" s="327">
        <v>0</v>
      </c>
      <c r="AD245" s="327">
        <v>0</v>
      </c>
      <c r="AE245" s="327">
        <v>0</v>
      </c>
      <c r="AF245" s="327">
        <v>0</v>
      </c>
      <c r="AG245" s="327">
        <v>0</v>
      </c>
      <c r="AH245" s="328">
        <v>0</v>
      </c>
      <c r="AI245" s="286">
        <f t="shared" si="33"/>
        <v>0</v>
      </c>
      <c r="AJ245" s="286">
        <f t="shared" si="34"/>
        <v>0</v>
      </c>
    </row>
    <row r="246" spans="1:36" ht="14.5">
      <c r="A246" s="144">
        <v>5903</v>
      </c>
      <c r="B246" s="214" t="s">
        <v>598</v>
      </c>
      <c r="C246" s="326">
        <v>0</v>
      </c>
      <c r="D246" s="327">
        <v>0</v>
      </c>
      <c r="E246" s="327">
        <v>0</v>
      </c>
      <c r="F246" s="327">
        <v>0</v>
      </c>
      <c r="G246" s="327">
        <v>0</v>
      </c>
      <c r="H246" s="327">
        <v>0</v>
      </c>
      <c r="I246" s="327">
        <v>0</v>
      </c>
      <c r="J246" s="327">
        <v>0</v>
      </c>
      <c r="K246" s="327">
        <v>0</v>
      </c>
      <c r="L246" s="328">
        <v>0</v>
      </c>
      <c r="M246" s="286">
        <f t="shared" si="35"/>
        <v>0</v>
      </c>
      <c r="N246" s="326">
        <v>0</v>
      </c>
      <c r="O246" s="327">
        <v>0</v>
      </c>
      <c r="P246" s="327">
        <v>0</v>
      </c>
      <c r="Q246" s="327">
        <v>0</v>
      </c>
      <c r="R246" s="327">
        <v>0</v>
      </c>
      <c r="S246" s="327">
        <v>0</v>
      </c>
      <c r="T246" s="327">
        <v>0</v>
      </c>
      <c r="U246" s="327">
        <v>0</v>
      </c>
      <c r="V246" s="327">
        <v>0</v>
      </c>
      <c r="W246" s="328">
        <v>0</v>
      </c>
      <c r="X246" s="286">
        <f t="shared" si="36"/>
        <v>0</v>
      </c>
      <c r="Y246" s="326">
        <v>0</v>
      </c>
      <c r="Z246" s="327">
        <v>0</v>
      </c>
      <c r="AA246" s="327">
        <v>0</v>
      </c>
      <c r="AB246" s="327">
        <v>0</v>
      </c>
      <c r="AC246" s="327">
        <v>0</v>
      </c>
      <c r="AD246" s="327">
        <v>0</v>
      </c>
      <c r="AE246" s="327">
        <v>0</v>
      </c>
      <c r="AF246" s="327">
        <v>0</v>
      </c>
      <c r="AG246" s="327">
        <v>0</v>
      </c>
      <c r="AH246" s="328">
        <v>0</v>
      </c>
      <c r="AI246" s="286">
        <f t="shared" si="33"/>
        <v>0</v>
      </c>
      <c r="AJ246" s="286">
        <f t="shared" si="34"/>
        <v>0</v>
      </c>
    </row>
    <row r="247" spans="1:36" ht="14.5">
      <c r="A247" s="144">
        <v>5909</v>
      </c>
      <c r="B247" s="214" t="s">
        <v>405</v>
      </c>
      <c r="C247" s="326">
        <v>0</v>
      </c>
      <c r="D247" s="327">
        <v>6.5339999999999998</v>
      </c>
      <c r="E247" s="327">
        <v>0</v>
      </c>
      <c r="F247" s="327">
        <v>12</v>
      </c>
      <c r="G247" s="327">
        <v>0</v>
      </c>
      <c r="H247" s="327">
        <v>12</v>
      </c>
      <c r="I247" s="327">
        <v>10.946</v>
      </c>
      <c r="J247" s="327">
        <v>0</v>
      </c>
      <c r="K247" s="327">
        <v>0</v>
      </c>
      <c r="L247" s="328">
        <v>-24</v>
      </c>
      <c r="M247" s="286">
        <f t="shared" si="35"/>
        <v>17.479999999999997</v>
      </c>
      <c r="N247" s="326">
        <v>79.70</v>
      </c>
      <c r="O247" s="327">
        <v>17.882750000000001</v>
      </c>
      <c r="P247" s="327">
        <v>0</v>
      </c>
      <c r="Q247" s="327">
        <v>0</v>
      </c>
      <c r="R247" s="327">
        <v>0</v>
      </c>
      <c r="S247" s="327">
        <v>127.10179999999998</v>
      </c>
      <c r="T247" s="327">
        <v>0</v>
      </c>
      <c r="U247" s="327">
        <v>0</v>
      </c>
      <c r="V247" s="327">
        <v>0</v>
      </c>
      <c r="W247" s="328">
        <v>0</v>
      </c>
      <c r="X247" s="286">
        <f t="shared" si="36"/>
        <v>224.68455</v>
      </c>
      <c r="Y247" s="326">
        <v>0</v>
      </c>
      <c r="Z247" s="327">
        <v>0</v>
      </c>
      <c r="AA247" s="327">
        <v>3.82</v>
      </c>
      <c r="AB247" s="327">
        <v>11264.025529999999</v>
      </c>
      <c r="AC247" s="327">
        <v>0</v>
      </c>
      <c r="AD247" s="327">
        <v>664.03879000000006</v>
      </c>
      <c r="AE247" s="327">
        <v>0</v>
      </c>
      <c r="AF247" s="327">
        <v>1333.4323899999999</v>
      </c>
      <c r="AG247" s="327">
        <v>0</v>
      </c>
      <c r="AH247" s="328">
        <v>0</v>
      </c>
      <c r="AI247" s="286">
        <f t="shared" si="33"/>
        <v>13265.316709999999</v>
      </c>
      <c r="AJ247" s="286">
        <f t="shared" si="34"/>
        <v>13507.481259999999</v>
      </c>
    </row>
    <row r="248" spans="1:36" ht="14.5">
      <c r="A248" s="144">
        <v>6121</v>
      </c>
      <c r="B248" s="214" t="s">
        <v>406</v>
      </c>
      <c r="C248" s="326">
        <v>0</v>
      </c>
      <c r="D248" s="327">
        <v>223.10995</v>
      </c>
      <c r="E248" s="327">
        <v>1150.05852</v>
      </c>
      <c r="F248" s="327">
        <v>2469.8296700000001</v>
      </c>
      <c r="G248" s="327">
        <v>4634.5578099999984</v>
      </c>
      <c r="H248" s="327">
        <v>36722.875759999995</v>
      </c>
      <c r="I248" s="327">
        <v>15140.961560000002</v>
      </c>
      <c r="J248" s="327">
        <v>4804.4450700000007</v>
      </c>
      <c r="K248" s="327">
        <v>5891.022719999999</v>
      </c>
      <c r="L248" s="328">
        <v>10366.2209</v>
      </c>
      <c r="M248" s="286">
        <f t="shared" si="35"/>
        <v>81403.081959999996</v>
      </c>
      <c r="N248" s="326">
        <v>7766.0877899999996</v>
      </c>
      <c r="O248" s="327">
        <v>1197.6268700000001</v>
      </c>
      <c r="P248" s="327">
        <v>4171.7372400000004</v>
      </c>
      <c r="Q248" s="327">
        <v>1068.0169900000001</v>
      </c>
      <c r="R248" s="327">
        <v>1515.52377</v>
      </c>
      <c r="S248" s="327">
        <v>24054.628059999999</v>
      </c>
      <c r="T248" s="327">
        <v>986.31680000000449</v>
      </c>
      <c r="U248" s="327">
        <v>672.89691999999434</v>
      </c>
      <c r="V248" s="327">
        <v>865.37351999999998</v>
      </c>
      <c r="W248" s="328">
        <v>-30.312800000004469</v>
      </c>
      <c r="X248" s="286">
        <f t="shared" si="36"/>
        <v>42267.895159999993</v>
      </c>
      <c r="Y248" s="326">
        <v>0</v>
      </c>
      <c r="Z248" s="327">
        <v>0</v>
      </c>
      <c r="AA248" s="327">
        <v>0</v>
      </c>
      <c r="AB248" s="327">
        <v>0</v>
      </c>
      <c r="AC248" s="327">
        <v>0</v>
      </c>
      <c r="AD248" s="327">
        <v>0</v>
      </c>
      <c r="AE248" s="327">
        <v>0</v>
      </c>
      <c r="AF248" s="327">
        <v>0</v>
      </c>
      <c r="AG248" s="327">
        <v>0</v>
      </c>
      <c r="AH248" s="328">
        <v>6513.6150299999999</v>
      </c>
      <c r="AI248" s="286">
        <f t="shared" si="33"/>
        <v>6513.6150299999999</v>
      </c>
      <c r="AJ248" s="286">
        <f t="shared" si="34"/>
        <v>130184.59215</v>
      </c>
    </row>
    <row r="249" spans="1:36" ht="14.5">
      <c r="A249" s="144">
        <v>6122</v>
      </c>
      <c r="B249" s="214" t="s">
        <v>437</v>
      </c>
      <c r="C249" s="326">
        <v>0</v>
      </c>
      <c r="D249" s="327">
        <v>0</v>
      </c>
      <c r="E249" s="327">
        <v>817.84910000000002</v>
      </c>
      <c r="F249" s="327">
        <v>362.75740000000002</v>
      </c>
      <c r="G249" s="327">
        <v>412.10199999999998</v>
      </c>
      <c r="H249" s="327">
        <v>81.485799999999998</v>
      </c>
      <c r="I249" s="327">
        <v>1971.68507</v>
      </c>
      <c r="J249" s="327">
        <v>47.649800000000006</v>
      </c>
      <c r="K249" s="327">
        <v>-81.485799999999813</v>
      </c>
      <c r="L249" s="328">
        <v>1208.6368</v>
      </c>
      <c r="M249" s="286">
        <f t="shared" si="35"/>
        <v>4820.6801700000005</v>
      </c>
      <c r="N249" s="326">
        <v>0</v>
      </c>
      <c r="O249" s="327">
        <v>0</v>
      </c>
      <c r="P249" s="327">
        <v>46.097999999999999</v>
      </c>
      <c r="Q249" s="327">
        <v>0</v>
      </c>
      <c r="R249" s="327">
        <v>0</v>
      </c>
      <c r="S249" s="327">
        <v>0</v>
      </c>
      <c r="T249" s="327">
        <v>0</v>
      </c>
      <c r="U249" s="327">
        <v>0</v>
      </c>
      <c r="V249" s="327">
        <v>0</v>
      </c>
      <c r="W249" s="328">
        <v>0</v>
      </c>
      <c r="X249" s="286">
        <f t="shared" si="36"/>
        <v>46.097999999999999</v>
      </c>
      <c r="Y249" s="326">
        <v>0</v>
      </c>
      <c r="Z249" s="327">
        <v>0</v>
      </c>
      <c r="AA249" s="327">
        <v>0</v>
      </c>
      <c r="AB249" s="327">
        <v>0</v>
      </c>
      <c r="AC249" s="327">
        <v>0</v>
      </c>
      <c r="AD249" s="327">
        <v>0</v>
      </c>
      <c r="AE249" s="327">
        <v>83.50</v>
      </c>
      <c r="AF249" s="327">
        <v>0</v>
      </c>
      <c r="AG249" s="327">
        <v>0</v>
      </c>
      <c r="AH249" s="328">
        <v>783.93839000000003</v>
      </c>
      <c r="AI249" s="286">
        <f t="shared" si="33"/>
        <v>867.43839000000003</v>
      </c>
      <c r="AJ249" s="286">
        <f t="shared" si="34"/>
        <v>5734.2165600000008</v>
      </c>
    </row>
    <row r="250" spans="1:36" ht="14.5">
      <c r="A250" s="144">
        <v>6123</v>
      </c>
      <c r="B250" s="214" t="s">
        <v>1193</v>
      </c>
      <c r="C250" s="326"/>
      <c r="D250" s="327"/>
      <c r="E250" s="327"/>
      <c r="F250" s="327"/>
      <c r="G250" s="327"/>
      <c r="H250" s="327"/>
      <c r="I250" s="327"/>
      <c r="J250" s="327"/>
      <c r="K250" s="327"/>
      <c r="L250" s="328"/>
      <c r="M250" s="286">
        <f t="shared" si="35"/>
        <v>0</v>
      </c>
      <c r="N250" s="326"/>
      <c r="O250" s="327"/>
      <c r="P250" s="327"/>
      <c r="Q250" s="327"/>
      <c r="R250" s="327"/>
      <c r="S250" s="327"/>
      <c r="T250" s="327"/>
      <c r="U250" s="327"/>
      <c r="V250" s="327"/>
      <c r="W250" s="328"/>
      <c r="X250" s="286">
        <f t="shared" si="36"/>
        <v>0</v>
      </c>
      <c r="Y250" s="326"/>
      <c r="Z250" s="327"/>
      <c r="AA250" s="327"/>
      <c r="AB250" s="327"/>
      <c r="AC250" s="327"/>
      <c r="AD250" s="327"/>
      <c r="AE250" s="327"/>
      <c r="AF250" s="327"/>
      <c r="AG250" s="327"/>
      <c r="AH250" s="328">
        <v>207.13200000000001</v>
      </c>
      <c r="AI250" s="286">
        <f t="shared" si="37" ref="AI250">SUM(Y250:AH250)</f>
        <v>207.13200000000001</v>
      </c>
      <c r="AJ250" s="286">
        <f t="shared" si="38" ref="AJ250">M250+X250+AI250</f>
        <v>207.13200000000001</v>
      </c>
    </row>
    <row r="251" spans="1:36" ht="14.5">
      <c r="A251" s="144">
        <v>6323</v>
      </c>
      <c r="B251" s="214" t="s">
        <v>599</v>
      </c>
      <c r="C251" s="326">
        <v>0</v>
      </c>
      <c r="D251" s="327">
        <v>0</v>
      </c>
      <c r="E251" s="327">
        <v>0</v>
      </c>
      <c r="F251" s="327">
        <v>0</v>
      </c>
      <c r="G251" s="327">
        <v>0</v>
      </c>
      <c r="H251" s="327">
        <v>0</v>
      </c>
      <c r="I251" s="327">
        <v>150</v>
      </c>
      <c r="J251" s="327">
        <v>0</v>
      </c>
      <c r="K251" s="327">
        <v>0</v>
      </c>
      <c r="L251" s="328">
        <v>0</v>
      </c>
      <c r="M251" s="286">
        <f t="shared" si="35"/>
        <v>150</v>
      </c>
      <c r="N251" s="326">
        <v>0</v>
      </c>
      <c r="O251" s="327">
        <v>0</v>
      </c>
      <c r="P251" s="327">
        <v>0</v>
      </c>
      <c r="Q251" s="327">
        <v>0</v>
      </c>
      <c r="R251" s="327">
        <v>0</v>
      </c>
      <c r="S251" s="327">
        <v>0</v>
      </c>
      <c r="T251" s="327">
        <v>0</v>
      </c>
      <c r="U251" s="327">
        <v>0</v>
      </c>
      <c r="V251" s="327">
        <v>0</v>
      </c>
      <c r="W251" s="328">
        <v>0</v>
      </c>
      <c r="X251" s="286">
        <f t="shared" si="36"/>
        <v>0</v>
      </c>
      <c r="Y251" s="326">
        <v>0</v>
      </c>
      <c r="Z251" s="327">
        <v>0</v>
      </c>
      <c r="AA251" s="327">
        <v>0</v>
      </c>
      <c r="AB251" s="327">
        <v>0</v>
      </c>
      <c r="AC251" s="327">
        <v>0</v>
      </c>
      <c r="AD251" s="327">
        <v>0</v>
      </c>
      <c r="AE251" s="327">
        <v>0</v>
      </c>
      <c r="AF251" s="327">
        <v>0</v>
      </c>
      <c r="AG251" s="327">
        <v>0</v>
      </c>
      <c r="AH251" s="328">
        <v>0</v>
      </c>
      <c r="AI251" s="286">
        <f t="shared" si="33"/>
        <v>0</v>
      </c>
      <c r="AJ251" s="286">
        <f t="shared" si="34"/>
        <v>150</v>
      </c>
    </row>
    <row r="252" spans="1:36" ht="14.5">
      <c r="A252" s="144">
        <v>6129</v>
      </c>
      <c r="B252" s="214" t="s">
        <v>438</v>
      </c>
      <c r="C252" s="326">
        <v>0</v>
      </c>
      <c r="D252" s="327">
        <v>0</v>
      </c>
      <c r="E252" s="327">
        <v>123.396</v>
      </c>
      <c r="F252" s="327">
        <v>0</v>
      </c>
      <c r="G252" s="327">
        <v>0</v>
      </c>
      <c r="H252" s="327">
        <v>0</v>
      </c>
      <c r="I252" s="327">
        <v>0</v>
      </c>
      <c r="J252" s="327">
        <v>0</v>
      </c>
      <c r="K252" s="327">
        <v>0</v>
      </c>
      <c r="L252" s="328">
        <v>0</v>
      </c>
      <c r="M252" s="286">
        <f t="shared" si="35"/>
        <v>123.396</v>
      </c>
      <c r="N252" s="326">
        <v>0</v>
      </c>
      <c r="O252" s="327">
        <v>0</v>
      </c>
      <c r="P252" s="327">
        <v>0</v>
      </c>
      <c r="Q252" s="327">
        <v>0</v>
      </c>
      <c r="R252" s="327">
        <v>0</v>
      </c>
      <c r="S252" s="327">
        <v>0</v>
      </c>
      <c r="T252" s="327">
        <v>0</v>
      </c>
      <c r="U252" s="327">
        <v>0</v>
      </c>
      <c r="V252" s="327">
        <v>0</v>
      </c>
      <c r="W252" s="328">
        <v>0</v>
      </c>
      <c r="X252" s="286">
        <f t="shared" si="36"/>
        <v>0</v>
      </c>
      <c r="Y252" s="326">
        <v>0</v>
      </c>
      <c r="Z252" s="327">
        <v>0</v>
      </c>
      <c r="AA252" s="327">
        <v>0</v>
      </c>
      <c r="AB252" s="327">
        <v>1500</v>
      </c>
      <c r="AC252" s="327">
        <v>0</v>
      </c>
      <c r="AD252" s="327">
        <v>0</v>
      </c>
      <c r="AE252" s="327">
        <v>0</v>
      </c>
      <c r="AF252" s="327">
        <v>0</v>
      </c>
      <c r="AG252" s="327">
        <v>0</v>
      </c>
      <c r="AH252" s="328">
        <v>0</v>
      </c>
      <c r="AI252" s="286">
        <f t="shared" si="33"/>
        <v>1500</v>
      </c>
      <c r="AJ252" s="286">
        <f t="shared" si="34"/>
        <v>1623.396</v>
      </c>
    </row>
    <row r="253" spans="1:36" ht="14.5">
      <c r="A253" s="144">
        <v>6313</v>
      </c>
      <c r="B253" s="214" t="s">
        <v>522</v>
      </c>
      <c r="C253" s="326">
        <v>0</v>
      </c>
      <c r="D253" s="327">
        <v>0</v>
      </c>
      <c r="E253" s="327">
        <v>0</v>
      </c>
      <c r="F253" s="327">
        <v>0</v>
      </c>
      <c r="G253" s="327">
        <v>2000</v>
      </c>
      <c r="H253" s="327">
        <v>0</v>
      </c>
      <c r="I253" s="327">
        <v>0</v>
      </c>
      <c r="J253" s="327">
        <v>0</v>
      </c>
      <c r="K253" s="327">
        <v>0</v>
      </c>
      <c r="L253" s="328">
        <v>0</v>
      </c>
      <c r="M253" s="286">
        <f t="shared" si="35"/>
        <v>2000</v>
      </c>
      <c r="N253" s="326">
        <v>0</v>
      </c>
      <c r="O253" s="327">
        <v>0</v>
      </c>
      <c r="P253" s="327">
        <v>0</v>
      </c>
      <c r="Q253" s="327">
        <v>0</v>
      </c>
      <c r="R253" s="327">
        <v>0</v>
      </c>
      <c r="S253" s="327">
        <v>0</v>
      </c>
      <c r="T253" s="327">
        <v>0</v>
      </c>
      <c r="U253" s="327">
        <v>0</v>
      </c>
      <c r="V253" s="327">
        <v>0</v>
      </c>
      <c r="W253" s="328">
        <v>0</v>
      </c>
      <c r="X253" s="286">
        <f t="shared" si="36"/>
        <v>0</v>
      </c>
      <c r="Y253" s="326">
        <v>0</v>
      </c>
      <c r="Z253" s="327">
        <v>0</v>
      </c>
      <c r="AA253" s="327">
        <v>0</v>
      </c>
      <c r="AB253" s="327">
        <v>0</v>
      </c>
      <c r="AC253" s="327">
        <v>0</v>
      </c>
      <c r="AD253" s="327">
        <v>0</v>
      </c>
      <c r="AE253" s="327">
        <v>0</v>
      </c>
      <c r="AF253" s="327">
        <v>0</v>
      </c>
      <c r="AG253" s="327">
        <v>0</v>
      </c>
      <c r="AH253" s="328">
        <v>0</v>
      </c>
      <c r="AI253" s="286">
        <f t="shared" si="33"/>
        <v>0</v>
      </c>
      <c r="AJ253" s="286">
        <f t="shared" si="34"/>
        <v>2000</v>
      </c>
    </row>
    <row r="254" spans="1:36" ht="14.5">
      <c r="A254" s="144">
        <v>6321</v>
      </c>
      <c r="B254" s="214" t="s">
        <v>623</v>
      </c>
      <c r="C254" s="326">
        <v>0</v>
      </c>
      <c r="D254" s="327">
        <v>0</v>
      </c>
      <c r="E254" s="327">
        <v>0</v>
      </c>
      <c r="F254" s="327">
        <v>0</v>
      </c>
      <c r="G254" s="327">
        <v>0</v>
      </c>
      <c r="H254" s="327">
        <v>0</v>
      </c>
      <c r="I254" s="327">
        <v>0</v>
      </c>
      <c r="J254" s="327">
        <v>700</v>
      </c>
      <c r="K254" s="327">
        <v>0</v>
      </c>
      <c r="L254" s="328">
        <v>0</v>
      </c>
      <c r="M254" s="286">
        <f t="shared" si="35"/>
        <v>700</v>
      </c>
      <c r="N254" s="326">
        <v>0</v>
      </c>
      <c r="O254" s="327">
        <v>0</v>
      </c>
      <c r="P254" s="327">
        <v>0</v>
      </c>
      <c r="Q254" s="327">
        <v>0</v>
      </c>
      <c r="R254" s="327">
        <v>0</v>
      </c>
      <c r="S254" s="327">
        <v>0</v>
      </c>
      <c r="T254" s="327">
        <v>0</v>
      </c>
      <c r="U254" s="327">
        <v>0</v>
      </c>
      <c r="V254" s="327">
        <v>0</v>
      </c>
      <c r="W254" s="328">
        <v>0</v>
      </c>
      <c r="X254" s="286">
        <f t="shared" si="36"/>
        <v>0</v>
      </c>
      <c r="Y254" s="326">
        <v>0</v>
      </c>
      <c r="Z254" s="327">
        <v>0</v>
      </c>
      <c r="AA254" s="327">
        <v>0</v>
      </c>
      <c r="AB254" s="327">
        <v>0</v>
      </c>
      <c r="AC254" s="327">
        <v>0</v>
      </c>
      <c r="AD254" s="327">
        <v>0</v>
      </c>
      <c r="AE254" s="327">
        <v>0</v>
      </c>
      <c r="AF254" s="327">
        <v>0</v>
      </c>
      <c r="AG254" s="327">
        <v>0</v>
      </c>
      <c r="AH254" s="328">
        <v>0</v>
      </c>
      <c r="AI254" s="286">
        <f t="shared" si="33"/>
        <v>0</v>
      </c>
      <c r="AJ254" s="286">
        <f t="shared" si="34"/>
        <v>700</v>
      </c>
    </row>
    <row r="255" spans="1:36" ht="14.5">
      <c r="A255" s="144">
        <v>6351</v>
      </c>
      <c r="B255" s="214" t="s">
        <v>523</v>
      </c>
      <c r="C255" s="326">
        <v>0</v>
      </c>
      <c r="D255" s="327">
        <v>0</v>
      </c>
      <c r="E255" s="327">
        <v>0</v>
      </c>
      <c r="F255" s="327">
        <v>0</v>
      </c>
      <c r="G255" s="327">
        <v>10000</v>
      </c>
      <c r="H255" s="327">
        <v>550</v>
      </c>
      <c r="I255" s="327">
        <v>273</v>
      </c>
      <c r="J255" s="327">
        <v>506.65359999999998</v>
      </c>
      <c r="K255" s="327">
        <v>9500</v>
      </c>
      <c r="L255" s="328">
        <v>0</v>
      </c>
      <c r="M255" s="286">
        <f t="shared" si="35"/>
        <v>20829.653599999998</v>
      </c>
      <c r="N255" s="326">
        <v>0</v>
      </c>
      <c r="O255" s="327">
        <v>0</v>
      </c>
      <c r="P255" s="327">
        <v>0</v>
      </c>
      <c r="Q255" s="327">
        <v>0</v>
      </c>
      <c r="R255" s="327">
        <v>0</v>
      </c>
      <c r="S255" s="327">
        <v>0</v>
      </c>
      <c r="T255" s="327">
        <v>0</v>
      </c>
      <c r="U255" s="327">
        <v>0</v>
      </c>
      <c r="V255" s="327">
        <v>0</v>
      </c>
      <c r="W255" s="328">
        <v>0</v>
      </c>
      <c r="X255" s="286">
        <f t="shared" si="36"/>
        <v>0</v>
      </c>
      <c r="Y255" s="326">
        <v>0</v>
      </c>
      <c r="Z255" s="327">
        <v>0</v>
      </c>
      <c r="AA255" s="327">
        <v>0</v>
      </c>
      <c r="AB255" s="327">
        <v>0</v>
      </c>
      <c r="AC255" s="327">
        <v>0</v>
      </c>
      <c r="AD255" s="327">
        <v>0</v>
      </c>
      <c r="AE255" s="327">
        <v>0</v>
      </c>
      <c r="AF255" s="327">
        <v>0</v>
      </c>
      <c r="AG255" s="327">
        <v>0</v>
      </c>
      <c r="AH255" s="328">
        <v>0</v>
      </c>
      <c r="AI255" s="286">
        <f t="shared" si="33"/>
        <v>0</v>
      </c>
      <c r="AJ255" s="286">
        <f t="shared" si="34"/>
        <v>20829.653599999998</v>
      </c>
    </row>
    <row r="256" spans="1:36" ht="14.5">
      <c r="A256" s="144">
        <v>6356</v>
      </c>
      <c r="B256" s="214" t="s">
        <v>524</v>
      </c>
      <c r="C256" s="326">
        <v>0</v>
      </c>
      <c r="D256" s="327">
        <v>0</v>
      </c>
      <c r="E256" s="327">
        <v>0</v>
      </c>
      <c r="F256" s="327">
        <v>0</v>
      </c>
      <c r="G256" s="327">
        <v>90</v>
      </c>
      <c r="H256" s="327">
        <v>0</v>
      </c>
      <c r="I256" s="327">
        <v>0</v>
      </c>
      <c r="J256" s="327">
        <v>599</v>
      </c>
      <c r="K256" s="327">
        <v>0</v>
      </c>
      <c r="L256" s="328">
        <v>0</v>
      </c>
      <c r="M256" s="286">
        <f t="shared" si="35"/>
        <v>689</v>
      </c>
      <c r="N256" s="326">
        <v>0</v>
      </c>
      <c r="O256" s="327">
        <v>0</v>
      </c>
      <c r="P256" s="327">
        <v>344.10</v>
      </c>
      <c r="Q256" s="327">
        <v>-344.10</v>
      </c>
      <c r="R256" s="327">
        <v>0</v>
      </c>
      <c r="S256" s="327">
        <v>4070</v>
      </c>
      <c r="T256" s="327">
        <v>0</v>
      </c>
      <c r="U256" s="327">
        <v>0</v>
      </c>
      <c r="V256" s="327">
        <v>0</v>
      </c>
      <c r="W256" s="328">
        <v>0</v>
      </c>
      <c r="X256" s="286">
        <f t="shared" si="36"/>
        <v>4070</v>
      </c>
      <c r="Y256" s="326">
        <v>0</v>
      </c>
      <c r="Z256" s="327">
        <v>0</v>
      </c>
      <c r="AA256" s="327">
        <v>0</v>
      </c>
      <c r="AB256" s="327">
        <v>0</v>
      </c>
      <c r="AC256" s="327">
        <v>0</v>
      </c>
      <c r="AD256" s="327">
        <v>0</v>
      </c>
      <c r="AE256" s="327">
        <v>0</v>
      </c>
      <c r="AF256" s="327">
        <v>0</v>
      </c>
      <c r="AG256" s="327">
        <v>0</v>
      </c>
      <c r="AH256" s="328">
        <v>0</v>
      </c>
      <c r="AI256" s="286">
        <f>SUM(Y256:AH256)</f>
        <v>0</v>
      </c>
      <c r="AJ256" s="286">
        <f t="shared" si="34"/>
        <v>4759</v>
      </c>
    </row>
    <row r="257" spans="1:36" ht="14.5">
      <c r="A257" s="144">
        <v>6371</v>
      </c>
      <c r="B257" s="214" t="s">
        <v>600</v>
      </c>
      <c r="C257" s="326">
        <v>0</v>
      </c>
      <c r="D257" s="327">
        <v>0</v>
      </c>
      <c r="E257" s="327">
        <v>0</v>
      </c>
      <c r="F257" s="327">
        <v>0</v>
      </c>
      <c r="G257" s="327">
        <v>0</v>
      </c>
      <c r="H257" s="327">
        <v>0</v>
      </c>
      <c r="I257" s="327">
        <v>57</v>
      </c>
      <c r="J257" s="327">
        <v>0</v>
      </c>
      <c r="K257" s="327">
        <v>0</v>
      </c>
      <c r="L257" s="328">
        <v>0</v>
      </c>
      <c r="M257" s="286">
        <f t="shared" si="35"/>
        <v>57</v>
      </c>
      <c r="N257" s="326">
        <v>0</v>
      </c>
      <c r="O257" s="327">
        <v>0</v>
      </c>
      <c r="P257" s="327">
        <v>0</v>
      </c>
      <c r="Q257" s="327">
        <v>0</v>
      </c>
      <c r="R257" s="327">
        <v>0</v>
      </c>
      <c r="S257" s="327">
        <v>0</v>
      </c>
      <c r="T257" s="327">
        <v>0</v>
      </c>
      <c r="U257" s="327">
        <v>0</v>
      </c>
      <c r="V257" s="327">
        <v>0</v>
      </c>
      <c r="W257" s="328">
        <v>0</v>
      </c>
      <c r="X257" s="286">
        <f t="shared" si="36"/>
        <v>0</v>
      </c>
      <c r="Y257" s="326">
        <v>0</v>
      </c>
      <c r="Z257" s="327">
        <v>0</v>
      </c>
      <c r="AA257" s="327">
        <v>0</v>
      </c>
      <c r="AB257" s="327">
        <v>0</v>
      </c>
      <c r="AC257" s="327">
        <v>0</v>
      </c>
      <c r="AD257" s="327">
        <v>0</v>
      </c>
      <c r="AE257" s="327">
        <v>0</v>
      </c>
      <c r="AF257" s="327">
        <v>0</v>
      </c>
      <c r="AG257" s="327">
        <v>0</v>
      </c>
      <c r="AH257" s="328">
        <v>0</v>
      </c>
      <c r="AI257" s="286">
        <f t="shared" si="33"/>
        <v>0</v>
      </c>
      <c r="AJ257" s="286">
        <f t="shared" si="34"/>
        <v>57</v>
      </c>
    </row>
    <row r="258" spans="1:36" ht="15" thickBot="1">
      <c r="A258" s="144">
        <v>6380</v>
      </c>
      <c r="B258" s="214" t="s">
        <v>710</v>
      </c>
      <c r="C258" s="326">
        <v>0</v>
      </c>
      <c r="D258" s="327">
        <v>0</v>
      </c>
      <c r="E258" s="327">
        <v>0</v>
      </c>
      <c r="F258" s="327">
        <v>0</v>
      </c>
      <c r="G258" s="327">
        <v>0</v>
      </c>
      <c r="H258" s="327">
        <v>0</v>
      </c>
      <c r="I258" s="327">
        <v>0</v>
      </c>
      <c r="J258" s="327">
        <v>0</v>
      </c>
      <c r="K258" s="327">
        <v>0</v>
      </c>
      <c r="L258" s="328">
        <v>196.46823000000001</v>
      </c>
      <c r="M258" s="286">
        <f t="shared" si="35"/>
        <v>196.46823000000001</v>
      </c>
      <c r="N258" s="326">
        <v>0</v>
      </c>
      <c r="O258" s="327">
        <v>0</v>
      </c>
      <c r="P258" s="327">
        <v>201</v>
      </c>
      <c r="Q258" s="327">
        <v>0</v>
      </c>
      <c r="R258" s="327">
        <v>0</v>
      </c>
      <c r="S258" s="327">
        <v>0</v>
      </c>
      <c r="T258" s="327">
        <v>0</v>
      </c>
      <c r="U258" s="327">
        <v>0</v>
      </c>
      <c r="V258" s="327">
        <v>0</v>
      </c>
      <c r="W258" s="328">
        <v>0</v>
      </c>
      <c r="X258" s="286">
        <f t="shared" si="36"/>
        <v>201</v>
      </c>
      <c r="Y258" s="326">
        <v>0</v>
      </c>
      <c r="Z258" s="327">
        <v>0</v>
      </c>
      <c r="AA258" s="327">
        <v>0</v>
      </c>
      <c r="AB258" s="327">
        <v>0</v>
      </c>
      <c r="AC258" s="327">
        <v>5000</v>
      </c>
      <c r="AD258" s="327">
        <v>1978</v>
      </c>
      <c r="AE258" s="327">
        <v>0</v>
      </c>
      <c r="AF258" s="327">
        <v>0</v>
      </c>
      <c r="AG258" s="327">
        <v>0</v>
      </c>
      <c r="AH258" s="328">
        <v>0</v>
      </c>
      <c r="AI258" s="286">
        <f t="shared" si="33"/>
        <v>6978</v>
      </c>
      <c r="AJ258" s="286">
        <f t="shared" si="34"/>
        <v>7375.4682300000004</v>
      </c>
    </row>
    <row r="259" spans="2:36" ht="17" thickBot="1">
      <c r="B259" s="266" t="s">
        <v>499</v>
      </c>
      <c r="C259" s="345">
        <f t="shared" si="39" ref="C259:V259">SUM(C163:C258)</f>
        <v>2378.8016000000002</v>
      </c>
      <c r="D259" s="346">
        <f t="shared" si="39"/>
        <v>237942.00964</v>
      </c>
      <c r="E259" s="346">
        <f t="shared" si="39"/>
        <v>184104.9952</v>
      </c>
      <c r="F259" s="346">
        <f t="shared" si="39"/>
        <v>443576.07084</v>
      </c>
      <c r="G259" s="346">
        <f t="shared" si="39"/>
        <v>549452.40224999981</v>
      </c>
      <c r="H259" s="346">
        <f t="shared" si="39"/>
        <v>997016.4195099998</v>
      </c>
      <c r="I259" s="346">
        <f t="shared" si="39"/>
        <v>635508.72046999994</v>
      </c>
      <c r="J259" s="346">
        <f t="shared" si="39"/>
        <v>473371.12785000011</v>
      </c>
      <c r="K259" s="346">
        <f t="shared" si="39"/>
        <v>577658.29252000002</v>
      </c>
      <c r="L259" s="347">
        <f t="shared" si="39"/>
        <v>1023977.7136099999</v>
      </c>
      <c r="M259" s="267">
        <f t="shared" si="39"/>
        <v>5124986.5534899998</v>
      </c>
      <c r="N259" s="345">
        <f t="shared" si="39"/>
        <v>1375582.83874</v>
      </c>
      <c r="O259" s="346">
        <f t="shared" si="39"/>
        <v>939566.13136999996</v>
      </c>
      <c r="P259" s="346">
        <f t="shared" si="39"/>
        <v>785932.51173000003</v>
      </c>
      <c r="Q259" s="346">
        <f t="shared" si="39"/>
        <v>601484.15344000002</v>
      </c>
      <c r="R259" s="346">
        <f t="shared" si="39"/>
        <v>891615.88205000001</v>
      </c>
      <c r="S259" s="346">
        <f t="shared" si="39"/>
        <v>1081260.6397100005</v>
      </c>
      <c r="T259" s="346">
        <f t="shared" si="39"/>
        <v>168613.54255000001</v>
      </c>
      <c r="U259" s="346">
        <f>SUM(U163:U258)</f>
        <v>255893.75783000002</v>
      </c>
      <c r="V259" s="346">
        <f t="shared" si="39"/>
        <v>290625.61356000003</v>
      </c>
      <c r="W259" s="347">
        <f>SUM(W163:W258)</f>
        <v>281757.54245000001</v>
      </c>
      <c r="X259" s="267">
        <f>SUM(N259:W259)</f>
        <v>6672332.6134300008</v>
      </c>
      <c r="Y259" s="345">
        <f>SUM(Y163:Y258)</f>
        <v>363399.02910999994</v>
      </c>
      <c r="Z259" s="346">
        <f t="shared" si="40" ref="Z259:AC259">SUM(Z163:Z258)</f>
        <v>330843.09691999998</v>
      </c>
      <c r="AA259" s="346">
        <f t="shared" si="40"/>
        <v>174317.43055000002</v>
      </c>
      <c r="AB259" s="346">
        <f t="shared" si="40"/>
        <v>149344.51968999999</v>
      </c>
      <c r="AC259" s="346">
        <f t="shared" si="40"/>
        <v>203096.90749000001</v>
      </c>
      <c r="AD259" s="346">
        <f>SUM(AD163:AD258)</f>
        <v>274923.21242</v>
      </c>
      <c r="AE259" s="346">
        <f>SUM(AE163:AE258)</f>
        <v>148739.19361999998</v>
      </c>
      <c r="AF259" s="346">
        <f>SUM(AF163:AF258)</f>
        <v>23649.483319999999</v>
      </c>
      <c r="AG259" s="346">
        <f>SUM(AG163:AG258)</f>
        <v>31011.542959999999</v>
      </c>
      <c r="AH259" s="347">
        <f>SUM(AH163:AH258)</f>
        <v>48814.253940000002</v>
      </c>
      <c r="AI259" s="267">
        <f t="shared" si="33"/>
        <v>1748138.6700200001</v>
      </c>
      <c r="AJ259" s="267">
        <f>M259+X259+AI259</f>
        <v>13545457.836940002</v>
      </c>
    </row>
    <row r="260" spans="2:24" ht="16.5" customHeight="1">
      <c r="B260" s="418" t="s">
        <v>521</v>
      </c>
      <c r="C260" s="418"/>
      <c r="D260" s="418"/>
      <c r="E260" s="418"/>
      <c r="F260" s="418"/>
      <c r="G260" s="418"/>
      <c r="H260" s="418"/>
      <c r="I260" s="418"/>
      <c r="J260" s="418"/>
      <c r="K260" s="418"/>
      <c r="L260" s="418"/>
      <c r="M260" s="418"/>
      <c r="N260" s="418"/>
      <c r="O260" s="418"/>
      <c r="P260" s="418"/>
      <c r="Q260" s="418"/>
      <c r="R260" s="418"/>
      <c r="S260" s="418"/>
      <c r="T260" s="418"/>
      <c r="U260" s="418"/>
      <c r="V260" s="418"/>
      <c r="W260" s="418"/>
      <c r="X260" s="418"/>
    </row>
    <row r="261" spans="2:33" ht="14.5">
      <c r="B261" s="217" t="s">
        <v>407</v>
      </c>
      <c r="C261" s="217"/>
      <c r="D261" s="217"/>
      <c r="E261" s="217"/>
      <c r="F261" s="217"/>
      <c r="G261" s="217"/>
      <c r="H261" s="217"/>
      <c r="I261" s="217"/>
      <c r="J261" s="217"/>
      <c r="K261" s="217"/>
      <c r="L261" s="217"/>
      <c r="N261" s="217"/>
      <c r="O261" s="217"/>
      <c r="P261" s="217"/>
      <c r="Q261" s="217"/>
      <c r="R261" s="217"/>
      <c r="S261" s="217"/>
      <c r="T261" s="217"/>
      <c r="U261" s="217"/>
      <c r="V261" s="217"/>
      <c r="Y261" s="217"/>
      <c r="Z261" s="217"/>
      <c r="AA261" s="217"/>
      <c r="AB261" s="217"/>
      <c r="AC261" s="217"/>
      <c r="AD261" s="217"/>
      <c r="AE261" s="217"/>
      <c r="AF261" s="217"/>
      <c r="AG261" s="217"/>
    </row>
    <row r="263" spans="13:36" ht="14.5">
      <c r="M263" s="216"/>
      <c r="W263" s="216"/>
      <c r="X263" s="216"/>
      <c r="AH263" s="216"/>
      <c r="AI263" s="216"/>
      <c r="AJ263" s="216"/>
    </row>
  </sheetData>
  <mergeCells count="10">
    <mergeCell ref="B260:X260"/>
    <mergeCell ref="Y2:AI2"/>
    <mergeCell ref="Y100:AI100"/>
    <mergeCell ref="Y161:AI161"/>
    <mergeCell ref="C2:M2"/>
    <mergeCell ref="N2:X2"/>
    <mergeCell ref="C100:M100"/>
    <mergeCell ref="N100:X100"/>
    <mergeCell ref="C161:M161"/>
    <mergeCell ref="N161:X161"/>
  </mergeCells>
  <pageMargins left="0.47244094488189" right="0.275590551181102" top="0.393700787401575" bottom="0.354330708661417" header="0.31496062992126" footer="0.31496062992126"/>
  <pageSetup fitToHeight="3" orientation="landscape" paperSize="9" scale="36" r:id="rId2"/>
  <rowBreaks count="2" manualBreakCount="2">
    <brk id="98" max="24" man="1"/>
    <brk id="160" max="24" man="1"/>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79984760284"/>
    <pageSetUpPr fitToPage="1"/>
  </sheetPr>
  <dimension ref="B1:AJ53"/>
  <sheetViews>
    <sheetView showGridLines="0" zoomScale="90" zoomScaleNormal="90" workbookViewId="0" topLeftCell="A1">
      <selection pane="topLeft" activeCell="AH51" sqref="AH51"/>
    </sheetView>
  </sheetViews>
  <sheetFormatPr defaultColWidth="9.1796875" defaultRowHeight="12"/>
  <cols>
    <col min="1" max="1" width="6.85714285714286" style="35" customWidth="1"/>
    <col min="2" max="2" width="18.5714285714286" style="35" customWidth="1"/>
    <col min="3" max="7" width="0" style="35" hidden="1" customWidth="1"/>
    <col min="8" max="8" width="0" style="35" hidden="1" customWidth="1"/>
    <col min="9" max="12" width="0" style="35" hidden="1" customWidth="1"/>
    <col min="13" max="13" width="11.1428571428571" style="35" customWidth="1"/>
    <col min="14" max="14" width="0" style="35" hidden="1" customWidth="1"/>
    <col min="15" max="18" width="0" style="35" hidden="1" customWidth="1"/>
    <col min="19" max="19" width="0" style="35" hidden="1" customWidth="1"/>
    <col min="20" max="23" width="0" style="35" hidden="1" customWidth="1"/>
    <col min="24" max="29" width="11.1428571428571" style="35" customWidth="1"/>
    <col min="30" max="30" width="12.1428571428571" style="35" customWidth="1"/>
    <col min="31" max="36" width="11.1428571428571" style="35" customWidth="1"/>
    <col min="37" max="16384" width="9.14285714285714" style="35"/>
  </cols>
  <sheetData>
    <row r="1" ht="16" thickBot="1">
      <c r="B1" s="1" t="s">
        <v>975</v>
      </c>
    </row>
    <row r="2" spans="2:36" ht="13.5" customHeight="1" thickBot="1">
      <c r="B2" s="348"/>
      <c r="C2" s="422">
        <v>2022</v>
      </c>
      <c r="D2" s="423"/>
      <c r="E2" s="423"/>
      <c r="F2" s="423"/>
      <c r="G2" s="423"/>
      <c r="H2" s="423"/>
      <c r="I2" s="423"/>
      <c r="J2" s="423"/>
      <c r="K2" s="423"/>
      <c r="L2" s="423"/>
      <c r="M2" s="424"/>
      <c r="N2" s="423">
        <v>2023</v>
      </c>
      <c r="O2" s="423"/>
      <c r="P2" s="423"/>
      <c r="Q2" s="423"/>
      <c r="R2" s="423"/>
      <c r="S2" s="423"/>
      <c r="T2" s="423"/>
      <c r="U2" s="423"/>
      <c r="V2" s="423"/>
      <c r="W2" s="423"/>
      <c r="X2" s="424"/>
      <c r="Y2" s="423">
        <v>2024</v>
      </c>
      <c r="Z2" s="423"/>
      <c r="AA2" s="423"/>
      <c r="AB2" s="423"/>
      <c r="AC2" s="423"/>
      <c r="AD2" s="423"/>
      <c r="AE2" s="423"/>
      <c r="AF2" s="423"/>
      <c r="AG2" s="423"/>
      <c r="AH2" s="423"/>
      <c r="AI2" s="424"/>
      <c r="AJ2" s="349" t="s">
        <v>958</v>
      </c>
    </row>
    <row r="3" spans="2:36" ht="12.5" thickBot="1">
      <c r="B3" s="129" t="s">
        <v>408</v>
      </c>
      <c r="C3" s="145" t="s">
        <v>571</v>
      </c>
      <c r="D3" s="146" t="s">
        <v>572</v>
      </c>
      <c r="E3" s="146" t="s">
        <v>573</v>
      </c>
      <c r="F3" s="146" t="s">
        <v>574</v>
      </c>
      <c r="G3" s="146" t="s">
        <v>575</v>
      </c>
      <c r="H3" s="263" t="s">
        <v>576</v>
      </c>
      <c r="I3" s="263" t="s">
        <v>595</v>
      </c>
      <c r="J3" s="263" t="s">
        <v>621</v>
      </c>
      <c r="K3" s="263" t="s">
        <v>644</v>
      </c>
      <c r="L3" s="263" t="s">
        <v>707</v>
      </c>
      <c r="M3" s="147" t="s">
        <v>723</v>
      </c>
      <c r="N3" s="350" t="s">
        <v>730</v>
      </c>
      <c r="O3" s="146" t="s">
        <v>572</v>
      </c>
      <c r="P3" s="146" t="s">
        <v>573</v>
      </c>
      <c r="Q3" s="146" t="s">
        <v>574</v>
      </c>
      <c r="R3" s="146" t="s">
        <v>575</v>
      </c>
      <c r="S3" s="263" t="s">
        <v>576</v>
      </c>
      <c r="T3" s="263" t="s">
        <v>595</v>
      </c>
      <c r="U3" s="263" t="s">
        <v>621</v>
      </c>
      <c r="V3" s="263" t="s">
        <v>644</v>
      </c>
      <c r="W3" s="263" t="s">
        <v>707</v>
      </c>
      <c r="X3" s="147" t="s">
        <v>725</v>
      </c>
      <c r="Y3" s="350" t="s">
        <v>730</v>
      </c>
      <c r="Z3" s="146" t="s">
        <v>572</v>
      </c>
      <c r="AA3" s="146" t="s">
        <v>573</v>
      </c>
      <c r="AB3" s="146" t="s">
        <v>574</v>
      </c>
      <c r="AC3" s="146" t="s">
        <v>575</v>
      </c>
      <c r="AD3" s="263" t="s">
        <v>576</v>
      </c>
      <c r="AE3" s="263" t="s">
        <v>595</v>
      </c>
      <c r="AF3" s="263" t="s">
        <v>621</v>
      </c>
      <c r="AG3" s="263" t="s">
        <v>644</v>
      </c>
      <c r="AH3" s="263" t="s">
        <v>707</v>
      </c>
      <c r="AI3" s="147" t="s">
        <v>976</v>
      </c>
      <c r="AJ3" s="147" t="s">
        <v>49</v>
      </c>
    </row>
    <row r="4" spans="2:36" ht="12">
      <c r="B4" s="130" t="s">
        <v>409</v>
      </c>
      <c r="C4" s="148">
        <v>0</v>
      </c>
      <c r="D4" s="149">
        <v>10110.6222</v>
      </c>
      <c r="E4" s="149">
        <v>5660.0844900000002</v>
      </c>
      <c r="F4" s="211">
        <v>39640.255839999998</v>
      </c>
      <c r="G4" s="264">
        <v>68450.188550000006</v>
      </c>
      <c r="H4" s="264">
        <v>92338.618310000005</v>
      </c>
      <c r="I4" s="264">
        <v>67930.818919999991</v>
      </c>
      <c r="J4" s="264">
        <v>59129.597000000002</v>
      </c>
      <c r="K4" s="264">
        <v>89493.407750000028</v>
      </c>
      <c r="L4" s="264">
        <v>90763.262129999988</v>
      </c>
      <c r="M4" s="150">
        <f>SUM(C4:L4)</f>
        <v>523516.85519000003</v>
      </c>
      <c r="N4" s="264">
        <v>172898.09311000002</v>
      </c>
      <c r="O4" s="264">
        <v>122426.01486000001</v>
      </c>
      <c r="P4" s="264">
        <v>88604.493459999998</v>
      </c>
      <c r="Q4" s="264">
        <v>84991.412519999998</v>
      </c>
      <c r="R4" s="264">
        <v>82995.932799999995</v>
      </c>
      <c r="S4" s="264">
        <v>109267.28672000003</v>
      </c>
      <c r="T4" s="264">
        <v>22496.378399999976</v>
      </c>
      <c r="U4" s="264">
        <v>29434.517179999948</v>
      </c>
      <c r="V4" s="264">
        <v>38589.269209999999</v>
      </c>
      <c r="W4" s="264">
        <v>23982.40525</v>
      </c>
      <c r="X4" s="150">
        <f>SUM(N4:W4)</f>
        <v>775685.80350999988</v>
      </c>
      <c r="Y4" s="264">
        <v>47367.497560000003</v>
      </c>
      <c r="Z4" s="264">
        <v>47398.241799999996</v>
      </c>
      <c r="AA4" s="264">
        <v>21575.971320000008</v>
      </c>
      <c r="AB4" s="264">
        <v>23793.02132</v>
      </c>
      <c r="AC4" s="264">
        <v>17144.408199999987</v>
      </c>
      <c r="AD4" s="264">
        <v>31566.605</v>
      </c>
      <c r="AE4" s="264">
        <v>15981.481080000012</v>
      </c>
      <c r="AF4" s="264">
        <v>5481.3900400000002</v>
      </c>
      <c r="AG4" s="264">
        <v>526.10552000000007</v>
      </c>
      <c r="AH4" s="264">
        <v>-181.26179000000002</v>
      </c>
      <c r="AI4" s="150">
        <f>SUM(Y4:AH4)</f>
        <v>210653.46005000002</v>
      </c>
      <c r="AJ4" s="150">
        <f>M4+X4+AI4</f>
        <v>1509856.1187500001</v>
      </c>
    </row>
    <row r="5" spans="2:36" ht="12">
      <c r="B5" s="131" t="s">
        <v>410</v>
      </c>
      <c r="C5" s="151">
        <v>0</v>
      </c>
      <c r="D5" s="149">
        <v>5211.6120000000001</v>
      </c>
      <c r="E5" s="149">
        <v>938.57641000000012</v>
      </c>
      <c r="F5" s="211">
        <v>17199.013199999998</v>
      </c>
      <c r="G5" s="264">
        <v>26138.517849999997</v>
      </c>
      <c r="H5" s="264">
        <v>57528.114860000001</v>
      </c>
      <c r="I5" s="264">
        <v>31153.232680000008</v>
      </c>
      <c r="J5" s="264">
        <v>25545.991530000003</v>
      </c>
      <c r="K5" s="264">
        <v>24172.206800000011</v>
      </c>
      <c r="L5" s="264">
        <v>33094.417979999998</v>
      </c>
      <c r="M5" s="150">
        <f t="shared" si="0" ref="M5:M16">SUM(C5:L5)</f>
        <v>220981.68331000002</v>
      </c>
      <c r="N5" s="264">
        <v>85631.531909999991</v>
      </c>
      <c r="O5" s="264">
        <v>33070.2425</v>
      </c>
      <c r="P5" s="264">
        <v>40858.392999999996</v>
      </c>
      <c r="Q5" s="264">
        <v>39109.120000000003</v>
      </c>
      <c r="R5" s="264">
        <v>36979.381999999998</v>
      </c>
      <c r="S5" s="264">
        <v>41755.340000000033</v>
      </c>
      <c r="T5" s="264">
        <v>6739.24</v>
      </c>
      <c r="U5" s="264">
        <v>8877.7000000000007</v>
      </c>
      <c r="V5" s="264">
        <v>7860.0095199999996</v>
      </c>
      <c r="W5" s="264">
        <v>6368.42</v>
      </c>
      <c r="X5" s="150">
        <f t="shared" si="1" ref="X5:X15">SUM(N5:W5)</f>
        <v>307249.37893000001</v>
      </c>
      <c r="Y5" s="264">
        <v>11919.80</v>
      </c>
      <c r="Z5" s="264">
        <v>5129.45</v>
      </c>
      <c r="AA5" s="264">
        <v>6402.10</v>
      </c>
      <c r="AB5" s="264">
        <v>4780.95</v>
      </c>
      <c r="AC5" s="264">
        <v>5240.75</v>
      </c>
      <c r="AD5" s="264">
        <v>10546.90</v>
      </c>
      <c r="AE5" s="264">
        <v>4981.70</v>
      </c>
      <c r="AF5" s="264">
        <v>768.50</v>
      </c>
      <c r="AG5" s="264">
        <v>1135.80</v>
      </c>
      <c r="AH5" s="264">
        <v>701.05</v>
      </c>
      <c r="AI5" s="150">
        <f t="shared" si="2" ref="AI5:AI15">SUM(Y5:AH5)</f>
        <v>51607.000000000007</v>
      </c>
      <c r="AJ5" s="150">
        <f t="shared" si="3" ref="AJ5:AJ17">M5+X5+AI5</f>
        <v>579838.06224</v>
      </c>
    </row>
    <row r="6" spans="2:36" ht="12">
      <c r="B6" s="131" t="s">
        <v>411</v>
      </c>
      <c r="C6" s="151">
        <v>0</v>
      </c>
      <c r="D6" s="149">
        <v>418.85528999999997</v>
      </c>
      <c r="E6" s="149">
        <v>6947.0299000000005</v>
      </c>
      <c r="F6" s="211">
        <v>10249.478450000001</v>
      </c>
      <c r="G6" s="264">
        <v>24038.271089999995</v>
      </c>
      <c r="H6" s="264">
        <v>50923.434079999999</v>
      </c>
      <c r="I6" s="264">
        <v>54091.122329999998</v>
      </c>
      <c r="J6" s="264">
        <v>46078.539799999999</v>
      </c>
      <c r="K6" s="264">
        <v>2052.0675799999835</v>
      </c>
      <c r="L6" s="264">
        <v>88317.741219999996</v>
      </c>
      <c r="M6" s="150">
        <f t="shared" si="0"/>
        <v>283116.53973999998</v>
      </c>
      <c r="N6" s="264">
        <v>93658.318910000002</v>
      </c>
      <c r="O6" s="264">
        <v>88995.020140000022</v>
      </c>
      <c r="P6" s="264">
        <v>59398.461029999999</v>
      </c>
      <c r="Q6" s="264">
        <v>-38517.291749999997</v>
      </c>
      <c r="R6" s="264">
        <v>167121.02468</v>
      </c>
      <c r="S6" s="264">
        <v>111459.78619999999</v>
      </c>
      <c r="T6" s="264">
        <v>11468.447920000017</v>
      </c>
      <c r="U6" s="264">
        <v>15414.90050999999</v>
      </c>
      <c r="V6" s="264">
        <v>16464.357</v>
      </c>
      <c r="W6" s="264">
        <v>13918.614340000033</v>
      </c>
      <c r="X6" s="150">
        <f t="shared" si="1"/>
        <v>539381.63898000005</v>
      </c>
      <c r="Y6" s="264">
        <v>22067.322</v>
      </c>
      <c r="Z6" s="264">
        <v>19812.830999999998</v>
      </c>
      <c r="AA6" s="264">
        <v>10846.811</v>
      </c>
      <c r="AB6" s="264">
        <v>7748.0110000000004</v>
      </c>
      <c r="AC6" s="264">
        <v>10514.162</v>
      </c>
      <c r="AD6" s="264">
        <v>15332.271000000001</v>
      </c>
      <c r="AE6" s="264">
        <v>5299.3654999999999</v>
      </c>
      <c r="AF6" s="264">
        <v>1454.11</v>
      </c>
      <c r="AG6" s="264">
        <v>614.26099999999997</v>
      </c>
      <c r="AH6" s="264">
        <v>646.96100000000001</v>
      </c>
      <c r="AI6" s="150">
        <f t="shared" si="2"/>
        <v>94336.105499999991</v>
      </c>
      <c r="AJ6" s="150">
        <f t="shared" si="3"/>
        <v>916834.28421999991</v>
      </c>
    </row>
    <row r="7" spans="2:36" ht="12">
      <c r="B7" s="131" t="s">
        <v>412</v>
      </c>
      <c r="C7" s="151">
        <v>0</v>
      </c>
      <c r="D7" s="149">
        <v>10047.16705</v>
      </c>
      <c r="E7" s="149">
        <v>11001.167029999997</v>
      </c>
      <c r="F7" s="211">
        <v>37701.98328</v>
      </c>
      <c r="G7" s="264">
        <v>33843.842239999998</v>
      </c>
      <c r="H7" s="264">
        <v>64201.49944</v>
      </c>
      <c r="I7" s="264">
        <v>31005.334960000007</v>
      </c>
      <c r="J7" s="264">
        <v>31310.132440000001</v>
      </c>
      <c r="K7" s="264">
        <v>33417.548150000002</v>
      </c>
      <c r="L7" s="264">
        <v>49537.676240000001</v>
      </c>
      <c r="M7" s="150">
        <f t="shared" si="0"/>
        <v>302066.35083000001</v>
      </c>
      <c r="N7" s="264">
        <v>114396.75236</v>
      </c>
      <c r="O7" s="264">
        <v>54432.805279999986</v>
      </c>
      <c r="P7" s="264">
        <v>58521.618990000003</v>
      </c>
      <c r="Q7" s="264">
        <v>54262.959000000003</v>
      </c>
      <c r="R7" s="264">
        <v>53216.743999999999</v>
      </c>
      <c r="S7" s="264">
        <v>69626.409</v>
      </c>
      <c r="T7" s="264">
        <v>14679.885</v>
      </c>
      <c r="U7" s="264">
        <v>22601.437000000002</v>
      </c>
      <c r="V7" s="264">
        <v>18143.352999999999</v>
      </c>
      <c r="W7" s="264">
        <v>14767.913</v>
      </c>
      <c r="X7" s="150">
        <f t="shared" si="1"/>
        <v>474649.87663000001</v>
      </c>
      <c r="Y7" s="264">
        <v>35488.050999999999</v>
      </c>
      <c r="Z7" s="264">
        <v>14428.754999999999</v>
      </c>
      <c r="AA7" s="264">
        <v>14488.653</v>
      </c>
      <c r="AB7" s="264">
        <v>13214.759</v>
      </c>
      <c r="AC7" s="264">
        <v>12764.927</v>
      </c>
      <c r="AD7" s="264">
        <v>25279.241000000002</v>
      </c>
      <c r="AE7" s="264">
        <v>10034</v>
      </c>
      <c r="AF7" s="264">
        <v>961.69399999999996</v>
      </c>
      <c r="AG7" s="264">
        <v>930.89</v>
      </c>
      <c r="AH7" s="264">
        <v>1039.837</v>
      </c>
      <c r="AI7" s="150">
        <f t="shared" si="2"/>
        <v>128630.807</v>
      </c>
      <c r="AJ7" s="150">
        <f t="shared" si="3"/>
        <v>905347.03446</v>
      </c>
    </row>
    <row r="8" spans="2:36" ht="12">
      <c r="B8" s="131" t="s">
        <v>413</v>
      </c>
      <c r="C8" s="151">
        <v>0</v>
      </c>
      <c r="D8" s="149">
        <v>10000</v>
      </c>
      <c r="E8" s="149">
        <v>5804.2160000000003</v>
      </c>
      <c r="F8" s="211">
        <v>28422.956999999999</v>
      </c>
      <c r="G8" s="264">
        <v>23758.242999999999</v>
      </c>
      <c r="H8" s="264">
        <v>56862.135029999998</v>
      </c>
      <c r="I8" s="264">
        <v>60039.071789999995</v>
      </c>
      <c r="J8" s="264">
        <v>22119.154399999999</v>
      </c>
      <c r="K8" s="264">
        <v>41777.896220000002</v>
      </c>
      <c r="L8" s="264">
        <v>56788.083490000005</v>
      </c>
      <c r="M8" s="150">
        <f t="shared" si="0"/>
        <v>305571.75692999997</v>
      </c>
      <c r="N8" s="264">
        <v>89268.048609999998</v>
      </c>
      <c r="O8" s="264">
        <v>80532.488140000001</v>
      </c>
      <c r="P8" s="264">
        <v>37165.757960000003</v>
      </c>
      <c r="Q8" s="264">
        <v>51283.258000000002</v>
      </c>
      <c r="R8" s="264">
        <v>65551.562430000005</v>
      </c>
      <c r="S8" s="264">
        <v>67144.350000000006</v>
      </c>
      <c r="T8" s="264">
        <v>11723.85</v>
      </c>
      <c r="U8" s="264">
        <v>21731.11624000001</v>
      </c>
      <c r="V8" s="264">
        <v>22329.17857</v>
      </c>
      <c r="W8" s="264">
        <v>17410.099150000035</v>
      </c>
      <c r="X8" s="150">
        <f t="shared" si="1"/>
        <v>464139.70909999998</v>
      </c>
      <c r="Y8" s="264">
        <v>28706.806</v>
      </c>
      <c r="Z8" s="264">
        <v>29357.235000000001</v>
      </c>
      <c r="AA8" s="264">
        <v>13518.773999999999</v>
      </c>
      <c r="AB8" s="264">
        <v>11748.42669</v>
      </c>
      <c r="AC8" s="264">
        <v>17639.55</v>
      </c>
      <c r="AD8" s="264">
        <v>25361.444</v>
      </c>
      <c r="AE8" s="264">
        <v>7614.9732999999969</v>
      </c>
      <c r="AF8" s="264">
        <v>2578.35187</v>
      </c>
      <c r="AG8" s="264">
        <v>1441.65</v>
      </c>
      <c r="AH8" s="264">
        <v>480.75</v>
      </c>
      <c r="AI8" s="150">
        <f t="shared" si="2"/>
        <v>138447.96085999999</v>
      </c>
      <c r="AJ8" s="150">
        <f t="shared" si="3"/>
        <v>908159.42689</v>
      </c>
    </row>
    <row r="9" spans="2:36" ht="12">
      <c r="B9" s="131" t="s">
        <v>414</v>
      </c>
      <c r="C9" s="151">
        <v>0.66</v>
      </c>
      <c r="D9" s="149">
        <v>25955.995219999997</v>
      </c>
      <c r="E9" s="149">
        <v>15164.015060000002</v>
      </c>
      <c r="F9" s="211">
        <v>30461.382079999999</v>
      </c>
      <c r="G9" s="264">
        <v>48638.631950000003</v>
      </c>
      <c r="H9" s="264">
        <v>70448.60097</v>
      </c>
      <c r="I9" s="264">
        <v>40224.635889999998</v>
      </c>
      <c r="J9" s="264">
        <v>29175.279790000001</v>
      </c>
      <c r="K9" s="264">
        <v>42140.811310000005</v>
      </c>
      <c r="L9" s="264">
        <v>58579.616240000003</v>
      </c>
      <c r="M9" s="150">
        <f t="shared" si="0"/>
        <v>360789.62851000001</v>
      </c>
      <c r="N9" s="264">
        <v>105541.57309999999</v>
      </c>
      <c r="O9" s="264">
        <v>71957.390860000014</v>
      </c>
      <c r="P9" s="264">
        <v>57493.088590000007</v>
      </c>
      <c r="Q9" s="264">
        <v>35345.918899999997</v>
      </c>
      <c r="R9" s="264">
        <v>68019.41</v>
      </c>
      <c r="S9" s="264">
        <v>68203.174400000033</v>
      </c>
      <c r="T9" s="264">
        <v>11618.251819999992</v>
      </c>
      <c r="U9" s="264">
        <v>24431.834629999994</v>
      </c>
      <c r="V9" s="264">
        <v>19777.439280000002</v>
      </c>
      <c r="W9" s="264">
        <v>13902.977410000027</v>
      </c>
      <c r="X9" s="150">
        <f t="shared" si="1"/>
        <v>476291.05899000005</v>
      </c>
      <c r="Y9" s="264">
        <v>27173.41013</v>
      </c>
      <c r="Z9" s="264">
        <v>24570.089000000004</v>
      </c>
      <c r="AA9" s="264">
        <v>11987.303509999998</v>
      </c>
      <c r="AB9" s="264">
        <v>11465.37</v>
      </c>
      <c r="AC9" s="264">
        <v>10860.008620000004</v>
      </c>
      <c r="AD9" s="264">
        <v>19132.993129999999</v>
      </c>
      <c r="AE9" s="264">
        <v>9075.5054699999982</v>
      </c>
      <c r="AF9" s="264">
        <v>-860.32961999999998</v>
      </c>
      <c r="AG9" s="264">
        <v>-886.30260999999996</v>
      </c>
      <c r="AH9" s="264">
        <v>3901.13</v>
      </c>
      <c r="AI9" s="150">
        <f t="shared" si="2"/>
        <v>116419.17763000002</v>
      </c>
      <c r="AJ9" s="150">
        <f t="shared" si="3"/>
        <v>953499.86513000005</v>
      </c>
    </row>
    <row r="10" spans="2:36" ht="12">
      <c r="B10" s="131" t="s">
        <v>415</v>
      </c>
      <c r="C10" s="151">
        <v>0</v>
      </c>
      <c r="D10" s="149">
        <v>4189.77099</v>
      </c>
      <c r="E10" s="149">
        <v>2433.1210099999998</v>
      </c>
      <c r="F10" s="211">
        <v>19757.41689</v>
      </c>
      <c r="G10" s="264">
        <v>22449.168670000003</v>
      </c>
      <c r="H10" s="264">
        <v>50789.887640000001</v>
      </c>
      <c r="I10" s="264">
        <v>24960.312459999994</v>
      </c>
      <c r="J10" s="264">
        <v>21875.846000000001</v>
      </c>
      <c r="K10" s="264">
        <v>23261.031999999999</v>
      </c>
      <c r="L10" s="264">
        <v>32851.768799999998</v>
      </c>
      <c r="M10" s="150">
        <f t="shared" si="0"/>
        <v>202568.32445999997</v>
      </c>
      <c r="N10" s="264">
        <v>66240.201090000002</v>
      </c>
      <c r="O10" s="264">
        <v>31637.004259999991</v>
      </c>
      <c r="P10" s="264">
        <v>34324.235999999997</v>
      </c>
      <c r="Q10" s="264">
        <v>30924.92</v>
      </c>
      <c r="R10" s="264">
        <v>32469.266</v>
      </c>
      <c r="S10" s="264">
        <v>40239.805310000003</v>
      </c>
      <c r="T10" s="264">
        <v>9955.7620000000006</v>
      </c>
      <c r="U10" s="264">
        <v>10117.549999999999</v>
      </c>
      <c r="V10" s="264">
        <v>9864.9731300000003</v>
      </c>
      <c r="W10" s="264">
        <v>10855.850000000029</v>
      </c>
      <c r="X10" s="150">
        <f t="shared" si="1"/>
        <v>276629.56779</v>
      </c>
      <c r="Y10" s="264">
        <v>19370.13</v>
      </c>
      <c r="Z10" s="264">
        <v>8334.6145799999977</v>
      </c>
      <c r="AA10" s="264">
        <v>8212.4500000000007</v>
      </c>
      <c r="AB10" s="264">
        <v>7228.05</v>
      </c>
      <c r="AC10" s="264">
        <v>7387.80</v>
      </c>
      <c r="AD10" s="264">
        <v>13006.35</v>
      </c>
      <c r="AE10" s="264">
        <v>6139.30</v>
      </c>
      <c r="AF10" s="264">
        <v>629.65</v>
      </c>
      <c r="AG10" s="264">
        <v>489.90</v>
      </c>
      <c r="AH10" s="264">
        <v>265</v>
      </c>
      <c r="AI10" s="150">
        <f t="shared" si="2"/>
        <v>71063.244579999984</v>
      </c>
      <c r="AJ10" s="150">
        <f t="shared" si="3"/>
        <v>550261.13682999997</v>
      </c>
    </row>
    <row r="11" spans="2:36" ht="12">
      <c r="B11" s="131" t="s">
        <v>416</v>
      </c>
      <c r="C11" s="151">
        <v>0</v>
      </c>
      <c r="D11" s="149">
        <v>6090.5315899999996</v>
      </c>
      <c r="E11" s="149">
        <v>2041.2539800000004</v>
      </c>
      <c r="F11" s="211">
        <v>17597.531139999999</v>
      </c>
      <c r="G11" s="264">
        <v>20879.770439999997</v>
      </c>
      <c r="H11" s="264">
        <v>26405.472859999998</v>
      </c>
      <c r="I11" s="264">
        <v>40983.757290000009</v>
      </c>
      <c r="J11" s="264">
        <v>13862.995800000001</v>
      </c>
      <c r="K11" s="264">
        <v>36022.009379999996</v>
      </c>
      <c r="L11" s="264">
        <v>39286.82791</v>
      </c>
      <c r="M11" s="150">
        <f t="shared" si="0"/>
        <v>203170.15039</v>
      </c>
      <c r="N11" s="264">
        <v>70728.601209999993</v>
      </c>
      <c r="O11" s="264">
        <v>41263.300000000003</v>
      </c>
      <c r="P11" s="264">
        <v>2213.40</v>
      </c>
      <c r="Q11" s="264">
        <v>41153.90</v>
      </c>
      <c r="R11" s="264">
        <v>74657.899999999994</v>
      </c>
      <c r="S11" s="264">
        <v>36817.25</v>
      </c>
      <c r="T11" s="264">
        <v>11396.149999999971</v>
      </c>
      <c r="U11" s="264">
        <v>17883.618090000033</v>
      </c>
      <c r="V11" s="264">
        <v>13617.3022</v>
      </c>
      <c r="W11" s="264">
        <v>18953.20</v>
      </c>
      <c r="X11" s="150">
        <f t="shared" si="1"/>
        <v>328684.62150000001</v>
      </c>
      <c r="Y11" s="264">
        <v>9671.2999999999993</v>
      </c>
      <c r="Z11" s="264">
        <v>17262.834999999999</v>
      </c>
      <c r="AA11" s="264">
        <v>14160.50</v>
      </c>
      <c r="AB11" s="264">
        <v>308.70</v>
      </c>
      <c r="AC11" s="264">
        <v>11885.50</v>
      </c>
      <c r="AD11" s="264">
        <v>5619.7751900000003</v>
      </c>
      <c r="AE11" s="264">
        <v>9752.3469999999998</v>
      </c>
      <c r="AF11" s="264">
        <v>-1346.5573999999999</v>
      </c>
      <c r="AG11" s="264">
        <v>449.41040000000004</v>
      </c>
      <c r="AH11" s="264">
        <v>818.91300000000001</v>
      </c>
      <c r="AI11" s="150">
        <f t="shared" si="2"/>
        <v>68582.723189999975</v>
      </c>
      <c r="AJ11" s="150">
        <f t="shared" si="3"/>
        <v>600437.49507999991</v>
      </c>
    </row>
    <row r="12" spans="2:36" ht="12">
      <c r="B12" s="131" t="s">
        <v>417</v>
      </c>
      <c r="C12" s="151">
        <v>0</v>
      </c>
      <c r="D12" s="149">
        <v>27.353999999999999</v>
      </c>
      <c r="E12" s="149">
        <v>14.961319999999999</v>
      </c>
      <c r="F12" s="211">
        <v>7682.5301600000003</v>
      </c>
      <c r="G12" s="264">
        <v>12618.379000000001</v>
      </c>
      <c r="H12" s="264">
        <v>28709.50</v>
      </c>
      <c r="I12" s="264">
        <v>14206.10</v>
      </c>
      <c r="J12" s="264">
        <v>13679.75</v>
      </c>
      <c r="K12" s="264">
        <v>14196.75</v>
      </c>
      <c r="L12" s="264">
        <v>20123.50</v>
      </c>
      <c r="M12" s="150">
        <f t="shared" si="0"/>
        <v>111258.82448000001</v>
      </c>
      <c r="N12" s="264">
        <v>41929.25</v>
      </c>
      <c r="O12" s="264">
        <v>19354.05</v>
      </c>
      <c r="P12" s="264">
        <v>22185.90</v>
      </c>
      <c r="Q12" s="264">
        <v>21058.40</v>
      </c>
      <c r="R12" s="264">
        <v>20224.05</v>
      </c>
      <c r="S12" s="264">
        <v>29334.95</v>
      </c>
      <c r="T12" s="264">
        <v>3357.30</v>
      </c>
      <c r="U12" s="264">
        <v>10822.05</v>
      </c>
      <c r="V12" s="264">
        <v>6767.25</v>
      </c>
      <c r="W12" s="264">
        <v>5933.55</v>
      </c>
      <c r="X12" s="150">
        <f t="shared" si="1"/>
        <v>180966.74999999997</v>
      </c>
      <c r="Y12" s="264">
        <v>11733.20</v>
      </c>
      <c r="Z12" s="264">
        <v>5279.55</v>
      </c>
      <c r="AA12" s="264">
        <v>4936.30</v>
      </c>
      <c r="AB12" s="264">
        <v>4577.8500000000004</v>
      </c>
      <c r="AC12" s="264">
        <v>2789.05</v>
      </c>
      <c r="AD12" s="264">
        <v>9016.6044999999995</v>
      </c>
      <c r="AE12" s="264">
        <v>3532.75</v>
      </c>
      <c r="AF12" s="264">
        <v>404.10</v>
      </c>
      <c r="AG12" s="264">
        <v>419.25</v>
      </c>
      <c r="AH12" s="264">
        <v>386.45</v>
      </c>
      <c r="AI12" s="150">
        <f t="shared" si="2"/>
        <v>43075.104499999994</v>
      </c>
      <c r="AJ12" s="150">
        <f t="shared" si="3"/>
        <v>335300.67897999997</v>
      </c>
    </row>
    <row r="13" spans="2:36" ht="12">
      <c r="B13" s="131" t="s">
        <v>418</v>
      </c>
      <c r="C13" s="151">
        <v>0</v>
      </c>
      <c r="D13" s="149">
        <v>355.5967</v>
      </c>
      <c r="E13" s="149">
        <v>18362.832750000001</v>
      </c>
      <c r="F13" s="211">
        <v>33106.200649999999</v>
      </c>
      <c r="G13" s="264">
        <v>41533.637820000004</v>
      </c>
      <c r="H13" s="264">
        <v>82948.033110000004</v>
      </c>
      <c r="I13" s="264">
        <v>31985.790560000001</v>
      </c>
      <c r="J13" s="264">
        <v>50849.379959999998</v>
      </c>
      <c r="K13" s="264">
        <v>44077.327499999999</v>
      </c>
      <c r="L13" s="264">
        <v>78714.193379999997</v>
      </c>
      <c r="M13" s="150">
        <f t="shared" si="0"/>
        <v>381932.99242999998</v>
      </c>
      <c r="N13" s="264">
        <v>132300.96997000001</v>
      </c>
      <c r="O13" s="264">
        <v>51270.447569999989</v>
      </c>
      <c r="P13" s="264">
        <v>61944.09474</v>
      </c>
      <c r="Q13" s="264">
        <v>59633.741580000002</v>
      </c>
      <c r="R13" s="264">
        <v>66384.618640000001</v>
      </c>
      <c r="S13" s="264">
        <v>81018.659839999978</v>
      </c>
      <c r="T13" s="264">
        <v>20116.876290000022</v>
      </c>
      <c r="U13" s="264">
        <v>25409.772660000028</v>
      </c>
      <c r="V13" s="264">
        <v>18405.285</v>
      </c>
      <c r="W13" s="264">
        <v>18353.998949999987</v>
      </c>
      <c r="X13" s="150">
        <f t="shared" si="1"/>
        <v>534838.46524000005</v>
      </c>
      <c r="Y13" s="264">
        <v>33455.242359999997</v>
      </c>
      <c r="Z13" s="264">
        <v>15919.88371</v>
      </c>
      <c r="AA13" s="264">
        <v>15281.199439999999</v>
      </c>
      <c r="AB13" s="264">
        <v>0</v>
      </c>
      <c r="AC13" s="264">
        <v>30354.528500000008</v>
      </c>
      <c r="AD13" s="264">
        <v>26552.2785</v>
      </c>
      <c r="AE13" s="264">
        <v>14768.329249999984</v>
      </c>
      <c r="AF13" s="264">
        <v>230.86699999999999</v>
      </c>
      <c r="AG13" s="264">
        <v>1028.8285000000001</v>
      </c>
      <c r="AH13" s="264">
        <v>2869.1284999999998</v>
      </c>
      <c r="AI13" s="150">
        <f t="shared" si="2"/>
        <v>140460.28576</v>
      </c>
      <c r="AJ13" s="150">
        <f t="shared" si="3"/>
        <v>1057231.74343</v>
      </c>
    </row>
    <row r="14" spans="2:36" ht="12">
      <c r="B14" s="131" t="s">
        <v>419</v>
      </c>
      <c r="C14" s="151">
        <v>0</v>
      </c>
      <c r="D14" s="149">
        <v>398.37873999999999</v>
      </c>
      <c r="E14" s="149">
        <v>1740.9070399999998</v>
      </c>
      <c r="F14" s="211">
        <v>5418.2223300000005</v>
      </c>
      <c r="G14" s="264">
        <v>12640.040240000004</v>
      </c>
      <c r="H14" s="264">
        <v>33247.962760000002</v>
      </c>
      <c r="I14" s="264">
        <v>19354.27348</v>
      </c>
      <c r="J14" s="264">
        <v>18280.784970000001</v>
      </c>
      <c r="K14" s="264">
        <v>23716.363690000013</v>
      </c>
      <c r="L14" s="264">
        <v>39329.326409999994</v>
      </c>
      <c r="M14" s="150">
        <f t="shared" si="0"/>
        <v>154126.25966000001</v>
      </c>
      <c r="N14" s="264">
        <v>27974.170030000001</v>
      </c>
      <c r="O14" s="264">
        <v>45427.192629999998</v>
      </c>
      <c r="P14" s="264">
        <v>27904.97208</v>
      </c>
      <c r="Q14" s="264">
        <v>12373.189199999999</v>
      </c>
      <c r="R14" s="264">
        <v>37742.50</v>
      </c>
      <c r="S14" s="264">
        <v>37804.65</v>
      </c>
      <c r="T14" s="264">
        <v>3118.85</v>
      </c>
      <c r="U14" s="264">
        <v>13839</v>
      </c>
      <c r="V14" s="264">
        <v>6200.80</v>
      </c>
      <c r="W14" s="264">
        <v>5975.80</v>
      </c>
      <c r="X14" s="150">
        <f t="shared" si="1"/>
        <v>218361.12393999996</v>
      </c>
      <c r="Y14" s="264">
        <v>11708.45</v>
      </c>
      <c r="Z14" s="264">
        <v>5230.20</v>
      </c>
      <c r="AA14" s="264">
        <v>5592.55</v>
      </c>
      <c r="AB14" s="264">
        <v>5177.75</v>
      </c>
      <c r="AC14" s="264">
        <v>5130.30</v>
      </c>
      <c r="AD14" s="264">
        <v>9828.7999999999993</v>
      </c>
      <c r="AE14" s="264">
        <v>4691.6499999999996</v>
      </c>
      <c r="AF14" s="264">
        <v>606.65</v>
      </c>
      <c r="AG14" s="264">
        <v>555.79999999999995</v>
      </c>
      <c r="AH14" s="264">
        <v>389.55</v>
      </c>
      <c r="AI14" s="150">
        <f t="shared" si="2"/>
        <v>48911.700000000012</v>
      </c>
      <c r="AJ14" s="150">
        <f t="shared" si="3"/>
        <v>421399.08359999995</v>
      </c>
    </row>
    <row r="15" spans="2:36" ht="12">
      <c r="B15" s="131" t="s">
        <v>420</v>
      </c>
      <c r="C15" s="151">
        <v>0</v>
      </c>
      <c r="D15" s="149">
        <v>138.101</v>
      </c>
      <c r="E15" s="149">
        <v>56.698179999999994</v>
      </c>
      <c r="F15" s="211">
        <v>6390.2223800000002</v>
      </c>
      <c r="G15" s="264">
        <v>14366.181830000001</v>
      </c>
      <c r="H15" s="264">
        <v>27302.27981</v>
      </c>
      <c r="I15" s="264">
        <v>17639.959870000002</v>
      </c>
      <c r="J15" s="264">
        <v>7864.8256100000008</v>
      </c>
      <c r="K15" s="264">
        <v>19400.487369999999</v>
      </c>
      <c r="L15" s="264">
        <v>23431.355219999998</v>
      </c>
      <c r="M15" s="150">
        <f t="shared" si="0"/>
        <v>116590.11127000001</v>
      </c>
      <c r="N15" s="264">
        <v>35937.655180000002</v>
      </c>
      <c r="O15" s="264">
        <v>33932.858449999992</v>
      </c>
      <c r="P15" s="264">
        <v>23242.224420000002</v>
      </c>
      <c r="Q15" s="264">
        <v>22267.14358</v>
      </c>
      <c r="R15" s="264">
        <v>20585.393359999998</v>
      </c>
      <c r="S15" s="264">
        <v>30569.205590000005</v>
      </c>
      <c r="T15" s="264">
        <v>4525.25</v>
      </c>
      <c r="U15" s="264">
        <v>5282.10</v>
      </c>
      <c r="V15" s="264">
        <v>5239.6000000000004</v>
      </c>
      <c r="W15" s="264">
        <v>4029.75</v>
      </c>
      <c r="X15" s="150">
        <f t="shared" si="1"/>
        <v>185611.18058000001</v>
      </c>
      <c r="Y15" s="264">
        <v>9847.7999999999993</v>
      </c>
      <c r="Z15" s="264">
        <v>4319.70</v>
      </c>
      <c r="AA15" s="264">
        <v>4466.20</v>
      </c>
      <c r="AB15" s="264">
        <v>3708.30</v>
      </c>
      <c r="AC15" s="264">
        <v>3592.15</v>
      </c>
      <c r="AD15" s="264">
        <v>7123.75</v>
      </c>
      <c r="AE15" s="264">
        <v>3087.80</v>
      </c>
      <c r="AF15" s="264">
        <v>863.45</v>
      </c>
      <c r="AG15" s="264">
        <v>249.55</v>
      </c>
      <c r="AH15" s="264">
        <v>278.95</v>
      </c>
      <c r="AI15" s="150">
        <f t="shared" si="2"/>
        <v>37537.65</v>
      </c>
      <c r="AJ15" s="150">
        <f t="shared" si="3"/>
        <v>339738.94185000006</v>
      </c>
    </row>
    <row r="16" spans="2:36" ht="12.5" thickBot="1">
      <c r="B16" s="132" t="s">
        <v>421</v>
      </c>
      <c r="C16" s="153">
        <v>103.827</v>
      </c>
      <c r="D16" s="149">
        <v>577.52906000000007</v>
      </c>
      <c r="E16" s="154">
        <v>5138.3040999999994</v>
      </c>
      <c r="F16" s="212">
        <v>34361.495589999999</v>
      </c>
      <c r="G16" s="265">
        <v>50730.782190000005</v>
      </c>
      <c r="H16" s="265">
        <v>78362.309569999998</v>
      </c>
      <c r="I16" s="265">
        <v>47135.719970000013</v>
      </c>
      <c r="J16" s="265">
        <v>41416.864670000003</v>
      </c>
      <c r="K16" s="265">
        <v>78997.031099999993</v>
      </c>
      <c r="L16" s="265">
        <v>76297.032519999993</v>
      </c>
      <c r="M16" s="150">
        <f t="shared" si="0"/>
        <v>413120.89577000006</v>
      </c>
      <c r="N16" s="265">
        <v>150642.86459000001</v>
      </c>
      <c r="O16" s="265">
        <v>87137.955090000003</v>
      </c>
      <c r="P16" s="265">
        <v>99002.515950000001</v>
      </c>
      <c r="Q16" s="265">
        <v>111336.28072</v>
      </c>
      <c r="R16" s="265">
        <v>86967.676650000009</v>
      </c>
      <c r="S16" s="265">
        <v>114760.95385000002</v>
      </c>
      <c r="T16" s="265">
        <v>18924.834559999941</v>
      </c>
      <c r="U16" s="265">
        <v>23014.132180000066</v>
      </c>
      <c r="V16" s="265">
        <v>32646.920160000001</v>
      </c>
      <c r="W16" s="265">
        <v>28328.279659999967</v>
      </c>
      <c r="X16" s="150">
        <f>SUM(N16:W16)</f>
        <v>752762.41341000004</v>
      </c>
      <c r="Y16" s="265">
        <v>42857.562359999996</v>
      </c>
      <c r="Z16" s="265">
        <v>31796.854480000005</v>
      </c>
      <c r="AA16" s="265">
        <v>17170.797340000005</v>
      </c>
      <c r="AB16" s="265">
        <v>15995.328</v>
      </c>
      <c r="AC16" s="265">
        <v>14715.874089999988</v>
      </c>
      <c r="AD16" s="265">
        <v>29642.746870000003</v>
      </c>
      <c r="AE16" s="265">
        <v>14795.120780000001</v>
      </c>
      <c r="AF16" s="265">
        <v>779.27399000000003</v>
      </c>
      <c r="AG16" s="265">
        <v>1551.9005900000002</v>
      </c>
      <c r="AH16" s="265">
        <v>4179.7796600000001</v>
      </c>
      <c r="AI16" s="150">
        <f>SUM(Y16:AH16)</f>
        <v>173485.23815999998</v>
      </c>
      <c r="AJ16" s="150">
        <f t="shared" si="3"/>
        <v>1339368.54734</v>
      </c>
    </row>
    <row r="17" spans="2:36" ht="12.5" thickBot="1">
      <c r="B17" s="133" t="s">
        <v>422</v>
      </c>
      <c r="C17" s="155">
        <f t="shared" si="4" ref="C17:K17">SUM(C4:C16)</f>
        <v>104.48699999999999</v>
      </c>
      <c r="D17" s="156">
        <f t="shared" si="4"/>
        <v>73521.51384</v>
      </c>
      <c r="E17" s="156">
        <f t="shared" si="4"/>
        <v>75303.167270000005</v>
      </c>
      <c r="F17" s="156">
        <f t="shared" si="4"/>
        <v>287988.68898999994</v>
      </c>
      <c r="G17" s="156">
        <f t="shared" si="4"/>
        <v>400085.65487000003</v>
      </c>
      <c r="H17" s="156">
        <f t="shared" si="4"/>
        <v>720067.84843999997</v>
      </c>
      <c r="I17" s="156">
        <f t="shared" si="4"/>
        <v>480710.13019999996</v>
      </c>
      <c r="J17" s="156">
        <f t="shared" si="4"/>
        <v>381189.14196999994</v>
      </c>
      <c r="K17" s="156">
        <f t="shared" si="4"/>
        <v>472724.93885000004</v>
      </c>
      <c r="L17" s="156">
        <f>SUM(L4:L16)</f>
        <v>687114.80154000001</v>
      </c>
      <c r="M17" s="157">
        <f>SUM(M4:M16)</f>
        <v>3578810.3729699999</v>
      </c>
      <c r="N17" s="156">
        <f>SUM(N4:N16)</f>
        <v>1187148.0300700001</v>
      </c>
      <c r="O17" s="351">
        <f>SUM(O4:O16)</f>
        <v>761436.76977999997</v>
      </c>
      <c r="P17" s="351">
        <f>SUM(P4:P16)</f>
        <v>612859.15622</v>
      </c>
      <c r="Q17" s="351">
        <f t="shared" si="5" ref="Q17:W17">SUM(Q4:Q16)</f>
        <v>525222.95175000001</v>
      </c>
      <c r="R17" s="351">
        <f t="shared" si="5"/>
        <v>812915.46056000004</v>
      </c>
      <c r="S17" s="351">
        <f t="shared" si="5"/>
        <v>838001.82091000001</v>
      </c>
      <c r="T17" s="351">
        <f>SUM(T4:T16)</f>
        <v>150121.07598999992</v>
      </c>
      <c r="U17" s="351">
        <f t="shared" si="5"/>
        <v>228859.72849000007</v>
      </c>
      <c r="V17" s="351">
        <f t="shared" si="5"/>
        <v>215905.73707000003</v>
      </c>
      <c r="W17" s="351">
        <f t="shared" si="5"/>
        <v>182780.85776000007</v>
      </c>
      <c r="X17" s="157">
        <f>SUM(X4:X16)</f>
        <v>5515251.5886000004</v>
      </c>
      <c r="Y17" s="156">
        <f>SUM(Y4:Y16)</f>
        <v>311366.57141000003</v>
      </c>
      <c r="Z17" s="351">
        <f>SUM(Z4:Z16)</f>
        <v>228840.23957000001</v>
      </c>
      <c r="AA17" s="351">
        <f t="shared" si="6" ref="AA17:AH17">SUM(AA4:AA16)</f>
        <v>148639.60961000004</v>
      </c>
      <c r="AB17" s="351">
        <f t="shared" si="6"/>
        <v>109746.51601000001</v>
      </c>
      <c r="AC17" s="351">
        <f t="shared" si="6"/>
        <v>150019.00840999998</v>
      </c>
      <c r="AD17" s="351">
        <f t="shared" si="6"/>
        <v>228009.75918999998</v>
      </c>
      <c r="AE17" s="351">
        <f t="shared" si="6"/>
        <v>109754.32237999998</v>
      </c>
      <c r="AF17" s="351">
        <f t="shared" si="6"/>
        <v>12551.149880000001</v>
      </c>
      <c r="AG17" s="351">
        <f t="shared" si="6"/>
        <v>8507.0433999999987</v>
      </c>
      <c r="AH17" s="351">
        <f t="shared" si="6"/>
        <v>15776.237370000001</v>
      </c>
      <c r="AI17" s="157">
        <f>SUM(AI4:AI16)</f>
        <v>1323210.4572299998</v>
      </c>
      <c r="AJ17" s="157">
        <f t="shared" si="3"/>
        <v>10417272.4188</v>
      </c>
    </row>
    <row r="18" spans="2:36" ht="6.75" customHeight="1" thickBot="1">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row>
    <row r="19" spans="2:36" ht="12.5" thickBot="1">
      <c r="B19" s="129" t="s">
        <v>423</v>
      </c>
      <c r="C19" s="145" t="s">
        <v>571</v>
      </c>
      <c r="D19" s="146" t="s">
        <v>572</v>
      </c>
      <c r="E19" s="146" t="s">
        <v>573</v>
      </c>
      <c r="F19" s="146" t="s">
        <v>574</v>
      </c>
      <c r="G19" s="146" t="s">
        <v>575</v>
      </c>
      <c r="H19" s="263" t="s">
        <v>576</v>
      </c>
      <c r="I19" s="263" t="s">
        <v>595</v>
      </c>
      <c r="J19" s="263" t="s">
        <v>621</v>
      </c>
      <c r="K19" s="263" t="s">
        <v>644</v>
      </c>
      <c r="L19" s="263" t="s">
        <v>707</v>
      </c>
      <c r="M19" s="147" t="s">
        <v>49</v>
      </c>
      <c r="N19" s="350" t="s">
        <v>730</v>
      </c>
      <c r="O19" s="146" t="s">
        <v>572</v>
      </c>
      <c r="P19" s="146" t="s">
        <v>573</v>
      </c>
      <c r="Q19" s="146" t="s">
        <v>574</v>
      </c>
      <c r="R19" s="352" t="s">
        <v>575</v>
      </c>
      <c r="S19" s="263" t="s">
        <v>576</v>
      </c>
      <c r="T19" s="263" t="s">
        <v>595</v>
      </c>
      <c r="U19" s="263" t="s">
        <v>621</v>
      </c>
      <c r="V19" s="263" t="s">
        <v>644</v>
      </c>
      <c r="W19" s="263" t="s">
        <v>707</v>
      </c>
      <c r="X19" s="147" t="s">
        <v>725</v>
      </c>
      <c r="Y19" s="350" t="s">
        <v>730</v>
      </c>
      <c r="Z19" s="146" t="s">
        <v>572</v>
      </c>
      <c r="AA19" s="146" t="s">
        <v>573</v>
      </c>
      <c r="AB19" s="146" t="s">
        <v>574</v>
      </c>
      <c r="AC19" s="352" t="s">
        <v>575</v>
      </c>
      <c r="AD19" s="263" t="s">
        <v>576</v>
      </c>
      <c r="AE19" s="263" t="s">
        <v>595</v>
      </c>
      <c r="AF19" s="263" t="s">
        <v>621</v>
      </c>
      <c r="AG19" s="263" t="s">
        <v>644</v>
      </c>
      <c r="AH19" s="263" t="s">
        <v>707</v>
      </c>
      <c r="AI19" s="147" t="s">
        <v>976</v>
      </c>
      <c r="AJ19" s="147" t="s">
        <v>49</v>
      </c>
    </row>
    <row r="20" spans="2:36" ht="12">
      <c r="B20" s="130" t="s">
        <v>424</v>
      </c>
      <c r="C20" s="148">
        <v>119.5119</v>
      </c>
      <c r="D20" s="149">
        <v>12497.92</v>
      </c>
      <c r="E20" s="149">
        <v>28372.413990000001</v>
      </c>
      <c r="F20" s="211">
        <v>112893.51685</v>
      </c>
      <c r="G20" s="264">
        <v>77858.205809999999</v>
      </c>
      <c r="H20" s="264">
        <v>183601.41887999998</v>
      </c>
      <c r="I20" s="264">
        <v>109142.81114999998</v>
      </c>
      <c r="J20" s="264">
        <v>50657.447479999995</v>
      </c>
      <c r="K20" s="264">
        <v>110116.82278000003</v>
      </c>
      <c r="L20" s="264">
        <v>175329.53482</v>
      </c>
      <c r="M20" s="150">
        <f t="shared" si="7" ref="M20:M33">SUM(C20:L20)</f>
        <v>860589.60366000002</v>
      </c>
      <c r="N20" s="264">
        <v>155224.21461000002</v>
      </c>
      <c r="O20" s="264">
        <v>169907.75165999998</v>
      </c>
      <c r="P20" s="264">
        <v>142236.79275999998</v>
      </c>
      <c r="Q20" s="264">
        <v>84176.438650000011</v>
      </c>
      <c r="R20" s="264">
        <v>62105.957780000004</v>
      </c>
      <c r="S20" s="264">
        <v>188292.90632999991</v>
      </c>
      <c r="T20" s="264">
        <v>5670.9765600000619</v>
      </c>
      <c r="U20" s="264">
        <v>17212.980840000033</v>
      </c>
      <c r="V20" s="264">
        <v>63866.708639999997</v>
      </c>
      <c r="W20" s="264">
        <v>81971.092469999916</v>
      </c>
      <c r="X20" s="150">
        <f>SUM(N20:W20)</f>
        <v>970665.82030000002</v>
      </c>
      <c r="Y20" s="264">
        <v>37888.325140000001</v>
      </c>
      <c r="Z20" s="264">
        <v>98235.345320000008</v>
      </c>
      <c r="AA20" s="264">
        <v>19171.677590000003</v>
      </c>
      <c r="AB20" s="264">
        <v>28571.27159</v>
      </c>
      <c r="AC20" s="264">
        <v>46110.657460000009</v>
      </c>
      <c r="AD20" s="264">
        <v>32093.399420000002</v>
      </c>
      <c r="AE20" s="264">
        <v>29515.632619999975</v>
      </c>
      <c r="AF20" s="264">
        <v>4565.3507800000007</v>
      </c>
      <c r="AG20" s="264">
        <v>17433.474249999999</v>
      </c>
      <c r="AH20" s="264">
        <v>10229.506539999998</v>
      </c>
      <c r="AI20" s="150">
        <f>SUM(Y20:AH20)</f>
        <v>323814.64070999995</v>
      </c>
      <c r="AJ20" s="150">
        <f t="shared" si="8" ref="AJ20:AJ34">M20+X20+AI20</f>
        <v>2155070.0646700002</v>
      </c>
    </row>
    <row r="21" spans="2:36" ht="12">
      <c r="B21" s="131" t="s">
        <v>409</v>
      </c>
      <c r="C21" s="151">
        <v>876.77170000000001</v>
      </c>
      <c r="D21" s="149">
        <v>27173.662170000003</v>
      </c>
      <c r="E21" s="149">
        <v>16005.230619999997</v>
      </c>
      <c r="F21" s="211">
        <v>15376.165100000002</v>
      </c>
      <c r="G21" s="264">
        <v>12750.317849999994</v>
      </c>
      <c r="H21" s="264">
        <v>35166.115509999996</v>
      </c>
      <c r="I21" s="264">
        <v>14387.286120000004</v>
      </c>
      <c r="J21" s="264">
        <v>6963.6086799999994</v>
      </c>
      <c r="K21" s="264">
        <v>5223.9186999999956</v>
      </c>
      <c r="L21" s="264">
        <v>11022.193070000001</v>
      </c>
      <c r="M21" s="150">
        <f t="shared" si="7"/>
        <v>144945.26952000003</v>
      </c>
      <c r="N21" s="264">
        <v>7723.0885399999997</v>
      </c>
      <c r="O21" s="264">
        <v>5718.9416900000006</v>
      </c>
      <c r="P21" s="264">
        <v>2831.61735</v>
      </c>
      <c r="Q21" s="264">
        <v>4450.8269900000005</v>
      </c>
      <c r="R21" s="264">
        <v>4539.09897</v>
      </c>
      <c r="S21" s="264">
        <v>5734.6925399999991</v>
      </c>
      <c r="T21" s="264">
        <v>2797.1321600000038</v>
      </c>
      <c r="U21" s="264">
        <v>1997.3136099999995</v>
      </c>
      <c r="V21" s="264">
        <v>2115.9491200000002</v>
      </c>
      <c r="W21" s="264">
        <v>3257.438009999998</v>
      </c>
      <c r="X21" s="150">
        <f t="shared" si="9" ref="X21:X33">SUM(N21:W21)</f>
        <v>41166.098979999995</v>
      </c>
      <c r="Y21" s="264">
        <v>3813.7481899999998</v>
      </c>
      <c r="Z21" s="264">
        <v>1730.2728999999999</v>
      </c>
      <c r="AA21" s="264">
        <v>1832.36058</v>
      </c>
      <c r="AB21" s="264">
        <v>1579.6072099999999</v>
      </c>
      <c r="AC21" s="264">
        <v>1704.8465699999983</v>
      </c>
      <c r="AD21" s="264">
        <v>3136.0406000000003</v>
      </c>
      <c r="AE21" s="264">
        <v>1394.0049799999986</v>
      </c>
      <c r="AF21" s="264">
        <v>1067.5405499999999</v>
      </c>
      <c r="AG21" s="264">
        <v>796.64144999999996</v>
      </c>
      <c r="AH21" s="264">
        <v>1670.3324599999999</v>
      </c>
      <c r="AI21" s="150">
        <f t="shared" si="10" ref="AI21:AI33">SUM(Y21:AH21)</f>
        <v>18725.395489999999</v>
      </c>
      <c r="AJ21" s="150">
        <f t="shared" si="8"/>
        <v>204836.76399000004</v>
      </c>
    </row>
    <row r="22" spans="2:36" ht="12">
      <c r="B22" s="131" t="s">
        <v>410</v>
      </c>
      <c r="C22" s="151">
        <v>134.05600000000001</v>
      </c>
      <c r="D22" s="149">
        <v>10608.88192</v>
      </c>
      <c r="E22" s="149">
        <v>7849.1688100000001</v>
      </c>
      <c r="F22" s="211">
        <v>5520.9658999999983</v>
      </c>
      <c r="G22" s="264">
        <v>6917.278159999998</v>
      </c>
      <c r="H22" s="264">
        <v>7367.0754900000002</v>
      </c>
      <c r="I22" s="264">
        <v>4257.2786199999991</v>
      </c>
      <c r="J22" s="264">
        <v>2784.49305</v>
      </c>
      <c r="K22" s="264">
        <v>7560.3209800000004</v>
      </c>
      <c r="L22" s="264">
        <v>7502.7629999999999</v>
      </c>
      <c r="M22" s="150">
        <f t="shared" si="7"/>
        <v>60502.28192999999</v>
      </c>
      <c r="N22" s="264">
        <v>3274.4573799999998</v>
      </c>
      <c r="O22" s="264">
        <v>2769.4427999999998</v>
      </c>
      <c r="P22" s="264">
        <v>2720.5330899999999</v>
      </c>
      <c r="Q22" s="264">
        <v>3522.2379100000003</v>
      </c>
      <c r="R22" s="264">
        <v>2473.3026099999997</v>
      </c>
      <c r="S22" s="264">
        <v>2138.2828300000019</v>
      </c>
      <c r="T22" s="264">
        <v>2051.4114599999971</v>
      </c>
      <c r="U22" s="264">
        <v>425.16974000000209</v>
      </c>
      <c r="V22" s="264">
        <v>1016.54297</v>
      </c>
      <c r="W22" s="264">
        <v>835.18228000000124</v>
      </c>
      <c r="X22" s="150">
        <f t="shared" si="9"/>
        <v>21226.563069999997</v>
      </c>
      <c r="Y22" s="264">
        <v>633.03607</v>
      </c>
      <c r="Z22" s="264">
        <v>413.21255000000002</v>
      </c>
      <c r="AA22" s="264">
        <v>351.71323000000012</v>
      </c>
      <c r="AB22" s="264">
        <v>366.51011</v>
      </c>
      <c r="AC22" s="264">
        <v>2413.17713</v>
      </c>
      <c r="AD22" s="264">
        <v>1377.06195</v>
      </c>
      <c r="AE22" s="264">
        <v>334.54896999999971</v>
      </c>
      <c r="AF22" s="264">
        <v>230.36938000000001</v>
      </c>
      <c r="AG22" s="264">
        <v>517.04519000000005</v>
      </c>
      <c r="AH22" s="264">
        <v>2943.9331400000001</v>
      </c>
      <c r="AI22" s="150">
        <f t="shared" si="10"/>
        <v>9580.60772</v>
      </c>
      <c r="AJ22" s="150">
        <f t="shared" si="8"/>
        <v>91309.452719999987</v>
      </c>
    </row>
    <row r="23" spans="2:36" ht="12">
      <c r="B23" s="131" t="s">
        <v>411</v>
      </c>
      <c r="C23" s="151">
        <v>84.971999999999994</v>
      </c>
      <c r="D23" s="149">
        <v>9660.0203799999999</v>
      </c>
      <c r="E23" s="149">
        <v>7610.0907900000011</v>
      </c>
      <c r="F23" s="211">
        <v>4277.1759899999979</v>
      </c>
      <c r="G23" s="264">
        <v>13755.574540000003</v>
      </c>
      <c r="H23" s="264">
        <v>10696.57166</v>
      </c>
      <c r="I23" s="264">
        <v>5357.3916199999994</v>
      </c>
      <c r="J23" s="264">
        <v>7983.5908799999997</v>
      </c>
      <c r="K23" s="264">
        <v>3222.9457100000009</v>
      </c>
      <c r="L23" s="264">
        <v>1476.2137600000001</v>
      </c>
      <c r="M23" s="150">
        <f t="shared" si="7"/>
        <v>64124.547330000001</v>
      </c>
      <c r="N23" s="264">
        <v>1566.3730500000001</v>
      </c>
      <c r="O23" s="264">
        <v>1344.9119699999999</v>
      </c>
      <c r="P23" s="264">
        <v>1101.10124</v>
      </c>
      <c r="Q23" s="264">
        <v>1581.5654199999999</v>
      </c>
      <c r="R23" s="264">
        <v>1757.2941899999998</v>
      </c>
      <c r="S23" s="264">
        <v>2909.274249999999</v>
      </c>
      <c r="T23" s="264">
        <v>660.42751000000169</v>
      </c>
      <c r="U23" s="264">
        <v>645.01345999999899</v>
      </c>
      <c r="V23" s="264">
        <v>874.14742000000001</v>
      </c>
      <c r="W23" s="264">
        <v>2938.9425600000004</v>
      </c>
      <c r="X23" s="150">
        <f t="shared" si="9"/>
        <v>15379.051069999998</v>
      </c>
      <c r="Y23" s="264">
        <v>817.75427999999999</v>
      </c>
      <c r="Z23" s="264">
        <v>198.04</v>
      </c>
      <c r="AA23" s="264">
        <v>535.93853000000001</v>
      </c>
      <c r="AB23" s="264">
        <v>370.42771000000005</v>
      </c>
      <c r="AC23" s="264">
        <v>213.88679000000005</v>
      </c>
      <c r="AD23" s="264">
        <v>1025.9049499999999</v>
      </c>
      <c r="AE23" s="264">
        <v>714.97</v>
      </c>
      <c r="AF23" s="264">
        <v>171.20</v>
      </c>
      <c r="AG23" s="264">
        <v>145.529</v>
      </c>
      <c r="AH23" s="264">
        <v>2101.0159900000003</v>
      </c>
      <c r="AI23" s="150">
        <f t="shared" si="10"/>
        <v>6294.6672500000004</v>
      </c>
      <c r="AJ23" s="150">
        <f t="shared" si="8"/>
        <v>85798.265650000001</v>
      </c>
    </row>
    <row r="24" spans="2:36" ht="12">
      <c r="B24" s="131" t="s">
        <v>412</v>
      </c>
      <c r="C24" s="151">
        <v>100</v>
      </c>
      <c r="D24" s="149">
        <v>3326.2372500000001</v>
      </c>
      <c r="E24" s="149">
        <v>2756.4457000000002</v>
      </c>
      <c r="F24" s="211">
        <v>1032.7545599999996</v>
      </c>
      <c r="G24" s="264">
        <v>1142.4093100000005</v>
      </c>
      <c r="H24" s="264">
        <v>658.87152000000003</v>
      </c>
      <c r="I24" s="264">
        <v>986.2568500000001</v>
      </c>
      <c r="J24" s="264">
        <v>412.47345000000001</v>
      </c>
      <c r="K24" s="264">
        <v>637.44501000000002</v>
      </c>
      <c r="L24" s="264">
        <v>1740.3912600000001</v>
      </c>
      <c r="M24" s="150">
        <f t="shared" si="7"/>
        <v>12793.28491</v>
      </c>
      <c r="N24" s="264">
        <v>559.21162000000004</v>
      </c>
      <c r="O24" s="264">
        <v>320.11124000000001</v>
      </c>
      <c r="P24" s="264">
        <v>185.71845999999999</v>
      </c>
      <c r="Q24" s="264">
        <v>456.69083000000001</v>
      </c>
      <c r="R24" s="264">
        <v>249.26693</v>
      </c>
      <c r="S24" s="264">
        <v>432.80966000000012</v>
      </c>
      <c r="T24" s="264">
        <v>161.64461999999963</v>
      </c>
      <c r="U24" s="264">
        <v>189.3093999999999</v>
      </c>
      <c r="V24" s="264">
        <v>165.14714999999998</v>
      </c>
      <c r="W24" s="264">
        <v>1106.9490000000001</v>
      </c>
      <c r="X24" s="150">
        <f t="shared" si="9"/>
        <v>3826.8589099999999</v>
      </c>
      <c r="Y24" s="264">
        <v>439.66288000000003</v>
      </c>
      <c r="Z24" s="264">
        <v>160.96002000000001</v>
      </c>
      <c r="AA24" s="264">
        <v>204.47260999999997</v>
      </c>
      <c r="AB24" s="264">
        <v>205.86096000000001</v>
      </c>
      <c r="AC24" s="264">
        <v>210.44563000000011</v>
      </c>
      <c r="AD24" s="264">
        <v>313.24346999999995</v>
      </c>
      <c r="AE24" s="264">
        <v>181.20804000000004</v>
      </c>
      <c r="AF24" s="264">
        <v>180.95148</v>
      </c>
      <c r="AG24" s="264">
        <v>134.32407000000001</v>
      </c>
      <c r="AH24" s="264">
        <v>1095.87904</v>
      </c>
      <c r="AI24" s="150">
        <f t="shared" si="10"/>
        <v>3127.0082000000002</v>
      </c>
      <c r="AJ24" s="150">
        <f t="shared" si="8"/>
        <v>19747.152020000001</v>
      </c>
    </row>
    <row r="25" spans="2:36" ht="12">
      <c r="B25" s="131" t="s">
        <v>413</v>
      </c>
      <c r="C25" s="151">
        <v>74.774000000000001</v>
      </c>
      <c r="D25" s="149">
        <v>12294.759320000001</v>
      </c>
      <c r="E25" s="149">
        <v>4644.4515199999996</v>
      </c>
      <c r="F25" s="211">
        <v>1507.5629100000001</v>
      </c>
      <c r="G25" s="264">
        <v>1332.5638700000011</v>
      </c>
      <c r="H25" s="264">
        <v>5081.9807199999996</v>
      </c>
      <c r="I25" s="264">
        <v>1033.6235200000006</v>
      </c>
      <c r="J25" s="264">
        <v>1339.00612</v>
      </c>
      <c r="K25" s="264">
        <v>521.55915999999922</v>
      </c>
      <c r="L25" s="264">
        <v>3473.7512000000002</v>
      </c>
      <c r="M25" s="150">
        <f t="shared" si="7"/>
        <v>31304.032340000002</v>
      </c>
      <c r="N25" s="264">
        <v>837.48693999999989</v>
      </c>
      <c r="O25" s="264">
        <v>362.09363000000013</v>
      </c>
      <c r="P25" s="264">
        <v>1753.4978500000002</v>
      </c>
      <c r="Q25" s="264">
        <v>1061.74632</v>
      </c>
      <c r="R25" s="264">
        <v>3694.4396299999999</v>
      </c>
      <c r="S25" s="264">
        <v>315.12261000000035</v>
      </c>
      <c r="T25" s="264">
        <v>245.11311999999918</v>
      </c>
      <c r="U25" s="264">
        <v>387.84229000000096</v>
      </c>
      <c r="V25" s="264">
        <v>1339.03972</v>
      </c>
      <c r="W25" s="264">
        <v>91.369780000001185</v>
      </c>
      <c r="X25" s="150">
        <f t="shared" si="9"/>
        <v>10087.751890000001</v>
      </c>
      <c r="Y25" s="264">
        <v>105.44322</v>
      </c>
      <c r="Z25" s="264">
        <v>90.865480000000005</v>
      </c>
      <c r="AA25" s="264">
        <v>91.678729999999987</v>
      </c>
      <c r="AB25" s="264">
        <v>5103.41302</v>
      </c>
      <c r="AC25" s="264">
        <v>68.842919999999921</v>
      </c>
      <c r="AD25" s="264">
        <v>1667.7496599999999</v>
      </c>
      <c r="AE25" s="264">
        <v>271.33685999999938</v>
      </c>
      <c r="AF25" s="264">
        <v>77.249440000000007</v>
      </c>
      <c r="AG25" s="264">
        <v>81.169910000000002</v>
      </c>
      <c r="AH25" s="264">
        <v>-131.39195000000001</v>
      </c>
      <c r="AI25" s="150">
        <f t="shared" si="10"/>
        <v>7426.3572899999981</v>
      </c>
      <c r="AJ25" s="150">
        <f t="shared" si="8"/>
        <v>48818.141520000005</v>
      </c>
    </row>
    <row r="26" spans="2:36" ht="12">
      <c r="B26" s="131" t="s">
        <v>414</v>
      </c>
      <c r="C26" s="151">
        <v>123.919</v>
      </c>
      <c r="D26" s="149">
        <v>13886.966050000001</v>
      </c>
      <c r="E26" s="149">
        <v>3339.0881400000007</v>
      </c>
      <c r="F26" s="211">
        <v>3871.5446099999995</v>
      </c>
      <c r="G26" s="264">
        <v>2647.1437699999997</v>
      </c>
      <c r="H26" s="264">
        <v>6460.3414299999995</v>
      </c>
      <c r="I26" s="264">
        <v>6164.9390100000001</v>
      </c>
      <c r="J26" s="264">
        <v>2255.09276</v>
      </c>
      <c r="K26" s="264">
        <v>2987.6589200000017</v>
      </c>
      <c r="L26" s="264">
        <v>2075.36222</v>
      </c>
      <c r="M26" s="150">
        <f t="shared" si="7"/>
        <v>43812.055910000003</v>
      </c>
      <c r="N26" s="264">
        <v>1791.7025100000001</v>
      </c>
      <c r="O26" s="264">
        <v>1019.25449</v>
      </c>
      <c r="P26" s="264">
        <v>352.56040000000002</v>
      </c>
      <c r="Q26" s="264">
        <v>276.34178000000003</v>
      </c>
      <c r="R26" s="264">
        <v>693.6884</v>
      </c>
      <c r="S26" s="264">
        <v>1115.98696</v>
      </c>
      <c r="T26" s="264">
        <v>203.81711000000033</v>
      </c>
      <c r="U26" s="264">
        <v>309.61015999999921</v>
      </c>
      <c r="V26" s="264">
        <v>310.79088000000002</v>
      </c>
      <c r="W26" s="264">
        <v>950.49567999999965</v>
      </c>
      <c r="X26" s="150">
        <f t="shared" si="9"/>
        <v>7024.2483699999993</v>
      </c>
      <c r="Y26" s="264">
        <v>253.30149</v>
      </c>
      <c r="Z26" s="264">
        <v>156.923</v>
      </c>
      <c r="AA26" s="264">
        <v>152.476</v>
      </c>
      <c r="AB26" s="264">
        <v>157.50800000000001</v>
      </c>
      <c r="AC26" s="264">
        <v>232.33600000000001</v>
      </c>
      <c r="AD26" s="264">
        <v>454.27699999999999</v>
      </c>
      <c r="AE26" s="264">
        <v>256.28658000000007</v>
      </c>
      <c r="AF26" s="264">
        <v>163.44200000000001</v>
      </c>
      <c r="AG26" s="264">
        <v>121.352</v>
      </c>
      <c r="AH26" s="264">
        <v>563.34</v>
      </c>
      <c r="AI26" s="150">
        <f t="shared" si="10"/>
        <v>2511.2420700000002</v>
      </c>
      <c r="AJ26" s="150">
        <f t="shared" si="8"/>
        <v>53347.546350000004</v>
      </c>
    </row>
    <row r="27" spans="2:36" ht="12">
      <c r="B27" s="131" t="s">
        <v>415</v>
      </c>
      <c r="C27" s="151">
        <v>92.757999999999996</v>
      </c>
      <c r="D27" s="149">
        <v>8938.6628000000001</v>
      </c>
      <c r="E27" s="149">
        <v>2921.4011899999996</v>
      </c>
      <c r="F27" s="211">
        <v>2283.2845999999995</v>
      </c>
      <c r="G27" s="264">
        <v>2733.5036600000003</v>
      </c>
      <c r="H27" s="264">
        <v>2395.1192000000001</v>
      </c>
      <c r="I27" s="264">
        <v>2861.8433399999999</v>
      </c>
      <c r="J27" s="264">
        <v>473.51961</v>
      </c>
      <c r="K27" s="264">
        <v>668.80373999999927</v>
      </c>
      <c r="L27" s="264">
        <v>2287.55384</v>
      </c>
      <c r="M27" s="150">
        <f t="shared" si="7"/>
        <v>25656.449979999998</v>
      </c>
      <c r="N27" s="264">
        <v>1345.0895600000001</v>
      </c>
      <c r="O27" s="264">
        <v>419.1901499999999</v>
      </c>
      <c r="P27" s="264">
        <v>904.97586999999999</v>
      </c>
      <c r="Q27" s="264">
        <v>163.86831000000001</v>
      </c>
      <c r="R27" s="264">
        <v>294.01390999999995</v>
      </c>
      <c r="S27" s="264">
        <v>2876.4257300000004</v>
      </c>
      <c r="T27" s="264">
        <v>413.60245999999995</v>
      </c>
      <c r="U27" s="264">
        <v>401.32558999999986</v>
      </c>
      <c r="V27" s="264">
        <v>347.16136</v>
      </c>
      <c r="W27" s="264">
        <v>858.35370999999998</v>
      </c>
      <c r="X27" s="150">
        <f>SUM(N27:W27)</f>
        <v>8024.0066500000003</v>
      </c>
      <c r="Y27" s="264">
        <v>435.91027000000003</v>
      </c>
      <c r="Z27" s="264">
        <v>56.262010000000011</v>
      </c>
      <c r="AA27" s="264">
        <v>248.69920999999997</v>
      </c>
      <c r="AB27" s="264">
        <v>132.83089999999999</v>
      </c>
      <c r="AC27" s="264">
        <v>120.91592999999993</v>
      </c>
      <c r="AD27" s="264">
        <v>2125.7439599999998</v>
      </c>
      <c r="AE27" s="264">
        <v>117.00339000000012</v>
      </c>
      <c r="AF27" s="264">
        <v>208.33557000000002</v>
      </c>
      <c r="AG27" s="264">
        <v>278.38339000000002</v>
      </c>
      <c r="AH27" s="264">
        <v>184.80139000000003</v>
      </c>
      <c r="AI27" s="150">
        <f>SUM(Y27:AH27)</f>
        <v>3908.8860199999999</v>
      </c>
      <c r="AJ27" s="150">
        <f t="shared" si="8"/>
        <v>37589.342649999999</v>
      </c>
    </row>
    <row r="28" spans="2:36" ht="12">
      <c r="B28" s="131" t="s">
        <v>416</v>
      </c>
      <c r="C28" s="151">
        <v>147.94200000000001</v>
      </c>
      <c r="D28" s="149">
        <v>9130.42</v>
      </c>
      <c r="E28" s="149">
        <v>1684.9924399999995</v>
      </c>
      <c r="F28" s="211">
        <v>2953.9165999999996</v>
      </c>
      <c r="G28" s="264">
        <v>2498.3544100000004</v>
      </c>
      <c r="H28" s="264">
        <v>2274.0810099999999</v>
      </c>
      <c r="I28" s="264">
        <v>1349.0145400000001</v>
      </c>
      <c r="J28" s="264">
        <v>1894.6040700000001</v>
      </c>
      <c r="K28" s="264">
        <v>2077.9544100000003</v>
      </c>
      <c r="L28" s="264">
        <v>29007.75909</v>
      </c>
      <c r="M28" s="150">
        <f t="shared" si="7"/>
        <v>53019.038570000004</v>
      </c>
      <c r="N28" s="264">
        <v>3359.8182499999998</v>
      </c>
      <c r="O28" s="264">
        <v>1072.6521200000002</v>
      </c>
      <c r="P28" s="264">
        <v>1767.47758</v>
      </c>
      <c r="Q28" s="264">
        <v>520.78734999999995</v>
      </c>
      <c r="R28" s="264">
        <v>1060.80872</v>
      </c>
      <c r="S28" s="264">
        <v>2379.6653800000008</v>
      </c>
      <c r="T28" s="264">
        <v>-103.23051999999956</v>
      </c>
      <c r="U28" s="264">
        <v>2059.2422899999992</v>
      </c>
      <c r="V28" s="264">
        <v>395.19826</v>
      </c>
      <c r="W28" s="264">
        <v>507.41267999999968</v>
      </c>
      <c r="X28" s="150">
        <f t="shared" si="9"/>
        <v>13019.832109999999</v>
      </c>
      <c r="Y28" s="264">
        <v>1595.9268300000001</v>
      </c>
      <c r="Z28" s="264">
        <v>410.91345999999999</v>
      </c>
      <c r="AA28" s="264">
        <v>408.08883999999983</v>
      </c>
      <c r="AB28" s="264">
        <v>173.71360000000001</v>
      </c>
      <c r="AC28" s="264">
        <v>570.15033000000005</v>
      </c>
      <c r="AD28" s="264">
        <v>1017.65552</v>
      </c>
      <c r="AE28" s="264">
        <v>738.16232000000025</v>
      </c>
      <c r="AF28" s="264">
        <v>1064.6721100000002</v>
      </c>
      <c r="AG28" s="264">
        <v>554.17642000000001</v>
      </c>
      <c r="AH28" s="264">
        <v>469.24410999999998</v>
      </c>
      <c r="AI28" s="150">
        <f t="shared" si="10"/>
        <v>7002.7035400000004</v>
      </c>
      <c r="AJ28" s="150">
        <f t="shared" si="8"/>
        <v>73041.57422000001</v>
      </c>
    </row>
    <row r="29" spans="2:36" ht="12">
      <c r="B29" s="131" t="s">
        <v>417</v>
      </c>
      <c r="C29" s="151">
        <v>133.26</v>
      </c>
      <c r="D29" s="149">
        <v>5437.68379</v>
      </c>
      <c r="E29" s="149">
        <v>4405.0016800000003</v>
      </c>
      <c r="F29" s="211">
        <v>2386.8077499999999</v>
      </c>
      <c r="G29" s="264">
        <v>1006.0091099999994</v>
      </c>
      <c r="H29" s="264">
        <v>1975.07952</v>
      </c>
      <c r="I29" s="264">
        <v>1086.3437099999999</v>
      </c>
      <c r="J29" s="264">
        <v>238.13998000000001</v>
      </c>
      <c r="K29" s="264">
        <v>497.44887999999986</v>
      </c>
      <c r="L29" s="264">
        <v>1561.8791999999999</v>
      </c>
      <c r="M29" s="150">
        <f t="shared" si="7"/>
        <v>18727.653619999997</v>
      </c>
      <c r="N29" s="264">
        <v>583.26881000000003</v>
      </c>
      <c r="O29" s="264">
        <v>95.25392999999994</v>
      </c>
      <c r="P29" s="264">
        <v>895.82382999999993</v>
      </c>
      <c r="Q29" s="264">
        <v>230.11272</v>
      </c>
      <c r="R29" s="264">
        <v>226.30886999999998</v>
      </c>
      <c r="S29" s="264">
        <v>190.88515999999993</v>
      </c>
      <c r="T29" s="264">
        <v>89.003080000000068</v>
      </c>
      <c r="U29" s="264">
        <v>-94.697919999999925</v>
      </c>
      <c r="V29" s="264">
        <v>332.31596999999999</v>
      </c>
      <c r="W29" s="264">
        <v>320.76257999999962</v>
      </c>
      <c r="X29" s="150">
        <f>SUM(N29:W29)</f>
        <v>2869.0370299999995</v>
      </c>
      <c r="Y29" s="264">
        <v>277.32326</v>
      </c>
      <c r="Z29" s="264">
        <v>93.28858000000001</v>
      </c>
      <c r="AA29" s="264">
        <v>299.14948999999996</v>
      </c>
      <c r="AB29" s="264">
        <v>144.89765</v>
      </c>
      <c r="AC29" s="264">
        <v>98.601099999999974</v>
      </c>
      <c r="AD29" s="264">
        <v>565.29205000000002</v>
      </c>
      <c r="AE29" s="264">
        <v>98.405650000000136</v>
      </c>
      <c r="AF29" s="264">
        <v>109.13813999999999</v>
      </c>
      <c r="AG29" s="264">
        <v>196.13230999999999</v>
      </c>
      <c r="AH29" s="264">
        <v>159.23765</v>
      </c>
      <c r="AI29" s="150">
        <f>SUM(Y29:AH29)</f>
        <v>2041.4658800000002</v>
      </c>
      <c r="AJ29" s="150">
        <f t="shared" si="8"/>
        <v>23638.156529999997</v>
      </c>
    </row>
    <row r="30" spans="2:36" ht="12">
      <c r="B30" s="131" t="s">
        <v>418</v>
      </c>
      <c r="C30" s="151">
        <v>140</v>
      </c>
      <c r="D30" s="149">
        <v>18201.8596</v>
      </c>
      <c r="E30" s="149">
        <v>11899.935029999997</v>
      </c>
      <c r="F30" s="211">
        <v>5390.4941100000033</v>
      </c>
      <c r="G30" s="264">
        <v>12626.808809999995</v>
      </c>
      <c r="H30" s="264">
        <v>8614.7625800000005</v>
      </c>
      <c r="I30" s="264">
        <v>3322.7146099999995</v>
      </c>
      <c r="J30" s="264">
        <v>4078.4215299999996</v>
      </c>
      <c r="K30" s="264">
        <v>1149.838589999998</v>
      </c>
      <c r="L30" s="264">
        <v>14585.717130000001</v>
      </c>
      <c r="M30" s="150">
        <f t="shared" si="7"/>
        <v>80010.551990000007</v>
      </c>
      <c r="N30" s="264">
        <v>6200.3051999999998</v>
      </c>
      <c r="O30" s="264">
        <v>1482.0967800000003</v>
      </c>
      <c r="P30" s="264">
        <v>1393.6668</v>
      </c>
      <c r="Q30" s="264">
        <v>1274.3098600000001</v>
      </c>
      <c r="R30" s="264">
        <v>562.57792000000006</v>
      </c>
      <c r="S30" s="264">
        <v>1806.7975599999986</v>
      </c>
      <c r="T30" s="264">
        <v>207.61545000000112</v>
      </c>
      <c r="U30" s="264">
        <v>772.39178999999911</v>
      </c>
      <c r="V30" s="264">
        <v>1050.3336999999999</v>
      </c>
      <c r="W30" s="264">
        <v>1102.0818699999991</v>
      </c>
      <c r="X30" s="150">
        <f t="shared" si="9"/>
        <v>15852.176929999998</v>
      </c>
      <c r="Y30" s="264">
        <v>2191.67767</v>
      </c>
      <c r="Z30" s="264">
        <v>938.72822000000019</v>
      </c>
      <c r="AA30" s="264">
        <v>977.3710699999998</v>
      </c>
      <c r="AB30" s="264">
        <v>785.04206999999997</v>
      </c>
      <c r="AC30" s="264">
        <v>535.56277999999929</v>
      </c>
      <c r="AD30" s="264">
        <v>1410.20956</v>
      </c>
      <c r="AE30" s="264">
        <v>457.03814999999946</v>
      </c>
      <c r="AF30" s="264">
        <v>740.15703000000008</v>
      </c>
      <c r="AG30" s="264">
        <v>761.90641000000005</v>
      </c>
      <c r="AH30" s="264">
        <v>1532.8104499999999</v>
      </c>
      <c r="AI30" s="150">
        <f t="shared" si="10"/>
        <v>10330.503410000001</v>
      </c>
      <c r="AJ30" s="150">
        <f t="shared" si="8"/>
        <v>106193.23233000001</v>
      </c>
    </row>
    <row r="31" spans="2:36" ht="12">
      <c r="B31" s="131" t="s">
        <v>419</v>
      </c>
      <c r="C31" s="151">
        <v>110</v>
      </c>
      <c r="D31" s="149">
        <v>6616.1278499999999</v>
      </c>
      <c r="E31" s="149">
        <v>3886.2320700000005</v>
      </c>
      <c r="F31" s="211">
        <v>2735.2615700000001</v>
      </c>
      <c r="G31" s="264">
        <v>2870.4817999999987</v>
      </c>
      <c r="H31" s="264">
        <v>2320.5516699999998</v>
      </c>
      <c r="I31" s="264">
        <v>1142.1715800000002</v>
      </c>
      <c r="J31" s="264">
        <v>470.76229000000001</v>
      </c>
      <c r="K31" s="264">
        <v>857.00211000000036</v>
      </c>
      <c r="L31" s="264">
        <v>3452.1977900000002</v>
      </c>
      <c r="M31" s="150">
        <f t="shared" si="7"/>
        <v>24460.78873</v>
      </c>
      <c r="N31" s="264">
        <v>3015.77772</v>
      </c>
      <c r="O31" s="264">
        <v>453.04506999999984</v>
      </c>
      <c r="P31" s="264">
        <v>607.36175000000003</v>
      </c>
      <c r="Q31" s="264">
        <v>214.24096</v>
      </c>
      <c r="R31" s="264">
        <v>280.19749000000002</v>
      </c>
      <c r="S31" s="264">
        <v>224.80535999999941</v>
      </c>
      <c r="T31" s="264">
        <v>97.068250000000006</v>
      </c>
      <c r="U31" s="264">
        <v>215.53458000000006</v>
      </c>
      <c r="V31" s="264">
        <v>71.770600000000002</v>
      </c>
      <c r="W31" s="264">
        <v>409.30943999999948</v>
      </c>
      <c r="X31" s="150">
        <f t="shared" si="9"/>
        <v>5589.1112199999989</v>
      </c>
      <c r="Y31" s="264">
        <v>109.08171</v>
      </c>
      <c r="Z31" s="264">
        <v>155.63399999999999</v>
      </c>
      <c r="AA31" s="264">
        <v>124.59082999999995</v>
      </c>
      <c r="AB31" s="264">
        <v>79.671999999999997</v>
      </c>
      <c r="AC31" s="264">
        <v>86.082000000000065</v>
      </c>
      <c r="AD31" s="264">
        <v>204.28399999999999</v>
      </c>
      <c r="AE31" s="264">
        <v>693.79700000000003</v>
      </c>
      <c r="AF31" s="264">
        <v>19.765999999999998</v>
      </c>
      <c r="AG31" s="264">
        <v>57.103000000000002</v>
      </c>
      <c r="AH31" s="264">
        <v>10241.20601</v>
      </c>
      <c r="AI31" s="150">
        <f t="shared" si="10"/>
        <v>11771.216550000001</v>
      </c>
      <c r="AJ31" s="150">
        <f t="shared" si="8"/>
        <v>41821.116500000004</v>
      </c>
    </row>
    <row r="32" spans="2:36" ht="12">
      <c r="B32" s="131" t="s">
        <v>420</v>
      </c>
      <c r="C32" s="151">
        <v>120</v>
      </c>
      <c r="D32" s="149">
        <v>4358.32053</v>
      </c>
      <c r="E32" s="149">
        <v>2737.1686799999998</v>
      </c>
      <c r="F32" s="211">
        <v>3027.7271100000003</v>
      </c>
      <c r="G32" s="264">
        <v>2300.7125399999991</v>
      </c>
      <c r="H32" s="264">
        <v>2672.7809300000004</v>
      </c>
      <c r="I32" s="264">
        <v>2928.4917499999997</v>
      </c>
      <c r="J32" s="264">
        <v>422.71449999999999</v>
      </c>
      <c r="K32" s="264">
        <v>1155.1635300000003</v>
      </c>
      <c r="L32" s="264">
        <v>3311.9143199999999</v>
      </c>
      <c r="M32" s="150">
        <f t="shared" si="7"/>
        <v>23034.993889999998</v>
      </c>
      <c r="N32" s="264">
        <v>1183.14642</v>
      </c>
      <c r="O32" s="264">
        <v>409.95652000000001</v>
      </c>
      <c r="P32" s="264">
        <v>326.84040000000005</v>
      </c>
      <c r="Q32" s="264">
        <v>300.21728000000002</v>
      </c>
      <c r="R32" s="264">
        <v>905.01914999999997</v>
      </c>
      <c r="S32" s="264">
        <v>498.87343000000016</v>
      </c>
      <c r="T32" s="264">
        <v>488.32790999999969</v>
      </c>
      <c r="U32" s="264">
        <v>117.67263000000035</v>
      </c>
      <c r="V32" s="264">
        <v>117.944</v>
      </c>
      <c r="W32" s="264">
        <v>744.3407000000002</v>
      </c>
      <c r="X32" s="150">
        <f t="shared" si="9"/>
        <v>5092.3384400000014</v>
      </c>
      <c r="Y32" s="264">
        <v>172.459</v>
      </c>
      <c r="Z32" s="264">
        <v>101.244</v>
      </c>
      <c r="AA32" s="264">
        <v>60.081000000000003</v>
      </c>
      <c r="AB32" s="264">
        <v>105.381</v>
      </c>
      <c r="AC32" s="264">
        <v>151.26499999999999</v>
      </c>
      <c r="AD32" s="264">
        <v>565.03481999999997</v>
      </c>
      <c r="AE32" s="264">
        <v>114.11953000000003</v>
      </c>
      <c r="AF32" s="264">
        <v>423.74273999999997</v>
      </c>
      <c r="AG32" s="264">
        <v>62.439</v>
      </c>
      <c r="AH32" s="264">
        <v>108.89</v>
      </c>
      <c r="AI32" s="150">
        <f t="shared" si="10"/>
        <v>1864.6560899999999</v>
      </c>
      <c r="AJ32" s="150">
        <f t="shared" si="8"/>
        <v>29991.988419999998</v>
      </c>
    </row>
    <row r="33" spans="2:36" ht="12.5" thickBot="1">
      <c r="B33" s="135" t="s">
        <v>421</v>
      </c>
      <c r="C33" s="158">
        <v>16.35</v>
      </c>
      <c r="D33" s="149">
        <v>22288.974140000002</v>
      </c>
      <c r="E33" s="154">
        <v>10690.207269999999</v>
      </c>
      <c r="F33" s="212">
        <v>18803.524690000002</v>
      </c>
      <c r="G33" s="265">
        <v>48117.579740000008</v>
      </c>
      <c r="H33" s="265">
        <v>40126.018920000002</v>
      </c>
      <c r="I33" s="265">
        <v>5325.2138500000019</v>
      </c>
      <c r="J33" s="265">
        <v>12254.72948</v>
      </c>
      <c r="K33" s="265">
        <v>-31739.985850000001</v>
      </c>
      <c r="L33" s="265">
        <v>81243.390769999998</v>
      </c>
      <c r="M33" s="150">
        <f t="shared" si="7"/>
        <v>207126.00301000001</v>
      </c>
      <c r="N33" s="265">
        <v>2037.61806</v>
      </c>
      <c r="O33" s="265">
        <v>-7154.3404600000013</v>
      </c>
      <c r="P33" s="265">
        <v>16015.388130000001</v>
      </c>
      <c r="Q33" s="265">
        <v>-21698.351329999998</v>
      </c>
      <c r="R33" s="265">
        <v>-141.55307999999999</v>
      </c>
      <c r="S33" s="265">
        <v>34342.290999999997</v>
      </c>
      <c r="T33" s="265">
        <v>5509.5573900000009</v>
      </c>
      <c r="U33" s="265">
        <v>2395.3208799999989</v>
      </c>
      <c r="V33" s="265">
        <v>2716.8267000000001</v>
      </c>
      <c r="W33" s="265">
        <v>3882.9539299999997</v>
      </c>
      <c r="X33" s="150">
        <f t="shared" si="9"/>
        <v>37905.711219999997</v>
      </c>
      <c r="Y33" s="265">
        <v>3298.8076900000001</v>
      </c>
      <c r="Z33" s="265">
        <v>-738.83218999999997</v>
      </c>
      <c r="AA33" s="265">
        <v>1219.52323</v>
      </c>
      <c r="AB33" s="265">
        <v>1821.8678600000001</v>
      </c>
      <c r="AC33" s="265">
        <v>561.12944000000039</v>
      </c>
      <c r="AD33" s="265">
        <v>957.55627000000004</v>
      </c>
      <c r="AE33" s="265">
        <v>4098.3571499999998</v>
      </c>
      <c r="AF33" s="265">
        <v>2076.41822</v>
      </c>
      <c r="AG33" s="265">
        <v>1364.8231599999999</v>
      </c>
      <c r="AH33" s="265">
        <v>1869.21174</v>
      </c>
      <c r="AI33" s="150">
        <f t="shared" si="10"/>
        <v>16528.862570000001</v>
      </c>
      <c r="AJ33" s="150">
        <f t="shared" si="8"/>
        <v>261560.57680000001</v>
      </c>
    </row>
    <row r="34" spans="2:36" ht="12.5" thickBot="1">
      <c r="B34" s="133" t="s">
        <v>425</v>
      </c>
      <c r="C34" s="155">
        <f>SUM(C20:C33)</f>
        <v>2274.3146000000002</v>
      </c>
      <c r="D34" s="156">
        <f t="shared" si="11" ref="D34:K34">SUM(D20:D33)</f>
        <v>164420.4958</v>
      </c>
      <c r="E34" s="156">
        <f t="shared" si="11"/>
        <v>108801.82793000001</v>
      </c>
      <c r="F34" s="156">
        <f t="shared" si="11"/>
        <v>182060.70235000004</v>
      </c>
      <c r="G34" s="156">
        <f t="shared" si="11"/>
        <v>188556.94338000001</v>
      </c>
      <c r="H34" s="156">
        <f t="shared" si="11"/>
        <v>309410.76903999993</v>
      </c>
      <c r="I34" s="156">
        <f t="shared" si="11"/>
        <v>159345.38026999994</v>
      </c>
      <c r="J34" s="156">
        <f t="shared" si="11"/>
        <v>92228.60388000001</v>
      </c>
      <c r="K34" s="156">
        <f t="shared" si="11"/>
        <v>104936.89667000005</v>
      </c>
      <c r="L34" s="156">
        <f>SUM(L20:L33)</f>
        <v>338070.62147000007</v>
      </c>
      <c r="M34" s="157">
        <f>SUM(M20:M33)</f>
        <v>1650106.5553900003</v>
      </c>
      <c r="N34" s="156">
        <f t="shared" si="12" ref="N34:AH34">SUM(N20:N33)</f>
        <v>188701.55867000006</v>
      </c>
      <c r="O34" s="351">
        <f t="shared" si="12"/>
        <v>178220.36158999996</v>
      </c>
      <c r="P34" s="351">
        <f t="shared" si="12"/>
        <v>173093.35550999999</v>
      </c>
      <c r="Q34" s="351">
        <f t="shared" si="12"/>
        <v>76531.033050000027</v>
      </c>
      <c r="R34" s="351">
        <f>SUM(R20:R33)</f>
        <v>78700.421489999979</v>
      </c>
      <c r="S34" s="351">
        <f t="shared" si="12"/>
        <v>243258.81879999989</v>
      </c>
      <c r="T34" s="351">
        <f t="shared" si="12"/>
        <v>18492.466560000066</v>
      </c>
      <c r="U34" s="351">
        <f t="shared" si="12"/>
        <v>27034.02934000003</v>
      </c>
      <c r="V34" s="351">
        <f t="shared" si="12"/>
        <v>74719.87649000001</v>
      </c>
      <c r="W34" s="351">
        <f t="shared" si="12"/>
        <v>98976.684689999893</v>
      </c>
      <c r="X34" s="157">
        <f>SUM(X20:X33)</f>
        <v>1157728.6061900004</v>
      </c>
      <c r="Y34" s="156">
        <f t="shared" si="12"/>
        <v>52032.457699999999</v>
      </c>
      <c r="Z34" s="351">
        <f t="shared" si="12"/>
        <v>102002.85734999999</v>
      </c>
      <c r="AA34" s="351">
        <f t="shared" si="12"/>
        <v>25677.820940000001</v>
      </c>
      <c r="AB34" s="351">
        <f t="shared" si="12"/>
        <v>39598.003680000002</v>
      </c>
      <c r="AC34" s="351">
        <f t="shared" si="12"/>
        <v>53077.89908000001</v>
      </c>
      <c r="AD34" s="351">
        <f t="shared" si="12"/>
        <v>46913.453230000014</v>
      </c>
      <c r="AE34" s="351">
        <f t="shared" si="12"/>
        <v>38984.871239999979</v>
      </c>
      <c r="AF34" s="351">
        <f t="shared" si="12"/>
        <v>11098.333439999999</v>
      </c>
      <c r="AG34" s="351">
        <f t="shared" si="12"/>
        <v>22504.499559999993</v>
      </c>
      <c r="AH34" s="351">
        <f t="shared" si="12"/>
        <v>33038.016569999992</v>
      </c>
      <c r="AI34" s="157">
        <f>SUM(AI20:AI33)</f>
        <v>424928.2127899999</v>
      </c>
      <c r="AJ34" s="157">
        <f t="shared" si="8"/>
        <v>3232763.3743700008</v>
      </c>
    </row>
    <row r="35" spans="2:36" ht="6.75" customHeight="1" thickBot="1">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row>
    <row r="36" spans="2:36" ht="12.5" thickBot="1">
      <c r="B36" s="129" t="s">
        <v>426</v>
      </c>
      <c r="C36" s="145" t="s">
        <v>571</v>
      </c>
      <c r="D36" s="146" t="s">
        <v>572</v>
      </c>
      <c r="E36" s="146" t="s">
        <v>573</v>
      </c>
      <c r="F36" s="146" t="s">
        <v>574</v>
      </c>
      <c r="G36" s="146" t="s">
        <v>575</v>
      </c>
      <c r="H36" s="263" t="s">
        <v>576</v>
      </c>
      <c r="I36" s="263" t="s">
        <v>595</v>
      </c>
      <c r="J36" s="263" t="s">
        <v>621</v>
      </c>
      <c r="K36" s="263" t="s">
        <v>644</v>
      </c>
      <c r="L36" s="263" t="s">
        <v>707</v>
      </c>
      <c r="M36" s="147" t="s">
        <v>49</v>
      </c>
      <c r="N36" s="350" t="s">
        <v>730</v>
      </c>
      <c r="O36" s="146" t="s">
        <v>572</v>
      </c>
      <c r="P36" s="146" t="s">
        <v>573</v>
      </c>
      <c r="Q36" s="146" t="s">
        <v>574</v>
      </c>
      <c r="R36" s="352" t="s">
        <v>575</v>
      </c>
      <c r="S36" s="263" t="s">
        <v>576</v>
      </c>
      <c r="T36" s="263" t="s">
        <v>595</v>
      </c>
      <c r="U36" s="263" t="s">
        <v>621</v>
      </c>
      <c r="V36" s="263" t="s">
        <v>644</v>
      </c>
      <c r="W36" s="263" t="s">
        <v>707</v>
      </c>
      <c r="X36" s="147" t="s">
        <v>725</v>
      </c>
      <c r="Y36" s="350" t="s">
        <v>730</v>
      </c>
      <c r="Z36" s="146" t="s">
        <v>572</v>
      </c>
      <c r="AA36" s="146" t="s">
        <v>573</v>
      </c>
      <c r="AB36" s="146" t="s">
        <v>574</v>
      </c>
      <c r="AC36" s="352" t="s">
        <v>575</v>
      </c>
      <c r="AD36" s="263" t="s">
        <v>576</v>
      </c>
      <c r="AE36" s="263" t="s">
        <v>595</v>
      </c>
      <c r="AF36" s="263" t="s">
        <v>621</v>
      </c>
      <c r="AG36" s="263" t="s">
        <v>644</v>
      </c>
      <c r="AH36" s="263" t="s">
        <v>707</v>
      </c>
      <c r="AI36" s="147" t="s">
        <v>976</v>
      </c>
      <c r="AJ36" s="147" t="s">
        <v>49</v>
      </c>
    </row>
    <row r="37" spans="2:36" ht="12">
      <c r="B37" s="136" t="s">
        <v>424</v>
      </c>
      <c r="C37" s="159">
        <v>119.5119</v>
      </c>
      <c r="D37" s="160">
        <v>12497.92</v>
      </c>
      <c r="E37" s="160">
        <v>28372.413990000001</v>
      </c>
      <c r="F37" s="160">
        <v>112893.51685000001</v>
      </c>
      <c r="G37" s="268">
        <v>77858.205809999985</v>
      </c>
      <c r="H37" s="268">
        <v>183601.41887999998</v>
      </c>
      <c r="I37" s="268">
        <v>109142.81114999998</v>
      </c>
      <c r="J37" s="268">
        <v>50657.447479999995</v>
      </c>
      <c r="K37" s="268">
        <v>110116.82278000003</v>
      </c>
      <c r="L37" s="268">
        <v>175329.53482</v>
      </c>
      <c r="M37" s="161">
        <f t="shared" si="13" ref="M37:M50">SUM(C37:L37)</f>
        <v>860589.60366000002</v>
      </c>
      <c r="N37" s="268">
        <v>155224.21461000002</v>
      </c>
      <c r="O37" s="268">
        <v>169907.75165999998</v>
      </c>
      <c r="P37" s="268">
        <v>142236.79275999998</v>
      </c>
      <c r="Q37" s="268">
        <v>84176.438650000011</v>
      </c>
      <c r="R37" s="268">
        <v>62105.957780000004</v>
      </c>
      <c r="S37" s="268">
        <v>188292.90632999991</v>
      </c>
      <c r="T37" s="268">
        <v>5670.9765600000619</v>
      </c>
      <c r="U37" s="268">
        <v>17212.980840000033</v>
      </c>
      <c r="V37" s="268">
        <v>63866.708639999997</v>
      </c>
      <c r="W37" s="268">
        <v>81971.092469999916</v>
      </c>
      <c r="X37" s="161">
        <f>SUM(N37:W37)</f>
        <v>970665.82030000002</v>
      </c>
      <c r="Y37" s="268">
        <v>37888.325140000001</v>
      </c>
      <c r="Z37" s="268">
        <v>98235.345320000008</v>
      </c>
      <c r="AA37" s="268">
        <v>19171.677590000003</v>
      </c>
      <c r="AB37" s="268">
        <v>28571.27159</v>
      </c>
      <c r="AC37" s="268">
        <v>46110.657460000009</v>
      </c>
      <c r="AD37" s="268">
        <v>32093.399420000002</v>
      </c>
      <c r="AE37" s="268">
        <v>29515.632619999975</v>
      </c>
      <c r="AF37" s="268">
        <v>4565.3507800000007</v>
      </c>
      <c r="AG37" s="268">
        <v>17433.474249999999</v>
      </c>
      <c r="AH37" s="268">
        <v>10229.506539999998</v>
      </c>
      <c r="AI37" s="161">
        <f>SUM(Y37:AH37)</f>
        <v>323814.64070999995</v>
      </c>
      <c r="AJ37" s="161">
        <f t="shared" si="14" ref="AJ37:AJ51">M37+X37+AI37</f>
        <v>2155070.0646700002</v>
      </c>
    </row>
    <row r="38" spans="2:36" ht="12">
      <c r="B38" s="131" t="s">
        <v>409</v>
      </c>
      <c r="C38" s="151">
        <v>876.77170000000001</v>
      </c>
      <c r="D38" s="162">
        <v>37284.284369999994</v>
      </c>
      <c r="E38" s="162">
        <v>21665.31511</v>
      </c>
      <c r="F38" s="162">
        <v>54472.007440000009</v>
      </c>
      <c r="G38" s="269">
        <v>81200.506399999969</v>
      </c>
      <c r="H38" s="269">
        <v>127311.73884999999</v>
      </c>
      <c r="I38" s="269">
        <v>82318.105039999995</v>
      </c>
      <c r="J38" s="269">
        <v>66093.205679999999</v>
      </c>
      <c r="K38" s="269">
        <v>94717.326449999993</v>
      </c>
      <c r="L38" s="269">
        <v>101475.4458</v>
      </c>
      <c r="M38" s="152">
        <f t="shared" si="13"/>
        <v>667414.70684</v>
      </c>
      <c r="N38" s="269">
        <v>180621.18165000001</v>
      </c>
      <c r="O38" s="269">
        <v>128144.95654999999</v>
      </c>
      <c r="P38" s="269">
        <v>91436.110809999998</v>
      </c>
      <c r="Q38" s="269">
        <v>89187.408150000003</v>
      </c>
      <c r="R38" s="269">
        <v>87535.031770000001</v>
      </c>
      <c r="S38" s="269">
        <v>115001.97926000011</v>
      </c>
      <c r="T38" s="269">
        <v>25293.510559999944</v>
      </c>
      <c r="U38" s="269">
        <v>31431.830789999964</v>
      </c>
      <c r="V38" s="269">
        <v>40705.218329999996</v>
      </c>
      <c r="W38" s="269">
        <v>27239.843259999991</v>
      </c>
      <c r="X38" s="152">
        <f t="shared" si="15" ref="X38:X49">SUM(N38:W38)</f>
        <v>816597.07112999994</v>
      </c>
      <c r="Y38" s="269">
        <v>51181.245750000002</v>
      </c>
      <c r="Z38" s="269">
        <v>49128.5147</v>
      </c>
      <c r="AA38" s="269">
        <v>23408.33189999999</v>
      </c>
      <c r="AB38" s="269">
        <v>25372.628530000002</v>
      </c>
      <c r="AC38" s="269">
        <v>18849.25477000001</v>
      </c>
      <c r="AD38" s="269">
        <v>34702.645600000003</v>
      </c>
      <c r="AE38" s="269">
        <v>17375.486060000003</v>
      </c>
      <c r="AF38" s="269">
        <v>6548.9305899999999</v>
      </c>
      <c r="AG38" s="269">
        <v>1322.7469699999999</v>
      </c>
      <c r="AH38" s="269">
        <v>1489.0706699999998</v>
      </c>
      <c r="AI38" s="152">
        <f t="shared" si="16" ref="AI38:AI49">SUM(Y38:AH38)</f>
        <v>229378.85553999996</v>
      </c>
      <c r="AJ38" s="152">
        <f t="shared" si="14"/>
        <v>1713390.6335099998</v>
      </c>
    </row>
    <row r="39" spans="2:36" ht="12">
      <c r="B39" s="131" t="s">
        <v>410</v>
      </c>
      <c r="C39" s="151">
        <v>134.05600000000001</v>
      </c>
      <c r="D39" s="162">
        <v>15820.493920000001</v>
      </c>
      <c r="E39" s="162">
        <v>8787.7452200000007</v>
      </c>
      <c r="F39" s="162">
        <v>22719.9791</v>
      </c>
      <c r="G39" s="269">
        <v>33055.796010000013</v>
      </c>
      <c r="H39" s="269">
        <v>64895.190350000004</v>
      </c>
      <c r="I39" s="269">
        <v>35410.511300000006</v>
      </c>
      <c r="J39" s="269">
        <v>28330.484579999997</v>
      </c>
      <c r="K39" s="269">
        <v>31732.527779999986</v>
      </c>
      <c r="L39" s="269">
        <v>40597.180979999997</v>
      </c>
      <c r="M39" s="152">
        <f t="shared" si="13"/>
        <v>281483.96523999999</v>
      </c>
      <c r="N39" s="269">
        <v>88905.989290000012</v>
      </c>
      <c r="O39" s="269">
        <v>35839.685299999997</v>
      </c>
      <c r="P39" s="269">
        <v>43578.926090000001</v>
      </c>
      <c r="Q39" s="269">
        <v>42631.357909999999</v>
      </c>
      <c r="R39" s="269">
        <v>39452.684609999997</v>
      </c>
      <c r="S39" s="269">
        <v>43893.622829999986</v>
      </c>
      <c r="T39" s="269">
        <v>8790.6514600000373</v>
      </c>
      <c r="U39" s="269">
        <v>9302.8697400000092</v>
      </c>
      <c r="V39" s="269">
        <v>8876.55249</v>
      </c>
      <c r="W39" s="269">
        <v>7203.602279999971</v>
      </c>
      <c r="X39" s="152">
        <f t="shared" si="15"/>
        <v>328475.94199999998</v>
      </c>
      <c r="Y39" s="269">
        <v>12552.836070000001</v>
      </c>
      <c r="Z39" s="269">
        <v>5542.6625500000009</v>
      </c>
      <c r="AA39" s="269">
        <v>6753.8132300000007</v>
      </c>
      <c r="AB39" s="269">
        <v>5147.46011</v>
      </c>
      <c r="AC39" s="269">
        <v>7653.9271300000028</v>
      </c>
      <c r="AD39" s="269">
        <v>11923.961949999999</v>
      </c>
      <c r="AE39" s="269">
        <v>5316.2489699999987</v>
      </c>
      <c r="AF39" s="269">
        <v>998.86937999999998</v>
      </c>
      <c r="AG39" s="269">
        <v>1652.84519</v>
      </c>
      <c r="AH39" s="269">
        <v>3644.9831400000003</v>
      </c>
      <c r="AI39" s="152">
        <f t="shared" si="16"/>
        <v>61187.60772</v>
      </c>
      <c r="AJ39" s="152">
        <f t="shared" si="14"/>
        <v>671147.51495999994</v>
      </c>
    </row>
    <row r="40" spans="2:36" ht="12">
      <c r="B40" s="131" t="s">
        <v>411</v>
      </c>
      <c r="C40" s="151">
        <v>84.971999999999994</v>
      </c>
      <c r="D40" s="162">
        <v>10078.875669999999</v>
      </c>
      <c r="E40" s="162">
        <v>14557.12069</v>
      </c>
      <c r="F40" s="162">
        <v>14526.654439999998</v>
      </c>
      <c r="G40" s="269">
        <v>37793.845630000011</v>
      </c>
      <c r="H40" s="269">
        <v>61620.005740000001</v>
      </c>
      <c r="I40" s="269">
        <v>59448.513949999993</v>
      </c>
      <c r="J40" s="269">
        <v>54062.130680000002</v>
      </c>
      <c r="K40" s="269">
        <v>5275.0132899999917</v>
      </c>
      <c r="L40" s="269">
        <v>88966.754979999998</v>
      </c>
      <c r="M40" s="152">
        <f t="shared" si="13"/>
        <v>346413.88707</v>
      </c>
      <c r="N40" s="269">
        <v>95224.691959999996</v>
      </c>
      <c r="O40" s="269">
        <v>90319.932109999994</v>
      </c>
      <c r="P40" s="269">
        <v>60479.562270000002</v>
      </c>
      <c r="Q40" s="269">
        <v>-36935.726329999998</v>
      </c>
      <c r="R40" s="269">
        <v>168878.31887000002</v>
      </c>
      <c r="S40" s="269">
        <v>114369.06044999999</v>
      </c>
      <c r="T40" s="269">
        <v>12128.875430000007</v>
      </c>
      <c r="U40" s="269">
        <v>16059.913970000029</v>
      </c>
      <c r="V40" s="269">
        <v>17338.504420000001</v>
      </c>
      <c r="W40" s="269">
        <v>16857.556899999978</v>
      </c>
      <c r="X40" s="152">
        <f t="shared" si="15"/>
        <v>554720.69004999998</v>
      </c>
      <c r="Y40" s="269">
        <v>22885.076280000001</v>
      </c>
      <c r="Z40" s="269">
        <v>20010.870999999999</v>
      </c>
      <c r="AA40" s="269">
        <v>11382.749530000001</v>
      </c>
      <c r="AB40" s="269">
        <v>8118.4387100000004</v>
      </c>
      <c r="AC40" s="269">
        <v>10728.048789999999</v>
      </c>
      <c r="AD40" s="269">
        <v>16358.175949999999</v>
      </c>
      <c r="AE40" s="269">
        <v>6014.3355000000001</v>
      </c>
      <c r="AF40" s="269">
        <v>1625.31</v>
      </c>
      <c r="AG40" s="269">
        <v>759.79</v>
      </c>
      <c r="AH40" s="269">
        <v>2747.9769900000001</v>
      </c>
      <c r="AI40" s="152">
        <f t="shared" si="16"/>
        <v>100630.77274999999</v>
      </c>
      <c r="AJ40" s="152">
        <f t="shared" si="14"/>
        <v>1001765.34987</v>
      </c>
    </row>
    <row r="41" spans="2:36" ht="12">
      <c r="B41" s="131" t="s">
        <v>412</v>
      </c>
      <c r="C41" s="151">
        <v>100</v>
      </c>
      <c r="D41" s="162">
        <v>13373.4043</v>
      </c>
      <c r="E41" s="162">
        <v>13757.612730000001</v>
      </c>
      <c r="F41" s="162">
        <v>38734.737839999994</v>
      </c>
      <c r="G41" s="269">
        <v>34986.251550000015</v>
      </c>
      <c r="H41" s="269">
        <v>64860.37096</v>
      </c>
      <c r="I41" s="269">
        <v>31991.591809999994</v>
      </c>
      <c r="J41" s="269">
        <v>31722.605889999999</v>
      </c>
      <c r="K41" s="269">
        <v>34054.993159999998</v>
      </c>
      <c r="L41" s="269">
        <v>51278.067499999997</v>
      </c>
      <c r="M41" s="152">
        <f t="shared" si="13"/>
        <v>314859.63574</v>
      </c>
      <c r="N41" s="269">
        <v>114955.96398</v>
      </c>
      <c r="O41" s="269">
        <v>54752.916519999999</v>
      </c>
      <c r="P41" s="269">
        <v>58707.337450000006</v>
      </c>
      <c r="Q41" s="269">
        <v>54719.649829999995</v>
      </c>
      <c r="R41" s="269">
        <v>53466.010929999997</v>
      </c>
      <c r="S41" s="269">
        <v>70059.218660000028</v>
      </c>
      <c r="T41" s="269">
        <v>14841.529620000005</v>
      </c>
      <c r="U41" s="269">
        <v>22790.746399999975</v>
      </c>
      <c r="V41" s="269">
        <v>18308.50015</v>
      </c>
      <c r="W41" s="269">
        <v>15874.861999999999</v>
      </c>
      <c r="X41" s="152">
        <f t="shared" si="15"/>
        <v>478476.73553999997</v>
      </c>
      <c r="Y41" s="269">
        <v>35927.713880000003</v>
      </c>
      <c r="Z41" s="269">
        <v>14589.715019999996</v>
      </c>
      <c r="AA41" s="269">
        <v>14693.125609999999</v>
      </c>
      <c r="AB41" s="269">
        <v>13420.61996</v>
      </c>
      <c r="AC41" s="269">
        <v>12975.372629999994</v>
      </c>
      <c r="AD41" s="269">
        <v>25592.484469999999</v>
      </c>
      <c r="AE41" s="269">
        <v>10215.208040000007</v>
      </c>
      <c r="AF41" s="269">
        <v>1142.6454799999999</v>
      </c>
      <c r="AG41" s="269">
        <v>1065.21407</v>
      </c>
      <c r="AH41" s="269">
        <v>2135.7160400000002</v>
      </c>
      <c r="AI41" s="152">
        <f t="shared" si="16"/>
        <v>131757.81520000001</v>
      </c>
      <c r="AJ41" s="152">
        <f t="shared" si="14"/>
        <v>925094.18647999992</v>
      </c>
    </row>
    <row r="42" spans="2:36" ht="12">
      <c r="B42" s="131" t="s">
        <v>413</v>
      </c>
      <c r="C42" s="151">
        <v>74.774000000000001</v>
      </c>
      <c r="D42" s="162">
        <v>22294.759320000001</v>
      </c>
      <c r="E42" s="162">
        <v>10448.667519999999</v>
      </c>
      <c r="F42" s="162">
        <v>29930.519909999999</v>
      </c>
      <c r="G42" s="269">
        <v>25090.806869999993</v>
      </c>
      <c r="H42" s="269">
        <v>61833.878750000003</v>
      </c>
      <c r="I42" s="269">
        <v>60996.068310000002</v>
      </c>
      <c r="J42" s="269">
        <v>23430.292519999999</v>
      </c>
      <c r="K42" s="269">
        <v>42295.912379999994</v>
      </c>
      <c r="L42" s="269">
        <v>60261.834689999996</v>
      </c>
      <c r="M42" s="152">
        <f t="shared" si="13"/>
        <v>336657.51426999999</v>
      </c>
      <c r="N42" s="269">
        <v>90105.535550000001</v>
      </c>
      <c r="O42" s="269">
        <v>80894.58176999999</v>
      </c>
      <c r="P42" s="269">
        <v>38919.255810000002</v>
      </c>
      <c r="Q42" s="269">
        <v>52345.00432</v>
      </c>
      <c r="R42" s="269">
        <v>69246.002059999999</v>
      </c>
      <c r="S42" s="269">
        <v>67459.472610000012</v>
      </c>
      <c r="T42" s="269">
        <v>11968.963120000004</v>
      </c>
      <c r="U42" s="269">
        <v>22118.958529999971</v>
      </c>
      <c r="V42" s="269">
        <v>23668.218290000001</v>
      </c>
      <c r="W42" s="269">
        <v>17501.468930000006</v>
      </c>
      <c r="X42" s="152">
        <f t="shared" si="15"/>
        <v>474227.46098999999</v>
      </c>
      <c r="Y42" s="269">
        <v>28812.249219999998</v>
      </c>
      <c r="Z42" s="269">
        <v>29448.100480000005</v>
      </c>
      <c r="AA42" s="269">
        <v>13610.452730000005</v>
      </c>
      <c r="AB42" s="269">
        <v>16851.83971</v>
      </c>
      <c r="AC42" s="269">
        <v>17708.392920000002</v>
      </c>
      <c r="AD42" s="269">
        <v>27029.193660000001</v>
      </c>
      <c r="AE42" s="269">
        <v>7886.3101599999964</v>
      </c>
      <c r="AF42" s="269">
        <v>2655.60131</v>
      </c>
      <c r="AG42" s="269">
        <v>1522.8199099999999</v>
      </c>
      <c r="AH42" s="269">
        <v>349.35804999999999</v>
      </c>
      <c r="AI42" s="152">
        <f t="shared" si="16"/>
        <v>145874.31815000001</v>
      </c>
      <c r="AJ42" s="152">
        <f t="shared" si="14"/>
        <v>956759.29340999993</v>
      </c>
    </row>
    <row r="43" spans="2:36" ht="12">
      <c r="B43" s="131" t="s">
        <v>414</v>
      </c>
      <c r="C43" s="151">
        <v>124.57899999999999</v>
      </c>
      <c r="D43" s="162">
        <v>39842.96127</v>
      </c>
      <c r="E43" s="162">
        <v>18503.103199999994</v>
      </c>
      <c r="F43" s="162">
        <v>34332.92669</v>
      </c>
      <c r="G43" s="269">
        <v>51285.775720000005</v>
      </c>
      <c r="H43" s="269">
        <v>76908.9424</v>
      </c>
      <c r="I43" s="269">
        <v>46389.574899999992</v>
      </c>
      <c r="J43" s="269">
        <v>31430.37255</v>
      </c>
      <c r="K43" s="269">
        <v>45128.470230000021</v>
      </c>
      <c r="L43" s="269">
        <v>60654.978459999998</v>
      </c>
      <c r="M43" s="152">
        <f t="shared" si="13"/>
        <v>404601.68442000001</v>
      </c>
      <c r="N43" s="269">
        <v>107333.27561</v>
      </c>
      <c r="O43" s="269">
        <v>72976.645350000006</v>
      </c>
      <c r="P43" s="269">
        <v>57845.648990000002</v>
      </c>
      <c r="Q43" s="269">
        <v>35622.260679999999</v>
      </c>
      <c r="R43" s="269">
        <v>68713.098400000003</v>
      </c>
      <c r="S43" s="269">
        <v>69319.161360000013</v>
      </c>
      <c r="T43" s="269">
        <v>11822.068930000007</v>
      </c>
      <c r="U43" s="269">
        <v>24741.444790000023</v>
      </c>
      <c r="V43" s="269">
        <v>20088.230159999999</v>
      </c>
      <c r="W43" s="269">
        <v>14853.473090000034</v>
      </c>
      <c r="X43" s="152">
        <f t="shared" si="15"/>
        <v>483315.30736000015</v>
      </c>
      <c r="Y43" s="269">
        <v>27426.711620000002</v>
      </c>
      <c r="Z43" s="269">
        <v>24727.011999999995</v>
      </c>
      <c r="AA43" s="269">
        <v>12139.779510000006</v>
      </c>
      <c r="AB43" s="269">
        <v>11622.878000000001</v>
      </c>
      <c r="AC43" s="269">
        <v>11092.344620000005</v>
      </c>
      <c r="AD43" s="269">
        <v>19587.270129999997</v>
      </c>
      <c r="AE43" s="269">
        <v>9331.7920500000128</v>
      </c>
      <c r="AF43" s="269">
        <v>-696.88761999999997</v>
      </c>
      <c r="AG43" s="269">
        <v>-764.95060999999998</v>
      </c>
      <c r="AH43" s="269">
        <v>4464.47</v>
      </c>
      <c r="AI43" s="152">
        <f t="shared" si="16"/>
        <v>118930.41970000003</v>
      </c>
      <c r="AJ43" s="152">
        <f t="shared" si="14"/>
        <v>1006847.4114800002</v>
      </c>
    </row>
    <row r="44" spans="2:36" ht="12">
      <c r="B44" s="131" t="s">
        <v>415</v>
      </c>
      <c r="C44" s="151">
        <v>92.757999999999996</v>
      </c>
      <c r="D44" s="162">
        <v>13128.433789999999</v>
      </c>
      <c r="E44" s="162">
        <v>5354.5221999999994</v>
      </c>
      <c r="F44" s="162">
        <v>22040.701489999999</v>
      </c>
      <c r="G44" s="269">
        <v>25182.672329999994</v>
      </c>
      <c r="H44" s="269">
        <v>53185.006840000002</v>
      </c>
      <c r="I44" s="269">
        <v>27822.155799999997</v>
      </c>
      <c r="J44" s="269">
        <v>22349.365610000001</v>
      </c>
      <c r="K44" s="269">
        <v>23929.835739999995</v>
      </c>
      <c r="L44" s="269">
        <v>35139.322639999999</v>
      </c>
      <c r="M44" s="152">
        <f t="shared" si="13"/>
        <v>228224.77443999998</v>
      </c>
      <c r="N44" s="269">
        <v>67585.29065000001</v>
      </c>
      <c r="O44" s="269">
        <v>32056.194409999996</v>
      </c>
      <c r="P44" s="269">
        <v>35229.211869999999</v>
      </c>
      <c r="Q44" s="269">
        <v>31088.78831</v>
      </c>
      <c r="R44" s="269">
        <v>32763.279910000001</v>
      </c>
      <c r="S44" s="269">
        <v>43116.231039999991</v>
      </c>
      <c r="T44" s="269">
        <v>10369.364460000008</v>
      </c>
      <c r="U44" s="269">
        <v>10518.875590000003</v>
      </c>
      <c r="V44" s="269">
        <v>10212.13449</v>
      </c>
      <c r="W44" s="269">
        <v>11714.203709999978</v>
      </c>
      <c r="X44" s="152">
        <f t="shared" si="15"/>
        <v>284653.57444</v>
      </c>
      <c r="Y44" s="269">
        <v>19806.040270000001</v>
      </c>
      <c r="Z44" s="269">
        <v>8390.8765899999999</v>
      </c>
      <c r="AA44" s="269">
        <v>8461.1492100000014</v>
      </c>
      <c r="AB44" s="269">
        <v>7360.8809000000001</v>
      </c>
      <c r="AC44" s="269">
        <v>7508.7159299999994</v>
      </c>
      <c r="AD44" s="269">
        <v>15132.09396</v>
      </c>
      <c r="AE44" s="269">
        <v>6256.3033900000009</v>
      </c>
      <c r="AF44" s="269">
        <v>837.98556999999994</v>
      </c>
      <c r="AG44" s="269">
        <v>768.28339000000005</v>
      </c>
      <c r="AH44" s="269">
        <v>449.80139000000003</v>
      </c>
      <c r="AI44" s="152">
        <f t="shared" si="16"/>
        <v>74972.130600000004</v>
      </c>
      <c r="AJ44" s="152">
        <f t="shared" si="14"/>
        <v>587850.47947999998</v>
      </c>
    </row>
    <row r="45" spans="2:36" ht="12">
      <c r="B45" s="131" t="s">
        <v>416</v>
      </c>
      <c r="C45" s="151">
        <v>147.94200000000001</v>
      </c>
      <c r="D45" s="162">
        <v>15220.951590000001</v>
      </c>
      <c r="E45" s="162">
        <v>3726.2464200000018</v>
      </c>
      <c r="F45" s="162">
        <v>20551.44774</v>
      </c>
      <c r="G45" s="269">
        <v>23378.124850000004</v>
      </c>
      <c r="H45" s="269">
        <v>28679.55387</v>
      </c>
      <c r="I45" s="269">
        <v>42332.771829999998</v>
      </c>
      <c r="J45" s="269">
        <v>15757.59987</v>
      </c>
      <c r="K45" s="269">
        <v>38099.963790000009</v>
      </c>
      <c r="L45" s="269">
        <v>68294.587</v>
      </c>
      <c r="M45" s="152">
        <f t="shared" si="13"/>
        <v>256189.18896000003</v>
      </c>
      <c r="N45" s="269">
        <v>74073.41945999999</v>
      </c>
      <c r="O45" s="269">
        <v>42305.952120000002</v>
      </c>
      <c r="P45" s="269">
        <v>3980.8775799999999</v>
      </c>
      <c r="Q45" s="269">
        <v>41659.68735</v>
      </c>
      <c r="R45" s="269">
        <v>75718.708719999995</v>
      </c>
      <c r="S45" s="269">
        <v>39196.915380000028</v>
      </c>
      <c r="T45" s="269">
        <v>11292.919479999959</v>
      </c>
      <c r="U45" s="269">
        <v>19942.860380000056</v>
      </c>
      <c r="V45" s="269">
        <v>14012.500460000001</v>
      </c>
      <c r="W45" s="269">
        <v>19460.612680000006</v>
      </c>
      <c r="X45" s="152">
        <f t="shared" si="15"/>
        <v>341644.45361000008</v>
      </c>
      <c r="Y45" s="269">
        <v>11267.22683</v>
      </c>
      <c r="Z45" s="269">
        <v>17673.748460000003</v>
      </c>
      <c r="AA45" s="269">
        <v>14568.588840000004</v>
      </c>
      <c r="AB45" s="269">
        <v>482.41359999999997</v>
      </c>
      <c r="AC45" s="269">
        <v>12455.650330000006</v>
      </c>
      <c r="AD45" s="269">
        <v>6637.4307099999996</v>
      </c>
      <c r="AE45" s="269">
        <v>10490.509320000001</v>
      </c>
      <c r="AF45" s="269">
        <v>-281.88529</v>
      </c>
      <c r="AG45" s="269">
        <v>1003.58682</v>
      </c>
      <c r="AH45" s="269">
        <v>1288.1571100000001</v>
      </c>
      <c r="AI45" s="152">
        <f t="shared" si="16"/>
        <v>75585.426730000007</v>
      </c>
      <c r="AJ45" s="152">
        <f t="shared" si="14"/>
        <v>673419.06930000009</v>
      </c>
    </row>
    <row r="46" spans="2:36" ht="12">
      <c r="B46" s="131" t="s">
        <v>417</v>
      </c>
      <c r="C46" s="151">
        <v>133.26</v>
      </c>
      <c r="D46" s="162">
        <v>5465.0377900000003</v>
      </c>
      <c r="E46" s="162">
        <v>4419.9629999999988</v>
      </c>
      <c r="F46" s="162">
        <v>10069.33791</v>
      </c>
      <c r="G46" s="269">
        <v>13624.388110000007</v>
      </c>
      <c r="H46" s="269">
        <v>30684.579519999999</v>
      </c>
      <c r="I46" s="269">
        <v>15292.443709999998</v>
      </c>
      <c r="J46" s="269">
        <v>13917.88998</v>
      </c>
      <c r="K46" s="269">
        <v>14694.198880000004</v>
      </c>
      <c r="L46" s="269">
        <v>21685.379199999999</v>
      </c>
      <c r="M46" s="152">
        <f t="shared" si="13"/>
        <v>129986.47810000001</v>
      </c>
      <c r="N46" s="269">
        <v>42512.518810000001</v>
      </c>
      <c r="O46" s="269">
        <v>19449.303929999998</v>
      </c>
      <c r="P46" s="269">
        <v>23081.723829999999</v>
      </c>
      <c r="Q46" s="269">
        <v>21288.512719999999</v>
      </c>
      <c r="R46" s="269">
        <v>20450.35887</v>
      </c>
      <c r="S46" s="269">
        <v>29525.835159999995</v>
      </c>
      <c r="T46" s="269">
        <v>3446.3030800000133</v>
      </c>
      <c r="U46" s="269">
        <v>10727.352079999984</v>
      </c>
      <c r="V46" s="269">
        <v>7099.5659699999997</v>
      </c>
      <c r="W46" s="269">
        <v>6254.3125800000134</v>
      </c>
      <c r="X46" s="152">
        <f t="shared" si="15"/>
        <v>183835.78703000001</v>
      </c>
      <c r="Y46" s="269">
        <v>12010.52326</v>
      </c>
      <c r="Z46" s="269">
        <v>5372.8385799999996</v>
      </c>
      <c r="AA46" s="269">
        <v>5235.4494899999981</v>
      </c>
      <c r="AB46" s="269">
        <v>4722.7476500000002</v>
      </c>
      <c r="AC46" s="269">
        <v>2887.6510999999978</v>
      </c>
      <c r="AD46" s="269">
        <v>9581.8965500000013</v>
      </c>
      <c r="AE46" s="269">
        <v>3631.1556499999983</v>
      </c>
      <c r="AF46" s="269">
        <v>513.23814000000004</v>
      </c>
      <c r="AG46" s="269">
        <v>615.38231000000007</v>
      </c>
      <c r="AH46" s="269">
        <v>545.68765000000008</v>
      </c>
      <c r="AI46" s="152">
        <f t="shared" si="16"/>
        <v>45116.570379999997</v>
      </c>
      <c r="AJ46" s="152">
        <f t="shared" si="14"/>
        <v>358938.83551</v>
      </c>
    </row>
    <row r="47" spans="2:36" ht="12">
      <c r="B47" s="131" t="s">
        <v>418</v>
      </c>
      <c r="C47" s="151">
        <v>140</v>
      </c>
      <c r="D47" s="162">
        <v>18557.456300000002</v>
      </c>
      <c r="E47" s="162">
        <v>30262.767779999998</v>
      </c>
      <c r="F47" s="162">
        <v>38496.694760000006</v>
      </c>
      <c r="G47" s="269">
        <v>54160.446629999991</v>
      </c>
      <c r="H47" s="269">
        <v>91562.795689999999</v>
      </c>
      <c r="I47" s="269">
        <v>35308.505170000004</v>
      </c>
      <c r="J47" s="269">
        <v>54927.801490000005</v>
      </c>
      <c r="K47" s="269">
        <v>45227.166090000006</v>
      </c>
      <c r="L47" s="269">
        <v>93299.910510000002</v>
      </c>
      <c r="M47" s="152">
        <f t="shared" si="13"/>
        <v>461943.54441999999</v>
      </c>
      <c r="N47" s="269">
        <v>138501.27516999998</v>
      </c>
      <c r="O47" s="269">
        <v>52752.544350000026</v>
      </c>
      <c r="P47" s="269">
        <v>63337.76154</v>
      </c>
      <c r="Q47" s="269">
        <v>60908.051439999996</v>
      </c>
      <c r="R47" s="269">
        <v>66947.196559999997</v>
      </c>
      <c r="S47" s="269">
        <v>82825.45739999997</v>
      </c>
      <c r="T47" s="269">
        <v>20324.491740000009</v>
      </c>
      <c r="U47" s="269">
        <v>26182.164449999989</v>
      </c>
      <c r="V47" s="269">
        <v>19455.618699999999</v>
      </c>
      <c r="W47" s="269">
        <v>19456.080819999934</v>
      </c>
      <c r="X47" s="152">
        <f t="shared" si="15"/>
        <v>550690.64216999989</v>
      </c>
      <c r="Y47" s="269">
        <v>35646.920030000001</v>
      </c>
      <c r="Z47" s="269">
        <v>16858.611929999999</v>
      </c>
      <c r="AA47" s="269">
        <v>16258.570509999998</v>
      </c>
      <c r="AB47" s="269">
        <v>785.04206999999997</v>
      </c>
      <c r="AC47" s="269">
        <v>30890.091279999986</v>
      </c>
      <c r="AD47" s="269">
        <v>27962.48806</v>
      </c>
      <c r="AE47" s="269">
        <v>15225.367400000006</v>
      </c>
      <c r="AF47" s="269">
        <v>971.02403000000004</v>
      </c>
      <c r="AG47" s="269">
        <v>1790.7349099999999</v>
      </c>
      <c r="AH47" s="269">
        <v>4401.9389499999997</v>
      </c>
      <c r="AI47" s="152">
        <f t="shared" si="16"/>
        <v>150790.78917</v>
      </c>
      <c r="AJ47" s="152">
        <f t="shared" si="14"/>
        <v>1163424.9757599998</v>
      </c>
    </row>
    <row r="48" spans="2:36" ht="12">
      <c r="B48" s="131" t="s">
        <v>419</v>
      </c>
      <c r="C48" s="151">
        <v>110</v>
      </c>
      <c r="D48" s="162">
        <v>7014.50659</v>
      </c>
      <c r="E48" s="162">
        <v>5627.1391099999992</v>
      </c>
      <c r="F48" s="162">
        <v>8153.483900000002</v>
      </c>
      <c r="G48" s="269">
        <v>15510.522039999996</v>
      </c>
      <c r="H48" s="269">
        <v>35568.514430000003</v>
      </c>
      <c r="I48" s="269">
        <v>20496.445060000002</v>
      </c>
      <c r="J48" s="269">
        <v>18751.547260000003</v>
      </c>
      <c r="K48" s="269">
        <v>24573.365799999996</v>
      </c>
      <c r="L48" s="269">
        <v>42781.5242</v>
      </c>
      <c r="M48" s="152">
        <f t="shared" si="13"/>
        <v>178587.04839000001</v>
      </c>
      <c r="N48" s="269">
        <v>30989.947749999999</v>
      </c>
      <c r="O48" s="269">
        <v>45880.237700000005</v>
      </c>
      <c r="P48" s="269">
        <v>28512.33383</v>
      </c>
      <c r="Q48" s="269">
        <v>12587.43016</v>
      </c>
      <c r="R48" s="269">
        <v>38022.697489999999</v>
      </c>
      <c r="S48" s="269">
        <v>38029.455359999985</v>
      </c>
      <c r="T48" s="269">
        <v>3215.9182500000002</v>
      </c>
      <c r="U48" s="269">
        <v>14054.534580000012</v>
      </c>
      <c r="V48" s="269">
        <v>6272.5706</v>
      </c>
      <c r="W48" s="269">
        <v>6385.1094399999974</v>
      </c>
      <c r="X48" s="152">
        <f t="shared" si="15"/>
        <v>223950.23516000001</v>
      </c>
      <c r="Y48" s="269">
        <v>11817.531710000001</v>
      </c>
      <c r="Z48" s="269">
        <v>5385.8339999999998</v>
      </c>
      <c r="AA48" s="269">
        <v>5717.1408299999985</v>
      </c>
      <c r="AB48" s="269">
        <v>5257.4219999999996</v>
      </c>
      <c r="AC48" s="269">
        <v>5216.3819999999996</v>
      </c>
      <c r="AD48" s="269">
        <v>10033.084000000001</v>
      </c>
      <c r="AE48" s="269">
        <v>5385.4470000000001</v>
      </c>
      <c r="AF48" s="269">
        <v>626.41600000000005</v>
      </c>
      <c r="AG48" s="269">
        <v>612.90300000000002</v>
      </c>
      <c r="AH48" s="269">
        <v>10630.756009999999</v>
      </c>
      <c r="AI48" s="152">
        <f t="shared" si="16"/>
        <v>60682.916549999994</v>
      </c>
      <c r="AJ48" s="152">
        <f t="shared" si="14"/>
        <v>463220.20010000002</v>
      </c>
    </row>
    <row r="49" spans="2:36" ht="12">
      <c r="B49" s="131" t="s">
        <v>420</v>
      </c>
      <c r="C49" s="151">
        <v>120</v>
      </c>
      <c r="D49" s="162">
        <v>4496.4215300000005</v>
      </c>
      <c r="E49" s="162">
        <v>2793.8668599999992</v>
      </c>
      <c r="F49" s="162">
        <v>9417.9494899999991</v>
      </c>
      <c r="G49" s="269">
        <v>16666.894370000002</v>
      </c>
      <c r="H49" s="269">
        <v>29975.060739999997</v>
      </c>
      <c r="I49" s="269">
        <v>20568.45162</v>
      </c>
      <c r="J49" s="269">
        <v>8287.5401099999999</v>
      </c>
      <c r="K49" s="269">
        <v>20555.650900000004</v>
      </c>
      <c r="L49" s="269">
        <v>26743.269539999998</v>
      </c>
      <c r="M49" s="152">
        <f t="shared" si="13"/>
        <v>139625.10516000001</v>
      </c>
      <c r="N49" s="269">
        <v>37120.801599999999</v>
      </c>
      <c r="O49" s="269">
        <v>34342.814969999992</v>
      </c>
      <c r="P49" s="269">
        <v>23569.06482</v>
      </c>
      <c r="Q49" s="269">
        <v>22567.360860000001</v>
      </c>
      <c r="R49" s="269">
        <v>21490.412510000002</v>
      </c>
      <c r="S49" s="269">
        <v>31068.079020000012</v>
      </c>
      <c r="T49" s="269">
        <v>5013.5779099999963</v>
      </c>
      <c r="U49" s="269">
        <v>5399.7726299999949</v>
      </c>
      <c r="V49" s="269">
        <v>5357.5439999999999</v>
      </c>
      <c r="W49" s="269">
        <v>4774.0907000000179</v>
      </c>
      <c r="X49" s="152">
        <f t="shared" si="15"/>
        <v>190703.51902000001</v>
      </c>
      <c r="Y49" s="269">
        <v>10020.259</v>
      </c>
      <c r="Z49" s="269">
        <v>4420.9440000000004</v>
      </c>
      <c r="AA49" s="269">
        <v>4526.2809999999999</v>
      </c>
      <c r="AB49" s="269">
        <v>3813.681</v>
      </c>
      <c r="AC49" s="269">
        <v>3743.415</v>
      </c>
      <c r="AD49" s="269">
        <v>7688.7848199999999</v>
      </c>
      <c r="AE49" s="269">
        <v>3201.919530000001</v>
      </c>
      <c r="AF49" s="269">
        <v>1287.19274</v>
      </c>
      <c r="AG49" s="269">
        <v>311.98899999999998</v>
      </c>
      <c r="AH49" s="269">
        <v>387.84</v>
      </c>
      <c r="AI49" s="152">
        <f t="shared" si="16"/>
        <v>39402.306089999998</v>
      </c>
      <c r="AJ49" s="152">
        <f t="shared" si="14"/>
        <v>369730.93027000001</v>
      </c>
    </row>
    <row r="50" spans="2:36" ht="12.5" thickBot="1">
      <c r="B50" s="135" t="s">
        <v>421</v>
      </c>
      <c r="C50" s="158">
        <v>120.17700000000001</v>
      </c>
      <c r="D50" s="163">
        <v>22866.503199999999</v>
      </c>
      <c r="E50" s="163">
        <v>15828.51137</v>
      </c>
      <c r="F50" s="163">
        <v>27236.113280000001</v>
      </c>
      <c r="G50" s="270">
        <v>59658.165930000003</v>
      </c>
      <c r="H50" s="270">
        <v>86329.36249</v>
      </c>
      <c r="I50" s="270">
        <v>47990.770820000005</v>
      </c>
      <c r="J50" s="270">
        <v>53652.844149999997</v>
      </c>
      <c r="K50" s="270">
        <v>47257.045250000003</v>
      </c>
      <c r="L50" s="270">
        <v>157469.92329000001</v>
      </c>
      <c r="M50" s="164">
        <f t="shared" si="13"/>
        <v>518409.41678000003</v>
      </c>
      <c r="N50" s="270">
        <v>152428.73265000002</v>
      </c>
      <c r="O50" s="270">
        <v>79942.614629999996</v>
      </c>
      <c r="P50" s="270">
        <v>115017.90407999999</v>
      </c>
      <c r="Q50" s="270">
        <v>89637.929390000005</v>
      </c>
      <c r="R50" s="270">
        <v>86826.123569999996</v>
      </c>
      <c r="S50" s="270">
        <v>149103.24484999996</v>
      </c>
      <c r="T50" s="270">
        <v>24434.391950000048</v>
      </c>
      <c r="U50" s="270">
        <v>25409.453059999942</v>
      </c>
      <c r="V50" s="270">
        <v>35363.746859999999</v>
      </c>
      <c r="W50" s="270">
        <v>32211.233590000033</v>
      </c>
      <c r="X50" s="164">
        <f>SUM(N50:W50)</f>
        <v>790375.37463000009</v>
      </c>
      <c r="Y50" s="270">
        <v>46156.370049999998</v>
      </c>
      <c r="Z50" s="270">
        <v>31058.022290000008</v>
      </c>
      <c r="AA50" s="270">
        <v>18390.320569999993</v>
      </c>
      <c r="AB50" s="270">
        <v>17817.19586</v>
      </c>
      <c r="AC50" s="270">
        <v>15277.003530000002</v>
      </c>
      <c r="AD50" s="270">
        <v>30600.30314</v>
      </c>
      <c r="AE50" s="270">
        <v>18893.477930000008</v>
      </c>
      <c r="AF50" s="270">
        <v>2855.6922100000002</v>
      </c>
      <c r="AG50" s="270">
        <v>2916.7237500000001</v>
      </c>
      <c r="AH50" s="270">
        <v>6048.9914000000008</v>
      </c>
      <c r="AI50" s="164">
        <f>SUM(Y50:AH50)</f>
        <v>190014.10073000001</v>
      </c>
      <c r="AJ50" s="164">
        <f t="shared" si="14"/>
        <v>1498798.8921400001</v>
      </c>
    </row>
    <row r="51" spans="2:36" ht="16.5" customHeight="1" thickBot="1">
      <c r="B51" s="137" t="s">
        <v>498</v>
      </c>
      <c r="C51" s="155">
        <f>SUM(C37:C50)</f>
        <v>2378.8016000000002</v>
      </c>
      <c r="D51" s="156">
        <f t="shared" si="17" ref="D51:K51">SUM(D37:D50)</f>
        <v>237942.00964</v>
      </c>
      <c r="E51" s="156">
        <f t="shared" si="17"/>
        <v>184104.99519999998</v>
      </c>
      <c r="F51" s="156">
        <f t="shared" si="17"/>
        <v>443576.07084</v>
      </c>
      <c r="G51" s="156">
        <f t="shared" si="17"/>
        <v>549452.40224999993</v>
      </c>
      <c r="H51" s="156">
        <f t="shared" si="17"/>
        <v>997016.41951000004</v>
      </c>
      <c r="I51" s="156">
        <f t="shared" si="17"/>
        <v>635508.72046999994</v>
      </c>
      <c r="J51" s="156">
        <f t="shared" si="17"/>
        <v>473371.12784999993</v>
      </c>
      <c r="K51" s="156">
        <f t="shared" si="17"/>
        <v>577658.29252000002</v>
      </c>
      <c r="L51" s="156">
        <f>SUM(L37:L50)</f>
        <v>1023977.7136099997</v>
      </c>
      <c r="M51" s="157">
        <f>SUM(M37:M50)</f>
        <v>5124986.5534899989</v>
      </c>
      <c r="N51" s="156">
        <f t="shared" si="18" ref="N51:W51">SUM(N37:N50)</f>
        <v>1375582.83874</v>
      </c>
      <c r="O51" s="351">
        <f t="shared" si="18"/>
        <v>939566.13137000008</v>
      </c>
      <c r="P51" s="351">
        <f t="shared" si="18"/>
        <v>785932.51173000003</v>
      </c>
      <c r="Q51" s="351">
        <f t="shared" si="18"/>
        <v>601484.15344000002</v>
      </c>
      <c r="R51" s="351">
        <f t="shared" si="18"/>
        <v>891615.88205000013</v>
      </c>
      <c r="S51" s="351">
        <f t="shared" si="18"/>
        <v>1081260.6397100003</v>
      </c>
      <c r="T51" s="351">
        <f t="shared" si="18"/>
        <v>168613.54255000007</v>
      </c>
      <c r="U51" s="351">
        <f t="shared" si="18"/>
        <v>255893.75782999996</v>
      </c>
      <c r="V51" s="351">
        <f t="shared" si="18"/>
        <v>290625.61355999997</v>
      </c>
      <c r="W51" s="351">
        <f t="shared" si="18"/>
        <v>281757.54244999995</v>
      </c>
      <c r="X51" s="157">
        <f>SUM(X37:X50)</f>
        <v>6672332.613429999</v>
      </c>
      <c r="Y51" s="156">
        <f>SUM(Y37:Y50)</f>
        <v>363399.02911</v>
      </c>
      <c r="Z51" s="351">
        <f>SUM(Z37:Z50)</f>
        <v>330843.09691999998</v>
      </c>
      <c r="AA51" s="351">
        <f t="shared" si="19" ref="AA51:AH51">SUM(AA37:AA50)</f>
        <v>174317.43054999996</v>
      </c>
      <c r="AB51" s="351">
        <f t="shared" si="19"/>
        <v>149344.51969000002</v>
      </c>
      <c r="AC51" s="351">
        <f t="shared" si="19"/>
        <v>203096.90749000001</v>
      </c>
      <c r="AD51" s="351">
        <f t="shared" si="19"/>
        <v>274923.21242</v>
      </c>
      <c r="AE51" s="351">
        <f t="shared" si="19"/>
        <v>148739.19362000001</v>
      </c>
      <c r="AF51" s="351">
        <f t="shared" si="19"/>
        <v>23649.483320000003</v>
      </c>
      <c r="AG51" s="351">
        <f t="shared" si="19"/>
        <v>31011.542960000002</v>
      </c>
      <c r="AH51" s="351">
        <f t="shared" si="19"/>
        <v>48814.253939999995</v>
      </c>
      <c r="AI51" s="157">
        <f>SUM(AI37:AI50)</f>
        <v>1748138.6700199998</v>
      </c>
      <c r="AJ51" s="157">
        <f t="shared" si="14"/>
        <v>13545457.836939998</v>
      </c>
    </row>
    <row r="52" spans="2:36" ht="27" customHeight="1">
      <c r="B52" s="418" t="s">
        <v>521</v>
      </c>
      <c r="C52" s="418"/>
      <c r="D52" s="418"/>
      <c r="E52" s="418"/>
      <c r="F52" s="418"/>
      <c r="G52" s="418"/>
      <c r="H52" s="418"/>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row>
    <row r="53" ht="12">
      <c r="B53" s="101" t="s">
        <v>407</v>
      </c>
    </row>
  </sheetData>
  <mergeCells count="4">
    <mergeCell ref="C2:M2"/>
    <mergeCell ref="N2:X2"/>
    <mergeCell ref="B52:AJ52"/>
    <mergeCell ref="Y2:AI2"/>
  </mergeCells>
  <pageMargins left="0.37" right="0.26" top="0.78740157480315" bottom="0.78740157480315" header="0.31496062992126" footer="0.31496062992126"/>
  <pageSetup orientation="landscape" paperSize="9" scale="76"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H49"/>
  <sheetViews>
    <sheetView workbookViewId="0" topLeftCell="A1">
      <selection pane="topLeft" activeCell="H12" sqref="H12"/>
    </sheetView>
  </sheetViews>
  <sheetFormatPr defaultColWidth="9.1796875" defaultRowHeight="12"/>
  <cols>
    <col min="1" max="16384" width="9.14285714285714" style="35"/>
  </cols>
  <sheetData>
    <row r="3" spans="2:8" ht="9.75" customHeight="1">
      <c r="B3" s="33" t="s">
        <v>0</v>
      </c>
      <c r="C3" s="40"/>
      <c r="D3" s="34" t="s">
        <v>85</v>
      </c>
      <c r="F3" s="35" t="s">
        <v>79</v>
      </c>
      <c r="H3" s="35" t="s">
        <v>144</v>
      </c>
    </row>
    <row r="4" spans="2:8" ht="9.75" customHeight="1">
      <c r="B4" s="36" t="s">
        <v>1</v>
      </c>
      <c r="C4" s="41"/>
      <c r="D4" s="37" t="s">
        <v>86</v>
      </c>
      <c r="F4" s="35" t="s">
        <v>76</v>
      </c>
      <c r="H4" s="35" t="s">
        <v>84</v>
      </c>
    </row>
    <row r="5" spans="2:6" ht="9.75" customHeight="1">
      <c r="B5" s="36" t="s">
        <v>2</v>
      </c>
      <c r="C5" s="41"/>
      <c r="D5" s="37" t="s">
        <v>87</v>
      </c>
      <c r="F5" s="35" t="s">
        <v>140</v>
      </c>
    </row>
    <row r="6" spans="2:6" ht="9.75" customHeight="1">
      <c r="B6" s="36" t="s">
        <v>3</v>
      </c>
      <c r="C6" s="41"/>
      <c r="D6" s="37" t="s">
        <v>88</v>
      </c>
      <c r="F6" s="35" t="s">
        <v>80</v>
      </c>
    </row>
    <row r="7" spans="2:6" ht="9.75" customHeight="1">
      <c r="B7" s="36" t="s">
        <v>4</v>
      </c>
      <c r="C7" s="41"/>
      <c r="D7" s="37" t="s">
        <v>89</v>
      </c>
      <c r="F7" s="35" t="s">
        <v>81</v>
      </c>
    </row>
    <row r="8" spans="2:6" ht="9.75" customHeight="1">
      <c r="B8" s="36" t="s">
        <v>5</v>
      </c>
      <c r="C8" s="41"/>
      <c r="D8" s="37" t="s">
        <v>90</v>
      </c>
      <c r="F8" s="35" t="s">
        <v>78</v>
      </c>
    </row>
    <row r="9" spans="2:6" ht="9.75" customHeight="1">
      <c r="B9" s="36" t="s">
        <v>6</v>
      </c>
      <c r="C9" s="41"/>
      <c r="D9" s="37" t="s">
        <v>91</v>
      </c>
      <c r="F9" s="35" t="s">
        <v>141</v>
      </c>
    </row>
    <row r="10" spans="2:6" ht="9.75" customHeight="1">
      <c r="B10" s="36" t="s">
        <v>7</v>
      </c>
      <c r="C10" s="41"/>
      <c r="D10" s="37" t="s">
        <v>92</v>
      </c>
      <c r="F10" s="35" t="s">
        <v>143</v>
      </c>
    </row>
    <row r="11" spans="2:6" ht="9.75" customHeight="1">
      <c r="B11" s="36" t="s">
        <v>8</v>
      </c>
      <c r="C11" s="41"/>
      <c r="D11" s="37" t="s">
        <v>93</v>
      </c>
      <c r="F11" s="35" t="s">
        <v>82</v>
      </c>
    </row>
    <row r="12" spans="2:6" ht="9.75" customHeight="1">
      <c r="B12" s="36" t="s">
        <v>9</v>
      </c>
      <c r="C12" s="41"/>
      <c r="D12" s="37" t="s">
        <v>94</v>
      </c>
      <c r="F12" s="35" t="s">
        <v>83</v>
      </c>
    </row>
    <row r="13" spans="2:6" ht="9.75" customHeight="1">
      <c r="B13" s="36" t="s">
        <v>10</v>
      </c>
      <c r="C13" s="41"/>
      <c r="D13" s="37" t="s">
        <v>95</v>
      </c>
      <c r="F13" s="35" t="s">
        <v>84</v>
      </c>
    </row>
    <row r="14" spans="2:4" ht="9.75" customHeight="1">
      <c r="B14" s="36" t="s">
        <v>11</v>
      </c>
      <c r="C14" s="41"/>
      <c r="D14" s="37" t="s">
        <v>96</v>
      </c>
    </row>
    <row r="15" spans="2:4" ht="9.75" customHeight="1">
      <c r="B15" s="36" t="s">
        <v>12</v>
      </c>
      <c r="C15" s="41"/>
      <c r="D15" s="37" t="s">
        <v>97</v>
      </c>
    </row>
    <row r="16" spans="2:4" ht="9.75" customHeight="1">
      <c r="B16" s="36" t="s">
        <v>13</v>
      </c>
      <c r="C16" s="41"/>
      <c r="D16" s="37" t="s">
        <v>98</v>
      </c>
    </row>
    <row r="17" spans="2:4" ht="9.75" customHeight="1">
      <c r="B17" s="36" t="s">
        <v>14</v>
      </c>
      <c r="C17" s="41"/>
      <c r="D17" s="37" t="s">
        <v>99</v>
      </c>
    </row>
    <row r="18" spans="2:4" ht="9.75" customHeight="1">
      <c r="B18" s="36" t="s">
        <v>15</v>
      </c>
      <c r="C18" s="41"/>
      <c r="D18" s="37" t="s">
        <v>100</v>
      </c>
    </row>
    <row r="19" spans="2:4" ht="9.75" customHeight="1">
      <c r="B19" s="36" t="s">
        <v>16</v>
      </c>
      <c r="C19" s="41"/>
      <c r="D19" s="37" t="s">
        <v>101</v>
      </c>
    </row>
    <row r="20" spans="2:4" ht="9.75" customHeight="1">
      <c r="B20" s="36" t="s">
        <v>17</v>
      </c>
      <c r="C20" s="41"/>
      <c r="D20" s="37" t="s">
        <v>102</v>
      </c>
    </row>
    <row r="21" spans="2:4" ht="9.75" customHeight="1">
      <c r="B21" s="36" t="s">
        <v>18</v>
      </c>
      <c r="C21" s="41"/>
      <c r="D21" s="37" t="s">
        <v>103</v>
      </c>
    </row>
    <row r="22" spans="2:4" ht="9.75" customHeight="1">
      <c r="B22" s="36" t="s">
        <v>19</v>
      </c>
      <c r="C22" s="41"/>
      <c r="D22" s="37" t="s">
        <v>104</v>
      </c>
    </row>
    <row r="23" spans="2:4" ht="9.75" customHeight="1">
      <c r="B23" s="36" t="s">
        <v>20</v>
      </c>
      <c r="C23" s="41"/>
      <c r="D23" s="37" t="s">
        <v>105</v>
      </c>
    </row>
    <row r="24" spans="2:4" ht="9.75" customHeight="1">
      <c r="B24" s="36" t="s">
        <v>21</v>
      </c>
      <c r="C24" s="41"/>
      <c r="D24" s="37" t="s">
        <v>106</v>
      </c>
    </row>
    <row r="25" spans="2:4" ht="9.75" customHeight="1">
      <c r="B25" s="36" t="s">
        <v>22</v>
      </c>
      <c r="C25" s="41"/>
      <c r="D25" s="37" t="s">
        <v>107</v>
      </c>
    </row>
    <row r="26" spans="2:4" ht="9.75" customHeight="1">
      <c r="B26" s="36" t="s">
        <v>23</v>
      </c>
      <c r="C26" s="41"/>
      <c r="D26" s="37" t="s">
        <v>108</v>
      </c>
    </row>
    <row r="27" spans="2:4" ht="9.75" customHeight="1">
      <c r="B27" s="36" t="s">
        <v>24</v>
      </c>
      <c r="C27" s="41"/>
      <c r="D27" s="37" t="s">
        <v>109</v>
      </c>
    </row>
    <row r="28" spans="2:4" ht="9.75" customHeight="1">
      <c r="B28" s="36" t="s">
        <v>25</v>
      </c>
      <c r="C28" s="41"/>
      <c r="D28" s="37" t="s">
        <v>110</v>
      </c>
    </row>
    <row r="29" spans="2:4" ht="9.75" customHeight="1">
      <c r="B29" s="36" t="s">
        <v>26</v>
      </c>
      <c r="C29" s="41"/>
      <c r="D29" s="37" t="s">
        <v>111</v>
      </c>
    </row>
    <row r="30" spans="2:4" ht="9.75" customHeight="1">
      <c r="B30" s="36" t="s">
        <v>27</v>
      </c>
      <c r="C30" s="41"/>
      <c r="D30" s="37" t="s">
        <v>112</v>
      </c>
    </row>
    <row r="31" spans="2:4" ht="9.75" customHeight="1">
      <c r="B31" s="36" t="s">
        <v>28</v>
      </c>
      <c r="C31" s="41"/>
      <c r="D31" s="37" t="s">
        <v>113</v>
      </c>
    </row>
    <row r="32" spans="2:4" ht="9.75" customHeight="1">
      <c r="B32" s="36" t="s">
        <v>29</v>
      </c>
      <c r="C32" s="41"/>
      <c r="D32" s="37" t="s">
        <v>114</v>
      </c>
    </row>
    <row r="33" spans="2:4" ht="9.75" customHeight="1">
      <c r="B33" s="36" t="s">
        <v>30</v>
      </c>
      <c r="C33" s="41"/>
      <c r="D33" s="37" t="s">
        <v>115</v>
      </c>
    </row>
    <row r="34" spans="2:4" ht="9.75" customHeight="1">
      <c r="B34" s="36" t="s">
        <v>31</v>
      </c>
      <c r="C34" s="41"/>
      <c r="D34" s="37" t="s">
        <v>116</v>
      </c>
    </row>
    <row r="35" spans="2:4" ht="9.75" customHeight="1">
      <c r="B35" s="36" t="s">
        <v>32</v>
      </c>
      <c r="C35" s="41"/>
      <c r="D35" s="37" t="s">
        <v>117</v>
      </c>
    </row>
    <row r="36" spans="2:4" ht="9.75" customHeight="1">
      <c r="B36" s="36" t="s">
        <v>33</v>
      </c>
      <c r="C36" s="41"/>
      <c r="D36" s="37" t="s">
        <v>118</v>
      </c>
    </row>
    <row r="37" spans="2:4" ht="9.75" customHeight="1">
      <c r="B37" s="36">
        <v>362</v>
      </c>
      <c r="C37" s="41"/>
      <c r="D37" s="37" t="s">
        <v>119</v>
      </c>
    </row>
    <row r="38" spans="2:4" ht="9.75" customHeight="1">
      <c r="B38" s="36" t="s">
        <v>34</v>
      </c>
      <c r="C38" s="41"/>
      <c r="D38" s="37" t="s">
        <v>120</v>
      </c>
    </row>
    <row r="39" spans="2:4" ht="9.75" customHeight="1">
      <c r="B39" s="36" t="s">
        <v>35</v>
      </c>
      <c r="C39" s="41"/>
      <c r="D39" s="37" t="s">
        <v>121</v>
      </c>
    </row>
    <row r="40" spans="2:4" ht="9.75" customHeight="1">
      <c r="B40" s="36" t="s">
        <v>36</v>
      </c>
      <c r="C40" s="41"/>
      <c r="D40" s="37" t="s">
        <v>122</v>
      </c>
    </row>
    <row r="41" spans="2:4" ht="9.75" customHeight="1">
      <c r="B41" s="36" t="s">
        <v>37</v>
      </c>
      <c r="C41" s="41"/>
      <c r="D41" s="37" t="s">
        <v>123</v>
      </c>
    </row>
    <row r="42" spans="2:4" ht="9.75" customHeight="1">
      <c r="B42" s="36" t="s">
        <v>38</v>
      </c>
      <c r="C42" s="41"/>
      <c r="D42" s="37" t="s">
        <v>124</v>
      </c>
    </row>
    <row r="43" spans="2:4" ht="9.75" customHeight="1">
      <c r="B43" s="36" t="s">
        <v>39</v>
      </c>
      <c r="C43" s="41"/>
      <c r="D43" s="37" t="s">
        <v>125</v>
      </c>
    </row>
    <row r="44" spans="2:4" ht="9.75" customHeight="1">
      <c r="B44" s="36" t="s">
        <v>40</v>
      </c>
      <c r="C44" s="41"/>
      <c r="D44" s="37" t="s">
        <v>126</v>
      </c>
    </row>
    <row r="45" spans="2:4" ht="9.75" customHeight="1">
      <c r="B45" s="36" t="s">
        <v>41</v>
      </c>
      <c r="C45" s="41"/>
      <c r="D45" s="37" t="s">
        <v>127</v>
      </c>
    </row>
    <row r="46" spans="2:4" ht="9.75" customHeight="1">
      <c r="B46" s="36" t="s">
        <v>42</v>
      </c>
      <c r="C46" s="41"/>
      <c r="D46" s="37" t="s">
        <v>128</v>
      </c>
    </row>
    <row r="47" spans="2:4" ht="9.75" customHeight="1">
      <c r="B47" s="36" t="s">
        <v>43</v>
      </c>
      <c r="C47" s="41"/>
      <c r="D47" s="37" t="s">
        <v>129</v>
      </c>
    </row>
    <row r="48" spans="2:4" ht="9.75" customHeight="1">
      <c r="B48" s="36" t="s">
        <v>44</v>
      </c>
      <c r="C48" s="41"/>
      <c r="D48" s="37" t="s">
        <v>130</v>
      </c>
    </row>
    <row r="49" spans="2:4" ht="9.75" customHeight="1">
      <c r="B49" s="38" t="s">
        <v>45</v>
      </c>
      <c r="C49" s="42"/>
      <c r="D49" s="39" t="s">
        <v>131</v>
      </c>
    </row>
  </sheetData>
  <pageMargins left="0.7" right="0.7" top="0.787401575" bottom="0.787401575" header="0.3" footer="0.3"/>
  <pageSetup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9"/>
  <sheetViews>
    <sheetView showGridLines="0" workbookViewId="0" topLeftCell="A1">
      <pane ySplit="2" topLeftCell="A3" activePane="bottomLeft" state="frozen"/>
      <selection pane="topLeft" activeCell="A1" sqref="A1"/>
      <selection pane="bottomLeft" activeCell="H14" sqref="H14"/>
    </sheetView>
  </sheetViews>
  <sheetFormatPr defaultColWidth="9.1796875" defaultRowHeight="15"/>
  <cols>
    <col min="1" max="1" width="5.85714285714286" style="2" customWidth="1"/>
    <col min="2" max="2" width="4.42857142857143" style="2" customWidth="1"/>
    <col min="3" max="3" width="7.57142857142857" style="2" customWidth="1"/>
    <col min="4" max="4" width="8.85714285714286" style="2" customWidth="1"/>
    <col min="5" max="5" width="105.285714285714" style="2" customWidth="1"/>
    <col min="6" max="7" width="9.42857142857143" style="2" customWidth="1"/>
    <col min="8" max="8" width="9.85714285714286" style="2" customWidth="1"/>
    <col min="9" max="10" width="0" style="2" hidden="1" customWidth="1"/>
    <col min="11" max="20" width="7.57142857142857" style="2" customWidth="1"/>
    <col min="21" max="21" width="7.57142857142857" style="5" customWidth="1"/>
    <col min="22" max="16384" width="9.14285714285714" style="2"/>
  </cols>
  <sheetData>
    <row r="1" ht="15.5">
      <c r="B1" s="1" t="s">
        <v>75</v>
      </c>
    </row>
    <row r="2" spans="2:21" ht="35.25" customHeight="1">
      <c r="B2" s="407" t="s">
        <v>50</v>
      </c>
      <c r="C2" s="409"/>
      <c r="D2" s="16" t="s">
        <v>51</v>
      </c>
      <c r="E2" s="13" t="s">
        <v>67</v>
      </c>
      <c r="F2" s="15" t="s">
        <v>64</v>
      </c>
      <c r="G2" s="15" t="s">
        <v>65</v>
      </c>
      <c r="H2" s="14" t="s">
        <v>66</v>
      </c>
      <c r="I2" s="13" t="s">
        <v>52</v>
      </c>
      <c r="J2" s="13" t="s">
        <v>53</v>
      </c>
      <c r="K2" s="13" t="s">
        <v>54</v>
      </c>
      <c r="L2" s="13" t="s">
        <v>55</v>
      </c>
      <c r="M2" s="13" t="s">
        <v>56</v>
      </c>
      <c r="N2" s="13" t="s">
        <v>57</v>
      </c>
      <c r="O2" s="13" t="s">
        <v>58</v>
      </c>
      <c r="P2" s="13" t="s">
        <v>59</v>
      </c>
      <c r="Q2" s="13" t="s">
        <v>60</v>
      </c>
      <c r="R2" s="13" t="s">
        <v>61</v>
      </c>
      <c r="S2" s="13" t="s">
        <v>62</v>
      </c>
      <c r="T2" s="13" t="s">
        <v>63</v>
      </c>
      <c r="U2" s="13" t="s">
        <v>49</v>
      </c>
    </row>
    <row r="3" spans="2:21" ht="11.25" customHeight="1">
      <c r="B3" s="9" t="s">
        <v>5</v>
      </c>
      <c r="C3" s="8" t="s">
        <v>47</v>
      </c>
      <c r="D3" s="27" t="s">
        <v>70</v>
      </c>
      <c r="E3" s="7" t="s">
        <v>72</v>
      </c>
      <c r="F3" s="20">
        <v>300</v>
      </c>
      <c r="G3" s="24" t="s">
        <v>73</v>
      </c>
      <c r="H3" s="24" t="s">
        <v>69</v>
      </c>
      <c r="I3" s="29"/>
      <c r="J3" s="29"/>
      <c r="K3" s="29">
        <v>23.652999999999999</v>
      </c>
      <c r="L3" s="29"/>
      <c r="M3" s="29"/>
      <c r="N3" s="29"/>
      <c r="O3" s="29"/>
      <c r="P3" s="29"/>
      <c r="Q3" s="29"/>
      <c r="R3" s="29"/>
      <c r="S3" s="29"/>
      <c r="T3" s="29"/>
      <c r="U3" s="11">
        <f t="shared" si="0" ref="U3:U7">SUM(I3:T3)</f>
        <v>23.652999999999999</v>
      </c>
    </row>
    <row r="4" spans="2:21" ht="11.25" customHeight="1">
      <c r="B4" s="9"/>
      <c r="C4" s="8"/>
      <c r="D4" s="27"/>
      <c r="E4" s="7"/>
      <c r="F4" s="20"/>
      <c r="G4" s="23"/>
      <c r="H4" s="23"/>
      <c r="I4" s="29"/>
      <c r="J4" s="29"/>
      <c r="K4" s="29"/>
      <c r="L4" s="29"/>
      <c r="M4" s="29"/>
      <c r="N4" s="29"/>
      <c r="O4" s="29"/>
      <c r="P4" s="29"/>
      <c r="Q4" s="29"/>
      <c r="R4" s="29"/>
      <c r="S4" s="29"/>
      <c r="T4" s="29"/>
      <c r="U4" s="11">
        <f t="shared" si="0"/>
        <v>0</v>
      </c>
    </row>
    <row r="5" spans="2:21" ht="11.25" customHeight="1">
      <c r="B5" s="9" t="s">
        <v>11</v>
      </c>
      <c r="C5" s="8" t="s">
        <v>48</v>
      </c>
      <c r="D5" s="27" t="s">
        <v>70</v>
      </c>
      <c r="E5" s="18" t="s">
        <v>71</v>
      </c>
      <c r="F5" s="20">
        <v>1500</v>
      </c>
      <c r="G5" s="24" t="s">
        <v>68</v>
      </c>
      <c r="H5" s="24" t="s">
        <v>69</v>
      </c>
      <c r="I5" s="29"/>
      <c r="J5" s="29"/>
      <c r="K5" s="29"/>
      <c r="L5" s="29"/>
      <c r="M5" s="29"/>
      <c r="N5" s="29"/>
      <c r="O5" s="29"/>
      <c r="P5" s="29"/>
      <c r="Q5" s="29"/>
      <c r="R5" s="29"/>
      <c r="S5" s="29"/>
      <c r="T5" s="29"/>
      <c r="U5" s="11">
        <f t="shared" si="0"/>
        <v>0</v>
      </c>
    </row>
    <row r="6" spans="2:21" ht="11.25" customHeight="1">
      <c r="B6" s="9" t="s">
        <v>11</v>
      </c>
      <c r="C6" s="8" t="s">
        <v>48</v>
      </c>
      <c r="D6" s="27" t="s">
        <v>70</v>
      </c>
      <c r="E6" s="7" t="s">
        <v>72</v>
      </c>
      <c r="F6" s="20">
        <v>150</v>
      </c>
      <c r="G6" s="24" t="s">
        <v>73</v>
      </c>
      <c r="H6" s="24" t="s">
        <v>69</v>
      </c>
      <c r="I6" s="29"/>
      <c r="J6" s="29"/>
      <c r="K6" s="29">
        <v>25</v>
      </c>
      <c r="L6" s="29"/>
      <c r="M6" s="29"/>
      <c r="N6" s="29"/>
      <c r="O6" s="29"/>
      <c r="P6" s="29"/>
      <c r="Q6" s="29"/>
      <c r="R6" s="29"/>
      <c r="S6" s="29"/>
      <c r="T6" s="29"/>
      <c r="U6" s="11">
        <f t="shared" si="0"/>
        <v>25</v>
      </c>
    </row>
    <row r="7" spans="2:21" ht="11.25" customHeight="1">
      <c r="B7" s="9"/>
      <c r="C7" s="8"/>
      <c r="D7" s="27"/>
      <c r="E7" s="18"/>
      <c r="F7" s="20"/>
      <c r="G7" s="24"/>
      <c r="H7" s="24"/>
      <c r="I7" s="29"/>
      <c r="J7" s="29"/>
      <c r="K7" s="29"/>
      <c r="L7" s="29"/>
      <c r="M7" s="29"/>
      <c r="N7" s="29"/>
      <c r="O7" s="29"/>
      <c r="P7" s="29"/>
      <c r="Q7" s="29"/>
      <c r="R7" s="29"/>
      <c r="S7" s="29"/>
      <c r="T7" s="29"/>
      <c r="U7" s="11">
        <f t="shared" si="0"/>
        <v>0</v>
      </c>
    </row>
    <row r="8" spans="2:21" s="5" customFormat="1" ht="11.25" customHeight="1">
      <c r="B8" s="3" t="s">
        <v>46</v>
      </c>
      <c r="C8" s="4"/>
      <c r="D8" s="10"/>
      <c r="E8" s="19"/>
      <c r="F8" s="21"/>
      <c r="G8" s="25"/>
      <c r="H8" s="25"/>
      <c r="I8" s="12">
        <f t="shared" si="1" ref="I8:U8">SUM(I3:I7)</f>
        <v>0</v>
      </c>
      <c r="J8" s="12">
        <f t="shared" si="1"/>
        <v>0</v>
      </c>
      <c r="K8" s="12">
        <f t="shared" si="1"/>
        <v>48.652999999999999</v>
      </c>
      <c r="L8" s="12">
        <f t="shared" si="1"/>
        <v>0</v>
      </c>
      <c r="M8" s="12">
        <f t="shared" si="1"/>
        <v>0</v>
      </c>
      <c r="N8" s="12">
        <f t="shared" si="1"/>
        <v>0</v>
      </c>
      <c r="O8" s="12">
        <f t="shared" si="1"/>
        <v>0</v>
      </c>
      <c r="P8" s="12">
        <f t="shared" si="1"/>
        <v>0</v>
      </c>
      <c r="Q8" s="12">
        <f t="shared" si="1"/>
        <v>0</v>
      </c>
      <c r="R8" s="12">
        <f t="shared" si="1"/>
        <v>0</v>
      </c>
      <c r="S8" s="12">
        <f t="shared" si="1"/>
        <v>0</v>
      </c>
      <c r="T8" s="12">
        <f t="shared" si="1"/>
        <v>0</v>
      </c>
      <c r="U8" s="12">
        <f t="shared" si="1"/>
        <v>48.652999999999999</v>
      </c>
    </row>
    <row r="9" ht="12" customHeight="1">
      <c r="B9" s="17"/>
    </row>
  </sheetData>
  <mergeCells count="1">
    <mergeCell ref="B2:C2"/>
  </mergeCells>
  <pageMargins left="0.39" right="0.29" top="0.78740157480315" bottom="0.78740157480315" header="0.31496062992126" footer="0.31496062992126"/>
  <pageSetup orientation="landscape" paperSize="9" scale="55"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2022-03-04T11:45:01Z</dcterms:creat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Vydaje na pomoc Ukrajine_prosinec 2024_vcetne USC.xlsx</vt:lpwstr>
  </property>
</Properties>
</file>