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19200" windowHeight="7050" activeTab="0"/>
  </bookViews>
  <sheets>
    <sheet name="vzorek obcí 2025" sheetId="1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Černobilová Eva Ing.</author>
  </authors>
  <commentList>
    <comment ref="D16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32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34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45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4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4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5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6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6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70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74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90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07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0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1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33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34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46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47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4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51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52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54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67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6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86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90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94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95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19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00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01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02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06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15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18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19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  <comment ref="D241" authorId="0">
      <text>
        <r>
          <rPr>
            <b/>
            <sz val="9"/>
            <rFont val="Tahoma"/>
            <family val="2"/>
            <charset val="238"/>
          </rPr>
          <t>Černobilová Eva Ing.:</t>
        </r>
        <r>
          <rPr>
            <sz val="9"/>
            <rFont val="Tahoma"/>
            <family val="2"/>
            <charset val="238"/>
          </rPr>
          <t xml:space="preserve">
Kč/l</t>
        </r>
      </text>
    </comment>
  </commentList>
</comments>
</file>

<file path=xl/sharedStrings.xml><?xml version="1.0" encoding="utf-8"?>
<sst xmlns="http://schemas.openxmlformats.org/spreadsheetml/2006/main" count="1060" uniqueCount="282">
  <si>
    <r>
      <rPr>
        <b/>
        <sz val="11"/>
        <color theme="1"/>
        <rFont val="Calibri"/>
        <family val="2"/>
        <charset val="238"/>
        <scheme val="minor"/>
      </rPr>
      <t xml:space="preserve">Z pobytu            </t>
    </r>
    <r>
      <rPr>
        <sz val="11"/>
        <color theme="1"/>
        <rFont val="Calibri"/>
        <family val="2"/>
        <charset val="238"/>
        <scheme val="minor"/>
      </rPr>
      <t>(max. 50 Kč/den)</t>
    </r>
  </si>
  <si>
    <r>
      <t xml:space="preserve">Ze psů                                            </t>
    </r>
    <r>
      <rPr>
        <sz val="11"/>
        <color theme="1"/>
        <rFont val="Calibri"/>
        <family val="2"/>
        <charset val="238"/>
        <scheme val="minor"/>
      </rPr>
      <t>(max. 1 500 Kč/kalendářní rok/1 pes)</t>
    </r>
  </si>
  <si>
    <r>
      <t xml:space="preserve">Ze psů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(u držitele staršího 65 let max. 200 Kč/1.psa)</t>
    </r>
  </si>
  <si>
    <r>
      <t xml:space="preserve">Za užívání veřejného prostranství           </t>
    </r>
    <r>
      <rPr>
        <sz val="11"/>
        <color theme="1"/>
        <rFont val="Calibri"/>
        <family val="2"/>
        <charset val="238"/>
        <scheme val="minor"/>
      </rPr>
      <t>(max. 10 Kč/započatý m</t>
    </r>
    <r>
      <rPr>
        <sz val="11"/>
        <color theme="1"/>
        <rFont val="Calibri"/>
        <family val="2"/>
        <charset val="238"/>
      </rPr>
      <t>²/započatý den)</t>
    </r>
  </si>
  <si>
    <r>
      <t xml:space="preserve">Za užívání veřejného prostranství           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</rPr>
      <t>prodejní nebo reklamní zařízení, lunaparky a jiné atrakce až desetinásobek)</t>
    </r>
  </si>
  <si>
    <t xml:space="preserve">města od 15 tis. do 50 tis. obyvatel </t>
  </si>
  <si>
    <t>nebyla stanovena</t>
  </si>
  <si>
    <r>
      <t xml:space="preserve">Ze psů                                            </t>
    </r>
    <r>
      <rPr>
        <sz val="11"/>
        <color theme="1"/>
        <rFont val="Calibri"/>
        <family val="2"/>
        <charset val="238"/>
        <scheme val="minor"/>
      </rPr>
      <t>(max. 1 500 Kč/kalendářní rok/1.psa)</t>
    </r>
  </si>
  <si>
    <t>obce od 2 tis. do 15 tis. obyvatel (šest obcí z každého kraje)</t>
  </si>
  <si>
    <t>obce do 2 tis. obyvatel (devět obcí z každého kraje)</t>
  </si>
  <si>
    <t>6 KČ</t>
  </si>
  <si>
    <t>Obec (okres)</t>
  </si>
  <si>
    <t>města nad 50 tis. obyvatel</t>
  </si>
  <si>
    <t>Brno (Brno)</t>
  </si>
  <si>
    <t>České Budějovice (České Budějovice)</t>
  </si>
  <si>
    <t>Hradec Králové (Hradec Králové)</t>
  </si>
  <si>
    <t>Jihlava (Jihlava)</t>
  </si>
  <si>
    <t>Liberec (Liberec)</t>
  </si>
  <si>
    <t>Olomouc (Olomouc)</t>
  </si>
  <si>
    <t>Ostrava (Ostrava)</t>
  </si>
  <si>
    <t>Pardubice (Pardubice)</t>
  </si>
  <si>
    <t xml:space="preserve">Plzeň (Plzeň) </t>
  </si>
  <si>
    <t xml:space="preserve">Hlavní město Praha (Hlavní město Praha) </t>
  </si>
  <si>
    <t>Ústí nad Labem (Ústí nad Labem)</t>
  </si>
  <si>
    <t>Zlín (Zlín)</t>
  </si>
  <si>
    <t>Teplice (Teplice)</t>
  </si>
  <si>
    <t xml:space="preserve">Frýdek-Místek (Frýdek - Místek) </t>
  </si>
  <si>
    <t xml:space="preserve">Opava (Opava) </t>
  </si>
  <si>
    <t xml:space="preserve">Most (Most) </t>
  </si>
  <si>
    <t xml:space="preserve">Havířov (Karviná) </t>
  </si>
  <si>
    <t>Zastoupený kraj</t>
  </si>
  <si>
    <t>Počet osob</t>
  </si>
  <si>
    <t>ULK</t>
  </si>
  <si>
    <t>VYS</t>
  </si>
  <si>
    <t>MSK</t>
  </si>
  <si>
    <t>ZLK</t>
  </si>
  <si>
    <t>PAK</t>
  </si>
  <si>
    <t>KHK</t>
  </si>
  <si>
    <t>JHČ</t>
  </si>
  <si>
    <t>OLK</t>
  </si>
  <si>
    <t>LBK</t>
  </si>
  <si>
    <t>PLK</t>
  </si>
  <si>
    <t>JHM</t>
  </si>
  <si>
    <t>PHA</t>
  </si>
  <si>
    <t>Strakonice (Strakonice)</t>
  </si>
  <si>
    <t xml:space="preserve">Hodonín (Hodonín) </t>
  </si>
  <si>
    <t xml:space="preserve">Cheb (Cheb) </t>
  </si>
  <si>
    <t xml:space="preserve">Náchod (Náchod) </t>
  </si>
  <si>
    <t>Česká Lípa (Česká Lípa)</t>
  </si>
  <si>
    <t xml:space="preserve">Bruntál (Bruntál) </t>
  </si>
  <si>
    <t xml:space="preserve">Šumperk (Šumperk) </t>
  </si>
  <si>
    <t xml:space="preserve">Svitavy (Svitavy) </t>
  </si>
  <si>
    <t xml:space="preserve">Klatovy (Klatovy) </t>
  </si>
  <si>
    <t xml:space="preserve">Mladá Boleslav (Mladá Boleslav) </t>
  </si>
  <si>
    <t xml:space="preserve">Chomutov (Chomutov) </t>
  </si>
  <si>
    <t xml:space="preserve">Havlíčkův Brod (Havlíčkův Brod) </t>
  </si>
  <si>
    <t xml:space="preserve">Vsetín (Vsetín) </t>
  </si>
  <si>
    <t xml:space="preserve">Jablonec nad Nisou (Jablonec nad Nisou) </t>
  </si>
  <si>
    <t xml:space="preserve">Prostějov (Prostějov) </t>
  </si>
  <si>
    <t xml:space="preserve">Přerov (Přerov) </t>
  </si>
  <si>
    <t xml:space="preserve">Třebíč (Třebíč) </t>
  </si>
  <si>
    <t xml:space="preserve">Třinec (Frýdek - Místek) </t>
  </si>
  <si>
    <t xml:space="preserve">Příbram (Příbram) </t>
  </si>
  <si>
    <t xml:space="preserve">Písek (Písek) </t>
  </si>
  <si>
    <t xml:space="preserve">Krnov (Bruntál) </t>
  </si>
  <si>
    <t xml:space="preserve">Brandýs nad Labem - Stará Boleslav (Praha - východ) </t>
  </si>
  <si>
    <t xml:space="preserve">Uherský Brod (Uherské Hradiště) </t>
  </si>
  <si>
    <t xml:space="preserve">Slaný (Kladno) </t>
  </si>
  <si>
    <t xml:space="preserve">Dvůr Králové nad Labem (Trutnov) </t>
  </si>
  <si>
    <t xml:space="preserve">Trutnov (Trutnov) </t>
  </si>
  <si>
    <t xml:space="preserve">Turnov (Semily) </t>
  </si>
  <si>
    <t xml:space="preserve">Louny (Louny) </t>
  </si>
  <si>
    <t xml:space="preserve">Sokolov (Sokolov) </t>
  </si>
  <si>
    <t xml:space="preserve">Beroun (Beroun) </t>
  </si>
  <si>
    <t xml:space="preserve">Kolín (Kolín) </t>
  </si>
  <si>
    <t xml:space="preserve">Tábor (Tábor) </t>
  </si>
  <si>
    <t xml:space="preserve">Chrudim (Chrudim) </t>
  </si>
  <si>
    <t xml:space="preserve">Pelhřimov (Pelhřimov) </t>
  </si>
  <si>
    <t xml:space="preserve">Hranice (Přerov) </t>
  </si>
  <si>
    <t xml:space="preserve">Český Těšín (Karviná) </t>
  </si>
  <si>
    <t xml:space="preserve">Valašské Meziříčí (Vsetín) </t>
  </si>
  <si>
    <t xml:space="preserve">Znojmo (Znojmo) </t>
  </si>
  <si>
    <t>Karlovy Vary (Karlovy Vary)</t>
  </si>
  <si>
    <t>KVK</t>
  </si>
  <si>
    <t>STŘ</t>
  </si>
  <si>
    <t xml:space="preserve">Hluboká nad Vltavou (České Budějovice) </t>
  </si>
  <si>
    <t xml:space="preserve">Bechyně (Tábor) </t>
  </si>
  <si>
    <t xml:space="preserve">Volyně (Strakonice) </t>
  </si>
  <si>
    <t xml:space="preserve">Kuřim (Brno - venkov) </t>
  </si>
  <si>
    <t xml:space="preserve">Hustopeče (Břeclav) </t>
  </si>
  <si>
    <t xml:space="preserve">Kyjov (Hodonín) </t>
  </si>
  <si>
    <t xml:space="preserve">Nová Role (Karlovy Vary) </t>
  </si>
  <si>
    <t xml:space="preserve">Františkovy Lázně (Cheb) </t>
  </si>
  <si>
    <t xml:space="preserve">Jáchymov (Karlovy Vary) </t>
  </si>
  <si>
    <t xml:space="preserve">Chlumec nad Cidlinou (Hradec Králové) </t>
  </si>
  <si>
    <t xml:space="preserve">Nová Paka (Jičín) </t>
  </si>
  <si>
    <t xml:space="preserve">Broumov (Náchod) </t>
  </si>
  <si>
    <t xml:space="preserve">Chrastava (Liberec) </t>
  </si>
  <si>
    <t xml:space="preserve">Mimoň (Česká Lípa) </t>
  </si>
  <si>
    <t xml:space="preserve">Doksy (Česká Lípa) </t>
  </si>
  <si>
    <t xml:space="preserve">Klimkovice (Ostrava - město) </t>
  </si>
  <si>
    <t xml:space="preserve">Kravaře (Opava) </t>
  </si>
  <si>
    <t xml:space="preserve">Rýmařov (Bruntál) </t>
  </si>
  <si>
    <t xml:space="preserve">Štěpánov (Olomouc) </t>
  </si>
  <si>
    <t xml:space="preserve">Jeseník (Jeseník) </t>
  </si>
  <si>
    <t xml:space="preserve">Mohelnice (Šumperk) </t>
  </si>
  <si>
    <t>Sezemice (Pardubice)</t>
  </si>
  <si>
    <t xml:space="preserve">Litomyšl (Svitavy) </t>
  </si>
  <si>
    <t xml:space="preserve">Moravská Třebová (Svitavy) </t>
  </si>
  <si>
    <t xml:space="preserve">Starý Plzenec (Plzeň - město) </t>
  </si>
  <si>
    <t xml:space="preserve">Domažlice (Domažlice) </t>
  </si>
  <si>
    <t xml:space="preserve">Stříbro (Tachov) </t>
  </si>
  <si>
    <t xml:space="preserve">Milovice (Nymburk) </t>
  </si>
  <si>
    <t xml:space="preserve">Nové Strašecí (Rakovník) </t>
  </si>
  <si>
    <t xml:space="preserve">Sedlčany (Příbram) </t>
  </si>
  <si>
    <t xml:space="preserve">Podbořany (Louny) </t>
  </si>
  <si>
    <t>Dubí (Teplice)</t>
  </si>
  <si>
    <t xml:space="preserve">Česká Kamenice (Děčín) </t>
  </si>
  <si>
    <t xml:space="preserve">Velká Bíteš (Žďár nad Sázavou) </t>
  </si>
  <si>
    <t xml:space="preserve">Chotěboř (Havlíčkův Brod) </t>
  </si>
  <si>
    <t xml:space="preserve">Nové Město na Moravě (Žďár nad Sázavou) </t>
  </si>
  <si>
    <t xml:space="preserve">Vizovice (Zlín) </t>
  </si>
  <si>
    <t xml:space="preserve">Fryšták (Zlín) </t>
  </si>
  <si>
    <t xml:space="preserve">Valašské Klobouky (Zlín) </t>
  </si>
  <si>
    <t xml:space="preserve">Hostinné (Trutnov) </t>
  </si>
  <si>
    <t xml:space="preserve">Police nad Metují (Náchod) </t>
  </si>
  <si>
    <t>Kopidlno (Jičín)</t>
  </si>
  <si>
    <t xml:space="preserve">Nové Město pod Smrkem (Liberec) </t>
  </si>
  <si>
    <t xml:space="preserve">Jilemnice (Semily) </t>
  </si>
  <si>
    <t xml:space="preserve">Lomnice nad Popelkou (Semily) </t>
  </si>
  <si>
    <t xml:space="preserve">Bílina (Teplice) </t>
  </si>
  <si>
    <t xml:space="preserve">Rumburk (Děčín) </t>
  </si>
  <si>
    <t xml:space="preserve">Roudnice nad Labem (Litoměřice) </t>
  </si>
  <si>
    <t xml:space="preserve">Mariánské Lázně (Cheb) </t>
  </si>
  <si>
    <t>Aš (Cheb)</t>
  </si>
  <si>
    <t xml:space="preserve">Rotava (Sokolov) </t>
  </si>
  <si>
    <t>Tachov (Tachov)</t>
  </si>
  <si>
    <t xml:space="preserve">Horažďovice (Klatovy) </t>
  </si>
  <si>
    <t xml:space="preserve">Sušice (Klatovy) </t>
  </si>
  <si>
    <t xml:space="preserve">Prachatice (Prachatice) </t>
  </si>
  <si>
    <t xml:space="preserve">Český Krumlov (Český Krumlov) </t>
  </si>
  <si>
    <t xml:space="preserve">Dačice (Jindřichův Hradec) </t>
  </si>
  <si>
    <t xml:space="preserve">Unhošť (Kladno) </t>
  </si>
  <si>
    <t xml:space="preserve">Poděbrady (Nymburk) </t>
  </si>
  <si>
    <t xml:space="preserve">Dobříš (Příbram) </t>
  </si>
  <si>
    <t xml:space="preserve">Skuteč (Chrudim) </t>
  </si>
  <si>
    <t xml:space="preserve">Polička (Svitavy) </t>
  </si>
  <si>
    <t xml:space="preserve">Letohrad (Ústí nad Orlicí) </t>
  </si>
  <si>
    <t xml:space="preserve">Moravské Budějovice (Třebíč) </t>
  </si>
  <si>
    <t xml:space="preserve">Velké Meziříčí (Žďár nad Sázavou) </t>
  </si>
  <si>
    <t xml:space="preserve">Třešť (Jihlava) </t>
  </si>
  <si>
    <t xml:space="preserve">Zábřeh (Šumperk) </t>
  </si>
  <si>
    <t xml:space="preserve">Litovel (Olomouc) </t>
  </si>
  <si>
    <t>Kojetín (Přerov)</t>
  </si>
  <si>
    <t xml:space="preserve">Hlučín (Opava) </t>
  </si>
  <si>
    <t xml:space="preserve">Jablunkov (Frýdek - Místek) </t>
  </si>
  <si>
    <t xml:space="preserve">Odry (Nový Jičín) </t>
  </si>
  <si>
    <t xml:space="preserve">Slavičín (Zlín) </t>
  </si>
  <si>
    <t xml:space="preserve">Napajedla (Zlín) </t>
  </si>
  <si>
    <t xml:space="preserve">Luhačovice (Zlín) </t>
  </si>
  <si>
    <t xml:space="preserve">Mikulov (Břeclav) </t>
  </si>
  <si>
    <t xml:space="preserve">Tišnov (Brno - venkov) </t>
  </si>
  <si>
    <t xml:space="preserve">Slavkov u Brna (Vyškov) </t>
  </si>
  <si>
    <t>Zálezly (Vimperk)</t>
  </si>
  <si>
    <t xml:space="preserve">Dolní Novosedly (Písek) </t>
  </si>
  <si>
    <t xml:space="preserve">Chlum u Třeboně (Jindřichův Hradec) </t>
  </si>
  <si>
    <t xml:space="preserve">Lipůvka (Blansko) </t>
  </si>
  <si>
    <t>Drnovice (Vyškov)</t>
  </si>
  <si>
    <t xml:space="preserve">Svitávka (Blansko) </t>
  </si>
  <si>
    <t>Otovice (Karlovy Vary)</t>
  </si>
  <si>
    <t xml:space="preserve">Abertamy (Karlovy Vary) </t>
  </si>
  <si>
    <t xml:space="preserve">Vysoká nad Labem (Hradec Králové) </t>
  </si>
  <si>
    <t xml:space="preserve">Kvasiny (Rychnov nad Kněžnou) </t>
  </si>
  <si>
    <t xml:space="preserve">Pec pod Sněžkou (Trutnov) </t>
  </si>
  <si>
    <t>Bedřichov (Jablonec nad Nisou)</t>
  </si>
  <si>
    <t>Sosnová (Česká Lípa)</t>
  </si>
  <si>
    <t xml:space="preserve">Koberovy (Jablonec nad Nisou) </t>
  </si>
  <si>
    <t xml:space="preserve">Ropice (Frýdek - Místek) </t>
  </si>
  <si>
    <t>Zátor (Krnov)</t>
  </si>
  <si>
    <t xml:space="preserve">Libhošť (Nový Jičín) </t>
  </si>
  <si>
    <t xml:space="preserve">Bedihošť (Prostějov) </t>
  </si>
  <si>
    <t xml:space="preserve">Horní Moštěnice (Přerov) </t>
  </si>
  <si>
    <t xml:space="preserve">Šumvald (Olomouc) </t>
  </si>
  <si>
    <t xml:space="preserve">Břehy (Pardubice) </t>
  </si>
  <si>
    <t xml:space="preserve">Býšť (Holice) </t>
  </si>
  <si>
    <t xml:space="preserve">Brněnec (Svitavy) </t>
  </si>
  <si>
    <t>Chrást (Plzeň)</t>
  </si>
  <si>
    <t xml:space="preserve">Švihov (Klatovy) </t>
  </si>
  <si>
    <t>Bezděkov (Klatovy)</t>
  </si>
  <si>
    <t xml:space="preserve">Bradlec (Mladá Boleslav) </t>
  </si>
  <si>
    <t>Hostouň (Kladno)</t>
  </si>
  <si>
    <t xml:space="preserve">Kostomlaty nad Labem (Nymburk) </t>
  </si>
  <si>
    <t>Chuderov (Ústí nad Labem)</t>
  </si>
  <si>
    <t>Modlany (Teplice)</t>
  </si>
  <si>
    <t>Hřensko (Děčín)</t>
  </si>
  <si>
    <t xml:space="preserve">Rančířov (Jihlava) </t>
  </si>
  <si>
    <t xml:space="preserve">Hrotovice (Třebíč) </t>
  </si>
  <si>
    <t xml:space="preserve">Budišov (Třebíč) </t>
  </si>
  <si>
    <t>Přílepy (Kroměříž)</t>
  </si>
  <si>
    <t xml:space="preserve">Horní Němčí (Uherské Hradiště) </t>
  </si>
  <si>
    <t xml:space="preserve">Osvětimany (Uherské Hradiště) </t>
  </si>
  <si>
    <t xml:space="preserve">Třebihošť (Trutnov) </t>
  </si>
  <si>
    <t xml:space="preserve">Strážné (Vrchlabí) </t>
  </si>
  <si>
    <t xml:space="preserve">Malé Svatoňovice (Trutnov) </t>
  </si>
  <si>
    <t xml:space="preserve">Sadová (Hradec Králové) </t>
  </si>
  <si>
    <t xml:space="preserve">Doudleby nad Orlicí (Rychnov nad Kněžnou) </t>
  </si>
  <si>
    <t xml:space="preserve">Libuň (Jičín) </t>
  </si>
  <si>
    <t xml:space="preserve">Kořenov (Jablonec nad Nisou) </t>
  </si>
  <si>
    <t xml:space="preserve">Bílý Kostel nad Nisou (Liberec) </t>
  </si>
  <si>
    <t xml:space="preserve">Sloup v Čechách (Česká Lípa) </t>
  </si>
  <si>
    <t>Jestřebí (Česká Lípa)</t>
  </si>
  <si>
    <t xml:space="preserve">Malá Skála (Jablonec nad Nisou) </t>
  </si>
  <si>
    <t xml:space="preserve">Tatobity (Semily) </t>
  </si>
  <si>
    <t xml:space="preserve">Jiřetín pod Jedlovou (Děčín) </t>
  </si>
  <si>
    <t xml:space="preserve">Velký Šenov (Děčín) </t>
  </si>
  <si>
    <t xml:space="preserve">Huntířov (Děčín) </t>
  </si>
  <si>
    <t xml:space="preserve">Hoštka (Litoměřice) </t>
  </si>
  <si>
    <t xml:space="preserve">Panenský Týnec (Louny) </t>
  </si>
  <si>
    <t xml:space="preserve">Hora Svaté Kateřiny (Most) </t>
  </si>
  <si>
    <t xml:space="preserve">Chyše (Karlovy Vary) </t>
  </si>
  <si>
    <t xml:space="preserve">Hazlov (Cheb) </t>
  </si>
  <si>
    <t>Křižovatka (Cheb)</t>
  </si>
  <si>
    <t xml:space="preserve">Bublava (Sokolov) </t>
  </si>
  <si>
    <t xml:space="preserve">Děpoltovice (Karlovy Vary) </t>
  </si>
  <si>
    <t xml:space="preserve">Merklín (Karlovy Vary) </t>
  </si>
  <si>
    <t xml:space="preserve">Kožlany (Plzeň - sever) </t>
  </si>
  <si>
    <t xml:space="preserve">Konstantinovy Lázně (Tachov) </t>
  </si>
  <si>
    <t>Rozvadov (Tachov)</t>
  </si>
  <si>
    <t>Kbel (Přeštice)</t>
  </si>
  <si>
    <t xml:space="preserve">Velhartice (Klatovy) </t>
  </si>
  <si>
    <t xml:space="preserve">Kašperské Hory (Klatovy) </t>
  </si>
  <si>
    <t xml:space="preserve">Putim (Písek) </t>
  </si>
  <si>
    <t xml:space="preserve">Opařany (Tábor) </t>
  </si>
  <si>
    <t xml:space="preserve">Vodice (Tábor) </t>
  </si>
  <si>
    <t xml:space="preserve">Tučapy (Tábor) </t>
  </si>
  <si>
    <t xml:space="preserve">Bavorov (Strakonice) </t>
  </si>
  <si>
    <t>Frymburk (Český Krumlov)</t>
  </si>
  <si>
    <t xml:space="preserve">Mělnické Vtelno (Mělník) </t>
  </si>
  <si>
    <t xml:space="preserve">Petkovy (Mladá Boleslav) </t>
  </si>
  <si>
    <t xml:space="preserve">Středokluky (Praha - západ) </t>
  </si>
  <si>
    <t xml:space="preserve">Libeř (Praha - západ) </t>
  </si>
  <si>
    <t xml:space="preserve">Netvořice (Benešov) </t>
  </si>
  <si>
    <t xml:space="preserve">Kácov (Kutná Hora) </t>
  </si>
  <si>
    <t xml:space="preserve">Koclířov (Svitavy) </t>
  </si>
  <si>
    <t xml:space="preserve">Dolní Morava (Ústí nad Orlicí) </t>
  </si>
  <si>
    <t>Voděrady (Ústí nad Orlicí)</t>
  </si>
  <si>
    <t xml:space="preserve">Hrušová (Ústí nad Orlicí) </t>
  </si>
  <si>
    <t xml:space="preserve">Chornice (Svitavy) </t>
  </si>
  <si>
    <t xml:space="preserve">Svojanov (Svitavy) </t>
  </si>
  <si>
    <t xml:space="preserve">Nová Říše (Jihlava) </t>
  </si>
  <si>
    <t xml:space="preserve">Nová Cerekev (Pelhřimov) </t>
  </si>
  <si>
    <t xml:space="preserve">Želiv (Pelhřimov) </t>
  </si>
  <si>
    <t xml:space="preserve">Nížkov (Žďár nad Sázavou) </t>
  </si>
  <si>
    <t xml:space="preserve">Dalečín (Žďár nad Sázavou) </t>
  </si>
  <si>
    <t xml:space="preserve">Křižanov (Žďár nad Sázavou) </t>
  </si>
  <si>
    <t>Libavá (Šternberk)</t>
  </si>
  <si>
    <t xml:space="preserve">Žulová (Jeseník) </t>
  </si>
  <si>
    <t xml:space="preserve">Loučná nad Desnou (Šumperk) </t>
  </si>
  <si>
    <t xml:space="preserve">Hustopeče nad Bečvou (Přerov) </t>
  </si>
  <si>
    <t xml:space="preserve">Krčmaň (Olomouc) </t>
  </si>
  <si>
    <t xml:space="preserve">Protivanov (Prostějov) </t>
  </si>
  <si>
    <t xml:space="preserve">Osoblaha (Bruntál) </t>
  </si>
  <si>
    <t xml:space="preserve">Úvalno (Bruntál) </t>
  </si>
  <si>
    <t xml:space="preserve">Darkovice (Opava) </t>
  </si>
  <si>
    <t xml:space="preserve">Hrčava (Frýdek - Místek) </t>
  </si>
  <si>
    <t xml:space="preserve">Staré Hamry (Frýdek - Místek) </t>
  </si>
  <si>
    <t xml:space="preserve">Pustějov (Nový Jičín) </t>
  </si>
  <si>
    <t xml:space="preserve">Bohuslavice u Zlína (Zlín) </t>
  </si>
  <si>
    <t xml:space="preserve">Liptál (Vsetín) </t>
  </si>
  <si>
    <t xml:space="preserve">Pozlovice (Zlín) </t>
  </si>
  <si>
    <t xml:space="preserve">Vidče (Vsetín) </t>
  </si>
  <si>
    <t xml:space="preserve">Horní Lideč (Vsetín) </t>
  </si>
  <si>
    <t xml:space="preserve">Komňa (Uherské Hradiště) </t>
  </si>
  <si>
    <t xml:space="preserve">Krumvíř (Břeclav) </t>
  </si>
  <si>
    <t xml:space="preserve">Novosedly (Břeclav) </t>
  </si>
  <si>
    <t xml:space="preserve">Horní Dunajovice (Znojmo) </t>
  </si>
  <si>
    <t xml:space="preserve">Ostrovačice (Brno - venkov) </t>
  </si>
  <si>
    <t xml:space="preserve">Ráječko (Blansko) </t>
  </si>
  <si>
    <t xml:space="preserve">Krasová (Blansko) </t>
  </si>
  <si>
    <r>
      <rPr>
        <b/>
        <sz val="11"/>
        <color theme="1"/>
        <rFont val="Calibri"/>
        <family val="2"/>
        <charset val="238"/>
        <scheme val="minor"/>
      </rPr>
      <t>Poplatek za obecní systém odpadového hospodařství</t>
    </r>
    <r>
      <rPr>
        <sz val="11"/>
        <color theme="1"/>
        <rFont val="Calibri"/>
        <family val="2"/>
        <charset val="238"/>
        <scheme val="minor"/>
      </rPr>
      <t xml:space="preserve"> 
(max. 1200 Kč) 
</t>
    </r>
    <r>
      <rPr>
        <b/>
        <sz val="11"/>
        <color theme="1"/>
        <rFont val="Calibri"/>
        <family val="2"/>
        <charset val="238"/>
      </rPr>
      <t xml:space="preserve">+                                  
Poplatek za odkládání komunálního odpadu z nemovité věci              </t>
    </r>
    <r>
      <rPr>
        <sz val="11"/>
        <color theme="1"/>
        <rFont val="Calibri"/>
        <family val="2"/>
        <charset val="238"/>
      </rPr>
      <t xml:space="preserve"> (max. 6 Kč/kg nebo 1Kč/l)</t>
    </r>
  </si>
  <si>
    <t xml:space="preserve">Andělská Hora (Karlovy Vary) </t>
  </si>
  <si>
    <t>není zaveden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</si>
</sst>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164" formatCode="#,##0.00_ ;[Red]\-#,##0.00\ "/>
  </numFmts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0003962517"/>
        <bgColor indexed="64"/>
      </patternFill>
    </fill>
    <fill>
      <patternFill patternType="solid">
        <fgColor theme="0" tint="-0.349979996681213"/>
        <bgColor indexed="64"/>
      </patternFill>
    </fill>
    <fill>
      <patternFill patternType="solid">
        <fgColor theme="5" tint="0.799979984760284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/>
    </xf>
    <xf numFmtId="0" fontId="2" fillId="0" borderId="1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left"/>
    </xf>
    <xf numFmtId="3" fontId="6" fillId="0" borderId="2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right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left"/>
    </xf>
    <xf numFmtId="0" fontId="2" fillId="0" borderId="3" xfId="0" applyFont="1" applyFill="1" applyBorder="1"/>
    <xf numFmtId="3" fontId="6" fillId="0" borderId="4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3" fontId="0" fillId="0" borderId="2" xfId="0" applyNumberFormat="1" applyFont="1" applyFill="1" applyBorder="1"/>
    <xf numFmtId="0" fontId="10" fillId="0" borderId="4" xfId="0" applyFont="1" applyFill="1" applyBorder="1" applyAlignment="1">
      <alignment horizontal="center"/>
    </xf>
    <xf numFmtId="3" fontId="0" fillId="0" borderId="4" xfId="0" applyNumberFormat="1" applyFont="1" applyFill="1" applyBorder="1"/>
    <xf numFmtId="0" fontId="1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3" fontId="0" fillId="0" borderId="5" xfId="0" applyNumberFormat="1" applyFont="1" applyFill="1" applyBorder="1"/>
    <xf numFmtId="0" fontId="10" fillId="0" borderId="6" xfId="0" applyFont="1" applyFill="1" applyBorder="1"/>
    <xf numFmtId="0" fontId="10" fillId="2" borderId="3" xfId="0" applyFont="1" applyFill="1" applyBorder="1"/>
    <xf numFmtId="0" fontId="10" fillId="2" borderId="4" xfId="0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5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center"/>
    </xf>
    <xf numFmtId="10" fontId="6" fillId="4" borderId="4" xfId="0" applyNumberFormat="1" applyFont="1" applyFill="1" applyBorder="1" applyAlignment="1">
      <alignment horizontal="center" vertical="center"/>
    </xf>
    <xf numFmtId="9" fontId="6" fillId="4" borderId="2" xfId="0" applyNumberFormat="1" applyFont="1" applyFill="1" applyBorder="1" applyAlignment="1">
      <alignment horizontal="center"/>
    </xf>
    <xf numFmtId="9" fontId="6" fillId="4" borderId="5" xfId="0" applyNumberFormat="1" applyFont="1" applyFill="1" applyBorder="1" applyAlignment="1">
      <alignment horizontal="center"/>
    </xf>
    <xf numFmtId="9" fontId="6" fillId="4" borderId="2" xfId="0" applyNumberFormat="1" applyFont="1" applyFill="1" applyBorder="1" applyAlignment="1">
      <alignment horizontal="center" vertical="center"/>
    </xf>
    <xf numFmtId="9" fontId="6" fillId="4" borderId="4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9" fontId="6" fillId="4" borderId="5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9" fontId="6" fillId="4" borderId="4" xfId="0" applyNumberFormat="1" applyFont="1" applyFill="1" applyBorder="1" applyAlignment="1">
      <alignment horizontal="center"/>
    </xf>
    <xf numFmtId="9" fontId="6" fillId="4" borderId="4" xfId="0" applyNumberFormat="1" applyFont="1" applyFill="1" applyBorder="1" applyAlignment="1">
      <alignment horizontal="center" vertical="top" wrapText="1"/>
    </xf>
    <xf numFmtId="9" fontId="6" fillId="4" borderId="2" xfId="0" applyNumberFormat="1" applyFont="1" applyFill="1" applyBorder="1" applyAlignment="1">
      <alignment horizontal="center" vertical="top" wrapText="1"/>
    </xf>
    <xf numFmtId="9" fontId="6" fillId="4" borderId="5" xfId="0" applyNumberFormat="1" applyFont="1" applyFill="1" applyBorder="1" applyAlignment="1">
      <alignment horizontal="center" vertical="top" wrapText="1"/>
    </xf>
    <xf numFmtId="9" fontId="6" fillId="4" borderId="5" xfId="0" applyNumberFormat="1" applyFont="1" applyFill="1" applyBorder="1" applyAlignment="1">
      <alignment horizontal="center" wrapText="1"/>
    </xf>
    <xf numFmtId="9" fontId="6" fillId="4" borderId="2" xfId="0" applyNumberFormat="1" applyFont="1" applyFill="1" applyBorder="1" applyAlignment="1">
      <alignment horizontal="center" wrapText="1"/>
    </xf>
    <xf numFmtId="6" fontId="6" fillId="4" borderId="2" xfId="0" applyNumberFormat="1" applyFont="1" applyFill="1" applyBorder="1" applyAlignment="1">
      <alignment horizontal="center"/>
    </xf>
    <xf numFmtId="6" fontId="6" fillId="4" borderId="5" xfId="0" applyNumberFormat="1" applyFont="1" applyFill="1" applyBorder="1" applyAlignment="1">
      <alignment horizontal="center"/>
    </xf>
    <xf numFmtId="9" fontId="6" fillId="4" borderId="8" xfId="0" applyNumberFormat="1" applyFont="1" applyFill="1" applyBorder="1" applyAlignment="1">
      <alignment horizontal="center" vertical="center"/>
    </xf>
    <xf numFmtId="9" fontId="6" fillId="4" borderId="9" xfId="0" applyNumberFormat="1" applyFont="1" applyFill="1" applyBorder="1" applyAlignment="1">
      <alignment horizontal="center" wrapText="1"/>
    </xf>
    <xf numFmtId="9" fontId="6" fillId="4" borderId="10" xfId="0" applyNumberFormat="1" applyFont="1" applyFill="1" applyBorder="1" applyAlignment="1">
      <alignment horizontal="center" wrapText="1"/>
    </xf>
    <xf numFmtId="9" fontId="6" fillId="4" borderId="9" xfId="0" applyNumberFormat="1" applyFont="1" applyFill="1" applyBorder="1" applyAlignment="1">
      <alignment horizontal="center" vertical="center"/>
    </xf>
    <xf numFmtId="6" fontId="6" fillId="4" borderId="9" xfId="0" applyNumberFormat="1" applyFont="1" applyFill="1" applyBorder="1" applyAlignment="1">
      <alignment horizontal="center"/>
    </xf>
    <xf numFmtId="9" fontId="6" fillId="4" borderId="9" xfId="0" applyNumberFormat="1" applyFont="1" applyFill="1" applyBorder="1" applyAlignment="1">
      <alignment horizontal="center"/>
    </xf>
    <xf numFmtId="9" fontId="6" fillId="4" borderId="10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6" fontId="6" fillId="4" borderId="8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9" fontId="6" fillId="4" borderId="10" xfId="0" applyNumberFormat="1" applyFont="1" applyFill="1" applyBorder="1" applyAlignment="1">
      <alignment horizontal="center"/>
    </xf>
    <xf numFmtId="0" fontId="0" fillId="3" borderId="7" xfId="0" applyFill="1" applyBorder="1" applyAlignment="1">
      <alignment horizontal="center" vertical="center" wrapText="1"/>
    </xf>
    <xf numFmtId="0" fontId="6" fillId="0" borderId="0" xfId="0" applyFont="1"/>
    <xf numFmtId="6" fontId="6" fillId="0" borderId="4" xfId="0" applyNumberFormat="1" applyFont="1" applyFill="1" applyBorder="1" applyAlignment="1">
      <alignment horizontal="center" vertical="center"/>
    </xf>
    <xf numFmtId="6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6" fontId="6" fillId="0" borderId="4" xfId="0" applyNumberFormat="1" applyFont="1" applyFill="1" applyBorder="1" applyAlignment="1">
      <alignment horizontal="center" vertical="top" wrapText="1"/>
    </xf>
    <xf numFmtId="6" fontId="6" fillId="0" borderId="2" xfId="0" applyNumberFormat="1" applyFont="1" applyFill="1" applyBorder="1" applyAlignment="1">
      <alignment horizontal="center" wrapText="1"/>
    </xf>
    <xf numFmtId="6" fontId="6" fillId="0" borderId="2" xfId="0" applyNumberFormat="1" applyFont="1" applyFill="1" applyBorder="1" applyAlignment="1">
      <alignment horizontal="center" vertical="center"/>
    </xf>
    <xf numFmtId="6" fontId="6" fillId="0" borderId="5" xfId="0" applyNumberFormat="1" applyFont="1" applyFill="1" applyBorder="1" applyAlignment="1">
      <alignment horizontal="center"/>
    </xf>
    <xf numFmtId="6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6" fontId="6" fillId="0" borderId="2" xfId="0" applyNumberFormat="1" applyFont="1" applyFill="1" applyBorder="1" applyAlignment="1">
      <alignment horizontal="center" vertical="center" wrapText="1"/>
    </xf>
    <xf numFmtId="6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/>
    </xf>
    <xf numFmtId="6" fontId="6" fillId="0" borderId="5" xfId="0" applyNumberFormat="1" applyFont="1" applyFill="1" applyBorder="1" applyAlignment="1">
      <alignment horizontal="center" vertical="top"/>
    </xf>
    <xf numFmtId="6" fontId="6" fillId="0" borderId="5" xfId="0" applyNumberFormat="1" applyFont="1" applyFill="1" applyBorder="1" applyAlignment="1">
      <alignment horizontal="center" vertical="center"/>
    </xf>
    <xf numFmtId="6" fontId="6" fillId="0" borderId="5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/>
    </xf>
    <xf numFmtId="0" fontId="9" fillId="5" borderId="11" xfId="0" applyFont="1" applyFill="1" applyBorder="1" applyAlignment="1">
      <alignment horizontal="left" vertical="top"/>
    </xf>
    <xf numFmtId="0" fontId="9" fillId="5" borderId="0" xfId="0" applyFont="1" applyFill="1" applyBorder="1" applyAlignment="1">
      <alignment horizontal="left" vertical="top"/>
    </xf>
    <xf numFmtId="0" fontId="9" fillId="5" borderId="12" xfId="0" applyFont="1" applyFill="1" applyBorder="1" applyAlignment="1">
      <alignment horizontal="left" vertical="top"/>
    </xf>
    <xf numFmtId="0" fontId="4" fillId="5" borderId="13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9" fillId="5" borderId="12" xfId="0" applyFont="1" applyFill="1" applyBorder="1" applyAlignment="1">
      <alignment horizontal="left"/>
    </xf>
    <xf numFmtId="0" fontId="10" fillId="5" borderId="11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0" fillId="5" borderId="12" xfId="0" applyFont="1" applyFill="1" applyBorder="1" applyAlignment="1">
      <alignment horizontal="left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6"/>
  <sheetViews>
    <sheetView tabSelected="1" zoomScale="75" zoomScaleNormal="75" workbookViewId="0" topLeftCell="A1">
      <pane ySplit="1" topLeftCell="A251" activePane="bottomLeft" state="frozen"/>
      <selection pane="topLeft" activeCell="A1" sqref="A1"/>
      <selection pane="bottomLeft" activeCell="B262" sqref="B262"/>
    </sheetView>
  </sheetViews>
  <sheetFormatPr defaultRowHeight="15"/>
  <cols>
    <col min="1" max="1" width="48.2857142857143" bestFit="1" customWidth="1"/>
    <col min="2" max="3" width="19.5714285714286" customWidth="1"/>
    <col min="4" max="4" width="20.8571428571429" customWidth="1"/>
    <col min="5" max="5" width="24" customWidth="1"/>
    <col min="6" max="6" width="13" customWidth="1"/>
    <col min="7" max="7" width="17.4285714285714" bestFit="1" customWidth="1"/>
    <col min="8" max="8" width="18.7142857142857" customWidth="1"/>
    <col min="9" max="9" width="17.8571428571429" customWidth="1"/>
    <col min="10" max="10" width="17.2857142857143" customWidth="1"/>
    <col min="11" max="11" width="16.8571428571429" customWidth="1"/>
    <col min="12" max="12" width="17.8571428571429" customWidth="1"/>
    <col min="13" max="13" width="19.8571428571429" customWidth="1"/>
    <col min="14" max="14" width="17.5714285714286" customWidth="1"/>
    <col min="15" max="15" width="19.8571428571429" customWidth="1"/>
  </cols>
  <sheetData>
    <row r="1" spans="1:15" ht="145.5" thickBot="1">
      <c r="A1" s="26" t="s">
        <v>11</v>
      </c>
      <c r="B1" s="26" t="s">
        <v>30</v>
      </c>
      <c r="C1" s="26" t="s">
        <v>31</v>
      </c>
      <c r="D1" s="60" t="s">
        <v>279</v>
      </c>
      <c r="E1" s="60" t="s">
        <v>279</v>
      </c>
      <c r="F1" s="26" t="s">
        <v>1</v>
      </c>
      <c r="G1" s="26" t="s">
        <v>7</v>
      </c>
      <c r="H1" s="26" t="s">
        <v>2</v>
      </c>
      <c r="I1" s="26" t="s">
        <v>2</v>
      </c>
      <c r="J1" s="60" t="s">
        <v>0</v>
      </c>
      <c r="K1" s="60" t="s">
        <v>0</v>
      </c>
      <c r="L1" s="26" t="s">
        <v>3</v>
      </c>
      <c r="M1" s="26" t="s">
        <v>3</v>
      </c>
      <c r="N1" s="26" t="s">
        <v>4</v>
      </c>
      <c r="O1" s="26" t="s">
        <v>4</v>
      </c>
    </row>
    <row r="2" spans="1:18" ht="15" thickBot="1">
      <c r="A2" s="85" t="s">
        <v>12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7"/>
      <c r="R2" s="1"/>
    </row>
    <row r="3" spans="1:15" ht="14.5">
      <c r="A3" s="20" t="s">
        <v>25</v>
      </c>
      <c r="B3" s="21" t="s">
        <v>32</v>
      </c>
      <c r="C3" s="22">
        <v>50843</v>
      </c>
      <c r="D3" s="62" t="s">
        <v>281</v>
      </c>
      <c r="E3" s="33" t="s">
        <v>281</v>
      </c>
      <c r="F3" s="66">
        <v>200</v>
      </c>
      <c r="G3" s="42">
        <f>(F3/1500)/1</f>
        <v>0.13333333333333333</v>
      </c>
      <c r="H3" s="70">
        <v>200</v>
      </c>
      <c r="I3" s="41">
        <f>(H3/200)/1</f>
        <v>1</v>
      </c>
      <c r="J3" s="62">
        <v>21</v>
      </c>
      <c r="K3" s="37">
        <f>(J3/50)/1</f>
        <v>0.42</v>
      </c>
      <c r="L3" s="62">
        <v>10</v>
      </c>
      <c r="M3" s="37">
        <f>(L3/10)/1</f>
        <v>1</v>
      </c>
      <c r="N3" s="62">
        <v>50</v>
      </c>
      <c r="O3" s="49">
        <f>(N3/100)/1</f>
        <v>0.50</v>
      </c>
    </row>
    <row r="4" spans="1:15" ht="14.5">
      <c r="A4" s="8" t="s">
        <v>16</v>
      </c>
      <c r="B4" s="6" t="s">
        <v>33</v>
      </c>
      <c r="C4" s="7">
        <v>52548</v>
      </c>
      <c r="D4" s="63">
        <v>804</v>
      </c>
      <c r="E4" s="34">
        <f>(D4/1200)/1</f>
        <v>0.67</v>
      </c>
      <c r="F4" s="63">
        <v>500</v>
      </c>
      <c r="G4" s="46">
        <f>(F4/1500)/1</f>
        <v>0.33333333333333331</v>
      </c>
      <c r="H4" s="63">
        <v>200</v>
      </c>
      <c r="I4" s="34">
        <f>(H4/200)/1</f>
        <v>1</v>
      </c>
      <c r="J4" s="63">
        <v>25</v>
      </c>
      <c r="K4" s="34">
        <f>(J4/50)/1</f>
        <v>0.50</v>
      </c>
      <c r="L4" s="63">
        <v>10</v>
      </c>
      <c r="M4" s="46">
        <f>(L4/10)/1</f>
        <v>1</v>
      </c>
      <c r="N4" s="63">
        <v>100</v>
      </c>
      <c r="O4" s="50">
        <f>(N4/100)/1</f>
        <v>1</v>
      </c>
    </row>
    <row r="5" spans="1:15" s="61" customFormat="1" ht="14.5">
      <c r="A5" s="9" t="s">
        <v>26</v>
      </c>
      <c r="B5" s="6" t="s">
        <v>34</v>
      </c>
      <c r="C5" s="7">
        <v>54188</v>
      </c>
      <c r="D5" s="63">
        <v>696</v>
      </c>
      <c r="E5" s="34">
        <v>0.57999999999999996</v>
      </c>
      <c r="F5" s="67">
        <v>1500</v>
      </c>
      <c r="G5" s="46">
        <v>1</v>
      </c>
      <c r="H5" s="63">
        <v>200</v>
      </c>
      <c r="I5" s="34">
        <v>1</v>
      </c>
      <c r="J5" s="63">
        <v>10</v>
      </c>
      <c r="K5" s="34">
        <v>0.20</v>
      </c>
      <c r="L5" s="67" t="s">
        <v>281</v>
      </c>
      <c r="M5" s="46" t="s">
        <v>281</v>
      </c>
      <c r="N5" s="67" t="s">
        <v>281</v>
      </c>
      <c r="O5" s="50" t="s">
        <v>281</v>
      </c>
    </row>
    <row r="6" spans="1:15" s="61" customFormat="1" ht="14.5">
      <c r="A6" s="9" t="s">
        <v>27</v>
      </c>
      <c r="B6" s="6" t="s">
        <v>34</v>
      </c>
      <c r="C6" s="7">
        <v>55512</v>
      </c>
      <c r="D6" s="63">
        <v>900</v>
      </c>
      <c r="E6" s="34">
        <v>0.75</v>
      </c>
      <c r="F6" s="67">
        <v>600</v>
      </c>
      <c r="G6" s="46">
        <v>0.40</v>
      </c>
      <c r="H6" s="63">
        <v>200</v>
      </c>
      <c r="I6" s="34">
        <v>1</v>
      </c>
      <c r="J6" s="63">
        <v>30</v>
      </c>
      <c r="K6" s="34">
        <v>0.60</v>
      </c>
      <c r="L6" s="67">
        <v>10</v>
      </c>
      <c r="M6" s="46">
        <v>1</v>
      </c>
      <c r="N6" s="67">
        <v>100</v>
      </c>
      <c r="O6" s="50">
        <v>1</v>
      </c>
    </row>
    <row r="7" spans="1:15" s="61" customFormat="1" ht="14.5">
      <c r="A7" s="9" t="s">
        <v>28</v>
      </c>
      <c r="B7" s="6" t="s">
        <v>32</v>
      </c>
      <c r="C7" s="7">
        <v>63856</v>
      </c>
      <c r="D7" s="63">
        <v>840</v>
      </c>
      <c r="E7" s="34">
        <v>0.70</v>
      </c>
      <c r="F7" s="67">
        <v>1000</v>
      </c>
      <c r="G7" s="46">
        <v>0.67</v>
      </c>
      <c r="H7" s="63">
        <v>200</v>
      </c>
      <c r="I7" s="34">
        <v>1</v>
      </c>
      <c r="J7" s="63">
        <v>10</v>
      </c>
      <c r="K7" s="34">
        <v>0.20</v>
      </c>
      <c r="L7" s="67">
        <v>10</v>
      </c>
      <c r="M7" s="46">
        <v>1</v>
      </c>
      <c r="N7" s="67">
        <v>100</v>
      </c>
      <c r="O7" s="50">
        <v>1</v>
      </c>
    </row>
    <row r="8" spans="1:15" s="61" customFormat="1" ht="14.5">
      <c r="A8" s="9" t="s">
        <v>29</v>
      </c>
      <c r="B8" s="6" t="s">
        <v>34</v>
      </c>
      <c r="C8" s="7">
        <v>70245</v>
      </c>
      <c r="D8" s="63">
        <v>1092</v>
      </c>
      <c r="E8" s="34">
        <v>0.91</v>
      </c>
      <c r="F8" s="67">
        <v>300</v>
      </c>
      <c r="G8" s="46">
        <v>0.20</v>
      </c>
      <c r="H8" s="63">
        <v>200</v>
      </c>
      <c r="I8" s="34">
        <v>1</v>
      </c>
      <c r="J8" s="63" t="s">
        <v>281</v>
      </c>
      <c r="K8" s="34" t="s">
        <v>281</v>
      </c>
      <c r="L8" s="67">
        <v>10</v>
      </c>
      <c r="M8" s="46">
        <v>1</v>
      </c>
      <c r="N8" s="67" t="s">
        <v>6</v>
      </c>
      <c r="O8" s="50" t="s">
        <v>6</v>
      </c>
    </row>
    <row r="9" spans="1:15" ht="14.5">
      <c r="A9" s="8" t="s">
        <v>24</v>
      </c>
      <c r="B9" s="6" t="s">
        <v>35</v>
      </c>
      <c r="C9" s="7">
        <v>74191</v>
      </c>
      <c r="D9" s="63">
        <v>900</v>
      </c>
      <c r="E9" s="34">
        <v>0.75</v>
      </c>
      <c r="F9" s="63">
        <v>1000</v>
      </c>
      <c r="G9" s="46">
        <f>(F9/1500)/1</f>
        <v>0.66666666666666663</v>
      </c>
      <c r="H9" s="63">
        <v>200</v>
      </c>
      <c r="I9" s="34">
        <f>(H9/200)/1</f>
        <v>1</v>
      </c>
      <c r="J9" s="63">
        <v>40</v>
      </c>
      <c r="K9" s="34">
        <f>(J9/50)/1</f>
        <v>0.80</v>
      </c>
      <c r="L9" s="63">
        <v>10</v>
      </c>
      <c r="M9" s="46">
        <f>(L9/10)/1</f>
        <v>1</v>
      </c>
      <c r="N9" s="63">
        <v>80</v>
      </c>
      <c r="O9" s="50">
        <f>(N9/100)/1</f>
        <v>0.80</v>
      </c>
    </row>
    <row r="10" spans="1:15" ht="14.5">
      <c r="A10" s="8" t="s">
        <v>23</v>
      </c>
      <c r="B10" s="6" t="s">
        <v>32</v>
      </c>
      <c r="C10" s="7">
        <v>91963</v>
      </c>
      <c r="D10" s="63">
        <v>720</v>
      </c>
      <c r="E10" s="34">
        <v>0.60</v>
      </c>
      <c r="F10" s="63">
        <v>1000</v>
      </c>
      <c r="G10" s="46">
        <f>(F10/1500)/1</f>
        <v>0.66666666666666663</v>
      </c>
      <c r="H10" s="63">
        <v>200</v>
      </c>
      <c r="I10" s="34">
        <f>(H10/200)/1</f>
        <v>1</v>
      </c>
      <c r="J10" s="63">
        <v>30</v>
      </c>
      <c r="K10" s="34">
        <f>(J10/50)/1</f>
        <v>0.60</v>
      </c>
      <c r="L10" s="63">
        <v>10</v>
      </c>
      <c r="M10" s="46">
        <f>(L10/10)/1</f>
        <v>1</v>
      </c>
      <c r="N10" s="63">
        <v>50</v>
      </c>
      <c r="O10" s="50">
        <f>(N10/100)/1</f>
        <v>0.50</v>
      </c>
    </row>
    <row r="11" spans="1:15" ht="14.5">
      <c r="A11" s="8" t="s">
        <v>20</v>
      </c>
      <c r="B11" s="6" t="s">
        <v>36</v>
      </c>
      <c r="C11" s="7">
        <v>92149</v>
      </c>
      <c r="D11" s="63">
        <v>650</v>
      </c>
      <c r="E11" s="34">
        <f>(D11/1200)/1</f>
        <v>0.54166666666666663</v>
      </c>
      <c r="F11" s="63">
        <v>1200</v>
      </c>
      <c r="G11" s="46">
        <f>(F11/1500)/1</f>
        <v>0.80</v>
      </c>
      <c r="H11" s="63">
        <v>200</v>
      </c>
      <c r="I11" s="34">
        <f>(H11/200)/1</f>
        <v>1</v>
      </c>
      <c r="J11" s="63">
        <v>30</v>
      </c>
      <c r="K11" s="34">
        <v>0.60</v>
      </c>
      <c r="L11" s="63">
        <v>10</v>
      </c>
      <c r="M11" s="46">
        <f>(L11/10)/1</f>
        <v>1</v>
      </c>
      <c r="N11" s="63">
        <v>100</v>
      </c>
      <c r="O11" s="50">
        <f>(N11/100)/1</f>
        <v>1</v>
      </c>
    </row>
    <row r="12" spans="1:15" ht="14.5">
      <c r="A12" s="8" t="s">
        <v>15</v>
      </c>
      <c r="B12" s="6" t="s">
        <v>37</v>
      </c>
      <c r="C12" s="7">
        <v>93506</v>
      </c>
      <c r="D12" s="63">
        <v>800</v>
      </c>
      <c r="E12" s="34">
        <f>(D12/1200)/1</f>
        <v>0.66666666666666663</v>
      </c>
      <c r="F12" s="63">
        <v>1200</v>
      </c>
      <c r="G12" s="46">
        <f>(F12/1500)/1</f>
        <v>0.80</v>
      </c>
      <c r="H12" s="63">
        <v>200</v>
      </c>
      <c r="I12" s="34">
        <f>(H12/200)/1</f>
        <v>1</v>
      </c>
      <c r="J12" s="63">
        <v>40</v>
      </c>
      <c r="K12" s="34">
        <f>(J12/50)/1</f>
        <v>0.80</v>
      </c>
      <c r="L12" s="63">
        <v>10</v>
      </c>
      <c r="M12" s="46">
        <f>(L12/10)/1</f>
        <v>1</v>
      </c>
      <c r="N12" s="63">
        <v>100</v>
      </c>
      <c r="O12" s="50">
        <f>(N12/100)/1</f>
        <v>1</v>
      </c>
    </row>
    <row r="13" spans="1:15" ht="14.5">
      <c r="A13" s="8" t="s">
        <v>14</v>
      </c>
      <c r="B13" s="6" t="s">
        <v>38</v>
      </c>
      <c r="C13" s="7">
        <v>96417</v>
      </c>
      <c r="D13" s="63">
        <v>960</v>
      </c>
      <c r="E13" s="34">
        <f t="shared" si="0" ref="E13">(D13/1200)/1</f>
        <v>0.80</v>
      </c>
      <c r="F13" s="63">
        <v>400</v>
      </c>
      <c r="G13" s="46">
        <f t="shared" si="1" ref="G13">(F13/1500)/1</f>
        <v>0.26666666666666666</v>
      </c>
      <c r="H13" s="63">
        <v>200</v>
      </c>
      <c r="I13" s="34">
        <f t="shared" si="2" ref="I13">(H13/200)/1</f>
        <v>1</v>
      </c>
      <c r="J13" s="63">
        <v>50</v>
      </c>
      <c r="K13" s="34">
        <f t="shared" si="3" ref="K13">(J13/50)/1</f>
        <v>1</v>
      </c>
      <c r="L13" s="63" t="s">
        <v>6</v>
      </c>
      <c r="M13" s="47" t="s">
        <v>6</v>
      </c>
      <c r="N13" s="63">
        <v>20</v>
      </c>
      <c r="O13" s="50">
        <f t="shared" si="4" ref="O13">(N13/100)/1</f>
        <v>0.20</v>
      </c>
    </row>
    <row r="14" spans="1:15" ht="14.5">
      <c r="A14" s="8" t="s">
        <v>18</v>
      </c>
      <c r="B14" s="6" t="s">
        <v>39</v>
      </c>
      <c r="C14" s="7">
        <v>101825</v>
      </c>
      <c r="D14" s="63">
        <v>864</v>
      </c>
      <c r="E14" s="34">
        <f>(D14/1200)/1</f>
        <v>0.72</v>
      </c>
      <c r="F14" s="68">
        <v>1500</v>
      </c>
      <c r="G14" s="46">
        <f t="shared" si="5" ref="G14:G19">(F14/1500)/1</f>
        <v>1</v>
      </c>
      <c r="H14" s="63">
        <v>200</v>
      </c>
      <c r="I14" s="34">
        <f t="shared" si="6" ref="I14:I19">(H14/200)/1</f>
        <v>1</v>
      </c>
      <c r="J14" s="63">
        <v>50</v>
      </c>
      <c r="K14" s="34">
        <f>(J14/50)/1</f>
        <v>1</v>
      </c>
      <c r="L14" s="63">
        <v>10</v>
      </c>
      <c r="M14" s="46">
        <f>(L14/10)/1</f>
        <v>1</v>
      </c>
      <c r="N14" s="63">
        <v>50</v>
      </c>
      <c r="O14" s="50">
        <f t="shared" si="7" ref="O14:O19">(N14/100)/1</f>
        <v>0.50</v>
      </c>
    </row>
    <row r="15" spans="1:15" ht="14.5">
      <c r="A15" s="8" t="s">
        <v>17</v>
      </c>
      <c r="B15" s="6" t="s">
        <v>40</v>
      </c>
      <c r="C15" s="7">
        <v>107389</v>
      </c>
      <c r="D15" s="63">
        <v>840</v>
      </c>
      <c r="E15" s="34">
        <v>0.70</v>
      </c>
      <c r="F15" s="63">
        <v>600</v>
      </c>
      <c r="G15" s="46">
        <f t="shared" si="5"/>
        <v>0.40</v>
      </c>
      <c r="H15" s="63">
        <v>200</v>
      </c>
      <c r="I15" s="34">
        <f t="shared" si="6"/>
        <v>1</v>
      </c>
      <c r="J15" s="63">
        <v>40</v>
      </c>
      <c r="K15" s="34">
        <v>0.80</v>
      </c>
      <c r="L15" s="63">
        <v>10</v>
      </c>
      <c r="M15" s="46">
        <f>(L15/10)/1</f>
        <v>1</v>
      </c>
      <c r="N15" s="63">
        <v>50</v>
      </c>
      <c r="O15" s="50">
        <f t="shared" si="7"/>
        <v>0.50</v>
      </c>
    </row>
    <row r="16" spans="1:15" ht="14.5">
      <c r="A16" s="9" t="s">
        <v>21</v>
      </c>
      <c r="B16" s="6" t="s">
        <v>41</v>
      </c>
      <c r="C16" s="7">
        <v>181240</v>
      </c>
      <c r="D16" s="64">
        <v>0.31</v>
      </c>
      <c r="E16" s="34">
        <f>(D16/1)/1</f>
        <v>0.31</v>
      </c>
      <c r="F16" s="63">
        <v>900</v>
      </c>
      <c r="G16" s="46">
        <f t="shared" si="5"/>
        <v>0.60</v>
      </c>
      <c r="H16" s="63">
        <v>200</v>
      </c>
      <c r="I16" s="34">
        <f t="shared" si="6"/>
        <v>1</v>
      </c>
      <c r="J16" s="63">
        <v>35</v>
      </c>
      <c r="K16" s="34">
        <f>(J16/50)/1</f>
        <v>0.70</v>
      </c>
      <c r="L16" s="63">
        <v>10</v>
      </c>
      <c r="M16" s="46">
        <f>(L16/10)/1</f>
        <v>1</v>
      </c>
      <c r="N16" s="63">
        <v>30</v>
      </c>
      <c r="O16" s="50">
        <f t="shared" si="7"/>
        <v>0.30</v>
      </c>
    </row>
    <row r="17" spans="1:15" ht="14.5">
      <c r="A17" s="8" t="s">
        <v>19</v>
      </c>
      <c r="B17" s="6" t="s">
        <v>34</v>
      </c>
      <c r="C17" s="7">
        <v>283504</v>
      </c>
      <c r="D17" s="63">
        <v>720</v>
      </c>
      <c r="E17" s="34">
        <f t="shared" si="8" ref="E17">(D17/1200)/1</f>
        <v>0.60</v>
      </c>
      <c r="F17" s="68">
        <v>1500</v>
      </c>
      <c r="G17" s="46">
        <f t="shared" si="5"/>
        <v>1</v>
      </c>
      <c r="H17" s="63">
        <v>200</v>
      </c>
      <c r="I17" s="34">
        <f t="shared" si="6"/>
        <v>1</v>
      </c>
      <c r="J17" s="63">
        <v>45</v>
      </c>
      <c r="K17" s="34">
        <f>(J17/50)/1</f>
        <v>0.90</v>
      </c>
      <c r="L17" s="63">
        <v>10</v>
      </c>
      <c r="M17" s="46">
        <f>(L17/10)/1</f>
        <v>1</v>
      </c>
      <c r="N17" s="63">
        <v>60</v>
      </c>
      <c r="O17" s="50">
        <f t="shared" si="7"/>
        <v>0.60</v>
      </c>
    </row>
    <row r="18" spans="1:15" ht="14.5">
      <c r="A18" s="8" t="s">
        <v>13</v>
      </c>
      <c r="B18" s="6" t="s">
        <v>42</v>
      </c>
      <c r="C18" s="7">
        <v>396101</v>
      </c>
      <c r="D18" s="63">
        <v>900</v>
      </c>
      <c r="E18" s="34">
        <f>(D18/1200)/1</f>
        <v>0.75</v>
      </c>
      <c r="F18" s="67">
        <v>1500</v>
      </c>
      <c r="G18" s="46">
        <f t="shared" si="5"/>
        <v>1</v>
      </c>
      <c r="H18" s="63">
        <v>200</v>
      </c>
      <c r="I18" s="34">
        <f t="shared" si="6"/>
        <v>1</v>
      </c>
      <c r="J18" s="63">
        <v>50</v>
      </c>
      <c r="K18" s="34">
        <f>(J18/50)/1</f>
        <v>1</v>
      </c>
      <c r="L18" s="67">
        <v>10</v>
      </c>
      <c r="M18" s="46">
        <f>(L18/10)/1</f>
        <v>1</v>
      </c>
      <c r="N18" s="67">
        <v>100</v>
      </c>
      <c r="O18" s="50">
        <f t="shared" si="7"/>
        <v>1</v>
      </c>
    </row>
    <row r="19" spans="1:15" ht="15" thickBot="1">
      <c r="A19" s="23" t="s">
        <v>22</v>
      </c>
      <c r="B19" s="24" t="s">
        <v>43</v>
      </c>
      <c r="C19" s="25">
        <v>1357326</v>
      </c>
      <c r="D19" s="65">
        <v>0.50</v>
      </c>
      <c r="E19" s="35">
        <f>(D19/1)/1</f>
        <v>0.50</v>
      </c>
      <c r="F19" s="69">
        <v>1500</v>
      </c>
      <c r="G19" s="45">
        <f t="shared" si="5"/>
        <v>1</v>
      </c>
      <c r="H19" s="69">
        <v>200</v>
      </c>
      <c r="I19" s="35">
        <f t="shared" si="6"/>
        <v>1</v>
      </c>
      <c r="J19" s="69">
        <v>50</v>
      </c>
      <c r="K19" s="35">
        <f>(J19/50)/1</f>
        <v>1</v>
      </c>
      <c r="L19" s="69">
        <v>10</v>
      </c>
      <c r="M19" s="45">
        <f t="shared" si="9" ref="M19">(L19/10)/1</f>
        <v>1</v>
      </c>
      <c r="N19" s="69">
        <v>100</v>
      </c>
      <c r="O19" s="51">
        <f t="shared" si="7"/>
        <v>1</v>
      </c>
    </row>
    <row r="20" spans="1:15" ht="15" thickBot="1">
      <c r="A20" s="82" t="s">
        <v>5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4"/>
    </row>
    <row r="21" spans="1:15" ht="14.5">
      <c r="A21" s="10" t="s">
        <v>44</v>
      </c>
      <c r="B21" s="27" t="s">
        <v>38</v>
      </c>
      <c r="C21" s="11">
        <v>22583</v>
      </c>
      <c r="D21" s="71" t="s">
        <v>281</v>
      </c>
      <c r="E21" s="33" t="s">
        <v>281</v>
      </c>
      <c r="F21" s="66">
        <v>1000</v>
      </c>
      <c r="G21" s="42">
        <f>(F21/1500)/1</f>
        <v>0.66666666666666663</v>
      </c>
      <c r="H21" s="70">
        <v>200</v>
      </c>
      <c r="I21" s="41">
        <f>(H21/200)/1</f>
        <v>1</v>
      </c>
      <c r="J21" s="62">
        <v>20</v>
      </c>
      <c r="K21" s="37">
        <f>(J21/50)/1</f>
        <v>0.40</v>
      </c>
      <c r="L21" s="62">
        <v>10</v>
      </c>
      <c r="M21" s="37">
        <f>(L21/10)/1</f>
        <v>1</v>
      </c>
      <c r="N21" s="62">
        <v>100</v>
      </c>
      <c r="O21" s="49">
        <f>(N21/100)/1</f>
        <v>1</v>
      </c>
    </row>
    <row r="22" spans="1:15" ht="14.5">
      <c r="A22" s="2" t="s">
        <v>45</v>
      </c>
      <c r="B22" s="17" t="s">
        <v>42</v>
      </c>
      <c r="C22" s="12">
        <v>23805</v>
      </c>
      <c r="D22" s="68">
        <v>840</v>
      </c>
      <c r="E22" s="36">
        <f>(D22/1200)/1</f>
        <v>0.70</v>
      </c>
      <c r="F22" s="74">
        <v>780</v>
      </c>
      <c r="G22" s="43">
        <f t="shared" si="10" ref="G22:G43">(F22/1500)/1</f>
        <v>0.52</v>
      </c>
      <c r="H22" s="63">
        <v>200</v>
      </c>
      <c r="I22" s="34">
        <f t="shared" si="11" ref="I22:I44">(H22/200)/1</f>
        <v>1</v>
      </c>
      <c r="J22" s="76" t="s">
        <v>281</v>
      </c>
      <c r="K22" s="36" t="s">
        <v>281</v>
      </c>
      <c r="L22" s="68">
        <v>10</v>
      </c>
      <c r="M22" s="36">
        <f t="shared" si="12" ref="M22:M44">(L22/10)/1</f>
        <v>1</v>
      </c>
      <c r="N22" s="68">
        <v>20</v>
      </c>
      <c r="O22" s="52">
        <f t="shared" si="13" ref="O22:O43">(N22/100)/1</f>
        <v>0.20</v>
      </c>
    </row>
    <row r="23" spans="1:15" ht="14.5">
      <c r="A23" s="2" t="s">
        <v>46</v>
      </c>
      <c r="B23" s="17" t="s">
        <v>83</v>
      </c>
      <c r="C23" s="12">
        <v>31954</v>
      </c>
      <c r="D23" s="68">
        <v>800</v>
      </c>
      <c r="E23" s="36">
        <f t="shared" si="14" ref="E23:E33">(D23/1200)/1</f>
        <v>0.66666666666666663</v>
      </c>
      <c r="F23" s="75">
        <v>1000</v>
      </c>
      <c r="G23" s="43">
        <f t="shared" si="10"/>
        <v>0.66666666666666663</v>
      </c>
      <c r="H23" s="63">
        <v>200</v>
      </c>
      <c r="I23" s="34">
        <f t="shared" si="11"/>
        <v>1</v>
      </c>
      <c r="J23" s="68">
        <v>20</v>
      </c>
      <c r="K23" s="36">
        <f t="shared" si="15" ref="K23:K43">(J23/50)/1</f>
        <v>0.40</v>
      </c>
      <c r="L23" s="68">
        <v>7</v>
      </c>
      <c r="M23" s="36">
        <f t="shared" si="12"/>
        <v>0.70</v>
      </c>
      <c r="N23" s="68">
        <v>25</v>
      </c>
      <c r="O23" s="52">
        <f t="shared" si="13"/>
        <v>0.25</v>
      </c>
    </row>
    <row r="24" spans="1:15" ht="14.5">
      <c r="A24" s="2" t="s">
        <v>47</v>
      </c>
      <c r="B24" s="17" t="s">
        <v>37</v>
      </c>
      <c r="C24" s="12">
        <v>19936</v>
      </c>
      <c r="D24" s="68">
        <v>900</v>
      </c>
      <c r="E24" s="36">
        <f t="shared" si="14"/>
        <v>0.75</v>
      </c>
      <c r="F24" s="67">
        <v>1200</v>
      </c>
      <c r="G24" s="43">
        <f t="shared" si="10"/>
        <v>0.80</v>
      </c>
      <c r="H24" s="63">
        <v>200</v>
      </c>
      <c r="I24" s="34">
        <f t="shared" si="11"/>
        <v>1</v>
      </c>
      <c r="J24" s="68">
        <v>20</v>
      </c>
      <c r="K24" s="36">
        <f t="shared" si="15"/>
        <v>0.40</v>
      </c>
      <c r="L24" s="68">
        <v>10</v>
      </c>
      <c r="M24" s="36">
        <f t="shared" si="12"/>
        <v>1</v>
      </c>
      <c r="N24" s="68">
        <v>40</v>
      </c>
      <c r="O24" s="52">
        <f t="shared" si="13"/>
        <v>0.40</v>
      </c>
    </row>
    <row r="25" spans="1:15" ht="14.5">
      <c r="A25" s="2" t="s">
        <v>48</v>
      </c>
      <c r="B25" s="17" t="s">
        <v>40</v>
      </c>
      <c r="C25" s="12">
        <v>37262</v>
      </c>
      <c r="D25" s="68">
        <v>960</v>
      </c>
      <c r="E25" s="36">
        <v>0.80</v>
      </c>
      <c r="F25" s="75">
        <v>1000</v>
      </c>
      <c r="G25" s="43">
        <f t="shared" si="10"/>
        <v>0.66666666666666663</v>
      </c>
      <c r="H25" s="63">
        <v>200</v>
      </c>
      <c r="I25" s="34">
        <f t="shared" si="11"/>
        <v>1</v>
      </c>
      <c r="J25" s="68">
        <v>19</v>
      </c>
      <c r="K25" s="36">
        <f t="shared" si="15"/>
        <v>0.38</v>
      </c>
      <c r="L25" s="68">
        <v>10</v>
      </c>
      <c r="M25" s="36">
        <f t="shared" si="12"/>
        <v>1</v>
      </c>
      <c r="N25" s="68">
        <v>60</v>
      </c>
      <c r="O25" s="52">
        <f t="shared" si="13"/>
        <v>0.60</v>
      </c>
    </row>
    <row r="26" spans="1:15" ht="14.5">
      <c r="A26" s="2" t="s">
        <v>49</v>
      </c>
      <c r="B26" s="17" t="s">
        <v>34</v>
      </c>
      <c r="C26" s="12">
        <v>15415</v>
      </c>
      <c r="D26" s="68">
        <v>900</v>
      </c>
      <c r="E26" s="36">
        <f t="shared" si="14"/>
        <v>0.75</v>
      </c>
      <c r="F26" s="75">
        <v>1200</v>
      </c>
      <c r="G26" s="43">
        <f t="shared" si="10"/>
        <v>0.80</v>
      </c>
      <c r="H26" s="63">
        <v>200</v>
      </c>
      <c r="I26" s="34">
        <f t="shared" si="11"/>
        <v>1</v>
      </c>
      <c r="J26" s="68">
        <v>20</v>
      </c>
      <c r="K26" s="36">
        <f t="shared" si="15"/>
        <v>0.40</v>
      </c>
      <c r="L26" s="68">
        <v>10</v>
      </c>
      <c r="M26" s="36">
        <f t="shared" si="12"/>
        <v>1</v>
      </c>
      <c r="N26" s="68">
        <v>100</v>
      </c>
      <c r="O26" s="52">
        <f t="shared" si="13"/>
        <v>1</v>
      </c>
    </row>
    <row r="27" spans="1:15" ht="14.5">
      <c r="A27" s="2" t="s">
        <v>50</v>
      </c>
      <c r="B27" s="17" t="s">
        <v>39</v>
      </c>
      <c r="C27" s="12">
        <v>25061</v>
      </c>
      <c r="D27" s="68">
        <v>840</v>
      </c>
      <c r="E27" s="36">
        <f t="shared" si="14"/>
        <v>0.70</v>
      </c>
      <c r="F27" s="75">
        <v>1000</v>
      </c>
      <c r="G27" s="43">
        <f t="shared" si="10"/>
        <v>0.66666666666666663</v>
      </c>
      <c r="H27" s="63">
        <v>200</v>
      </c>
      <c r="I27" s="34">
        <f t="shared" si="11"/>
        <v>1</v>
      </c>
      <c r="J27" s="76" t="s">
        <v>281</v>
      </c>
      <c r="K27" s="36" t="s">
        <v>281</v>
      </c>
      <c r="L27" s="76" t="s">
        <v>281</v>
      </c>
      <c r="M27" s="36" t="s">
        <v>281</v>
      </c>
      <c r="N27" s="68" t="s">
        <v>281</v>
      </c>
      <c r="O27" s="52" t="s">
        <v>281</v>
      </c>
    </row>
    <row r="28" spans="1:15" ht="14.5">
      <c r="A28" s="2" t="s">
        <v>51</v>
      </c>
      <c r="B28" s="17" t="s">
        <v>36</v>
      </c>
      <c r="C28" s="12">
        <v>16186</v>
      </c>
      <c r="D28" s="68">
        <v>1056</v>
      </c>
      <c r="E28" s="36">
        <v>0.77</v>
      </c>
      <c r="F28" s="75">
        <v>1500</v>
      </c>
      <c r="G28" s="43">
        <f t="shared" si="10"/>
        <v>1</v>
      </c>
      <c r="H28" s="63">
        <v>200</v>
      </c>
      <c r="I28" s="34">
        <f t="shared" si="11"/>
        <v>1</v>
      </c>
      <c r="J28" s="68">
        <v>20</v>
      </c>
      <c r="K28" s="36">
        <f t="shared" si="15"/>
        <v>0.40</v>
      </c>
      <c r="L28" s="68">
        <v>10</v>
      </c>
      <c r="M28" s="36">
        <f t="shared" si="12"/>
        <v>1</v>
      </c>
      <c r="N28" s="68">
        <v>100</v>
      </c>
      <c r="O28" s="52">
        <f t="shared" si="13"/>
        <v>1</v>
      </c>
    </row>
    <row r="29" spans="1:15" ht="14.5">
      <c r="A29" s="2" t="s">
        <v>52</v>
      </c>
      <c r="B29" s="17" t="s">
        <v>41</v>
      </c>
      <c r="C29" s="12">
        <v>22496</v>
      </c>
      <c r="D29" s="68">
        <v>450</v>
      </c>
      <c r="E29" s="36">
        <f t="shared" si="14"/>
        <v>0.375</v>
      </c>
      <c r="F29" s="75">
        <v>1200</v>
      </c>
      <c r="G29" s="43">
        <f t="shared" si="10"/>
        <v>0.80</v>
      </c>
      <c r="H29" s="75">
        <v>120</v>
      </c>
      <c r="I29" s="34">
        <f t="shared" si="11"/>
        <v>0.60</v>
      </c>
      <c r="J29" s="68">
        <v>16</v>
      </c>
      <c r="K29" s="36">
        <f t="shared" si="15"/>
        <v>0.32</v>
      </c>
      <c r="L29" s="68">
        <v>10</v>
      </c>
      <c r="M29" s="36">
        <f t="shared" si="12"/>
        <v>1</v>
      </c>
      <c r="N29" s="68">
        <v>100</v>
      </c>
      <c r="O29" s="52">
        <f t="shared" si="13"/>
        <v>1</v>
      </c>
    </row>
    <row r="30" spans="1:15" ht="14.5">
      <c r="A30" s="2" t="s">
        <v>53</v>
      </c>
      <c r="B30" s="17" t="s">
        <v>84</v>
      </c>
      <c r="C30" s="12">
        <v>45000</v>
      </c>
      <c r="D30" s="68">
        <v>400</v>
      </c>
      <c r="E30" s="36">
        <f t="shared" si="14"/>
        <v>0.33333333333333331</v>
      </c>
      <c r="F30" s="75">
        <v>1000</v>
      </c>
      <c r="G30" s="43">
        <f t="shared" si="10"/>
        <v>0.66666666666666663</v>
      </c>
      <c r="H30" s="63">
        <v>200</v>
      </c>
      <c r="I30" s="34">
        <f t="shared" si="11"/>
        <v>1</v>
      </c>
      <c r="J30" s="68">
        <v>20</v>
      </c>
      <c r="K30" s="36">
        <f t="shared" si="15"/>
        <v>0.40</v>
      </c>
      <c r="L30" s="68">
        <v>10</v>
      </c>
      <c r="M30" s="36">
        <f t="shared" si="12"/>
        <v>1</v>
      </c>
      <c r="N30" s="68">
        <v>100</v>
      </c>
      <c r="O30" s="52">
        <f t="shared" si="13"/>
        <v>1</v>
      </c>
    </row>
    <row r="31" spans="1:15" ht="14.5">
      <c r="A31" s="2" t="s">
        <v>54</v>
      </c>
      <c r="B31" s="17" t="s">
        <v>32</v>
      </c>
      <c r="C31" s="12">
        <v>46940</v>
      </c>
      <c r="D31" s="68">
        <v>800</v>
      </c>
      <c r="E31" s="36">
        <f t="shared" si="14"/>
        <v>0.66666666666666663</v>
      </c>
      <c r="F31" s="75">
        <v>1500</v>
      </c>
      <c r="G31" s="43">
        <f t="shared" si="10"/>
        <v>1</v>
      </c>
      <c r="H31" s="63">
        <v>200</v>
      </c>
      <c r="I31" s="34">
        <f t="shared" si="11"/>
        <v>1</v>
      </c>
      <c r="J31" s="68">
        <v>21</v>
      </c>
      <c r="K31" s="36">
        <f t="shared" si="15"/>
        <v>0.42</v>
      </c>
      <c r="L31" s="68">
        <v>10</v>
      </c>
      <c r="M31" s="36">
        <f t="shared" si="12"/>
        <v>1</v>
      </c>
      <c r="N31" s="68">
        <v>100</v>
      </c>
      <c r="O31" s="52">
        <f t="shared" si="13"/>
        <v>1</v>
      </c>
    </row>
    <row r="32" spans="1:15" ht="14.5">
      <c r="A32" s="2" t="s">
        <v>55</v>
      </c>
      <c r="B32" s="17" t="s">
        <v>33</v>
      </c>
      <c r="C32" s="12">
        <v>23398</v>
      </c>
      <c r="D32" s="72">
        <v>0.65</v>
      </c>
      <c r="E32" s="36">
        <v>0.65</v>
      </c>
      <c r="F32" s="75">
        <v>1500</v>
      </c>
      <c r="G32" s="43">
        <f t="shared" si="10"/>
        <v>1</v>
      </c>
      <c r="H32" s="63">
        <v>200</v>
      </c>
      <c r="I32" s="34">
        <f t="shared" si="11"/>
        <v>1</v>
      </c>
      <c r="J32" s="68">
        <v>10</v>
      </c>
      <c r="K32" s="36">
        <f t="shared" si="15"/>
        <v>0.20</v>
      </c>
      <c r="L32" s="68">
        <v>10</v>
      </c>
      <c r="M32" s="36">
        <f t="shared" si="12"/>
        <v>1</v>
      </c>
      <c r="N32" s="68">
        <v>20</v>
      </c>
      <c r="O32" s="52">
        <f t="shared" si="13"/>
        <v>0.20</v>
      </c>
    </row>
    <row r="33" spans="1:15" ht="14.5">
      <c r="A33" s="2" t="s">
        <v>56</v>
      </c>
      <c r="B33" s="17" t="s">
        <v>35</v>
      </c>
      <c r="C33" s="12">
        <v>25393</v>
      </c>
      <c r="D33" s="68">
        <v>720</v>
      </c>
      <c r="E33" s="36">
        <f t="shared" si="14"/>
        <v>0.60</v>
      </c>
      <c r="F33" s="75">
        <v>1200</v>
      </c>
      <c r="G33" s="43">
        <f t="shared" si="10"/>
        <v>0.80</v>
      </c>
      <c r="H33" s="63">
        <v>200</v>
      </c>
      <c r="I33" s="34">
        <f t="shared" si="11"/>
        <v>1</v>
      </c>
      <c r="J33" s="68">
        <v>30</v>
      </c>
      <c r="K33" s="36">
        <v>0.60</v>
      </c>
      <c r="L33" s="68">
        <v>10</v>
      </c>
      <c r="M33" s="36">
        <f t="shared" si="12"/>
        <v>1</v>
      </c>
      <c r="N33" s="68">
        <v>100</v>
      </c>
      <c r="O33" s="52">
        <f t="shared" si="13"/>
        <v>1</v>
      </c>
    </row>
    <row r="34" spans="1:15" ht="14.5">
      <c r="A34" s="2" t="s">
        <v>57</v>
      </c>
      <c r="B34" s="17" t="s">
        <v>40</v>
      </c>
      <c r="C34" s="12">
        <v>45830</v>
      </c>
      <c r="D34" s="72">
        <v>0.80</v>
      </c>
      <c r="E34" s="36">
        <f>(D34/1)/1</f>
        <v>0.80</v>
      </c>
      <c r="F34" s="75">
        <v>1500</v>
      </c>
      <c r="G34" s="43">
        <f t="shared" si="10"/>
        <v>1</v>
      </c>
      <c r="H34" s="63">
        <v>200</v>
      </c>
      <c r="I34" s="34">
        <f t="shared" si="11"/>
        <v>1</v>
      </c>
      <c r="J34" s="68">
        <v>21</v>
      </c>
      <c r="K34" s="36">
        <f t="shared" si="15"/>
        <v>0.42</v>
      </c>
      <c r="L34" s="68">
        <v>10</v>
      </c>
      <c r="M34" s="36">
        <f t="shared" si="12"/>
        <v>1</v>
      </c>
      <c r="N34" s="63" t="s">
        <v>6</v>
      </c>
      <c r="O34" s="53" t="s">
        <v>6</v>
      </c>
    </row>
    <row r="35" spans="1:15" ht="14.5">
      <c r="A35" s="2" t="s">
        <v>58</v>
      </c>
      <c r="B35" s="17" t="s">
        <v>39</v>
      </c>
      <c r="C35" s="12">
        <v>43551</v>
      </c>
      <c r="D35" s="68">
        <v>996</v>
      </c>
      <c r="E35" s="36">
        <v>0.83</v>
      </c>
      <c r="F35" s="75">
        <v>1000</v>
      </c>
      <c r="G35" s="43">
        <f t="shared" si="10"/>
        <v>0.66666666666666663</v>
      </c>
      <c r="H35" s="63">
        <v>200</v>
      </c>
      <c r="I35" s="34">
        <f t="shared" si="11"/>
        <v>1</v>
      </c>
      <c r="J35" s="76" t="s">
        <v>281</v>
      </c>
      <c r="K35" s="36" t="s">
        <v>281</v>
      </c>
      <c r="L35" s="68">
        <v>10</v>
      </c>
      <c r="M35" s="36">
        <f t="shared" si="12"/>
        <v>1</v>
      </c>
      <c r="N35" s="68">
        <v>100</v>
      </c>
      <c r="O35" s="52">
        <f t="shared" si="13"/>
        <v>1</v>
      </c>
    </row>
    <row r="36" spans="1:15" ht="14.5">
      <c r="A36" s="2" t="s">
        <v>59</v>
      </c>
      <c r="B36" s="17" t="s">
        <v>39</v>
      </c>
      <c r="C36" s="12">
        <v>41634</v>
      </c>
      <c r="D36" s="68">
        <v>1000</v>
      </c>
      <c r="E36" s="36">
        <v>0.83</v>
      </c>
      <c r="F36" s="75">
        <v>1000</v>
      </c>
      <c r="G36" s="43">
        <f t="shared" si="10"/>
        <v>0.66666666666666663</v>
      </c>
      <c r="H36" s="63">
        <v>200</v>
      </c>
      <c r="I36" s="34">
        <f t="shared" si="11"/>
        <v>1</v>
      </c>
      <c r="J36" s="68">
        <v>15</v>
      </c>
      <c r="K36" s="36">
        <f t="shared" si="15"/>
        <v>0.30</v>
      </c>
      <c r="L36" s="68">
        <v>10</v>
      </c>
      <c r="M36" s="36">
        <f t="shared" si="12"/>
        <v>1</v>
      </c>
      <c r="N36" s="63" t="s">
        <v>6</v>
      </c>
      <c r="O36" s="53" t="s">
        <v>6</v>
      </c>
    </row>
    <row r="37" spans="1:15" ht="14.5">
      <c r="A37" s="2" t="s">
        <v>60</v>
      </c>
      <c r="B37" s="17" t="s">
        <v>33</v>
      </c>
      <c r="C37" s="12">
        <v>34712</v>
      </c>
      <c r="D37" s="68">
        <v>840</v>
      </c>
      <c r="E37" s="36">
        <f t="shared" si="16" ref="E37:E44">(D37/1200)/1</f>
        <v>0.70</v>
      </c>
      <c r="F37" s="75">
        <v>1000</v>
      </c>
      <c r="G37" s="43">
        <f t="shared" si="10"/>
        <v>0.66666666666666663</v>
      </c>
      <c r="H37" s="63">
        <v>200</v>
      </c>
      <c r="I37" s="34">
        <f t="shared" si="11"/>
        <v>1</v>
      </c>
      <c r="J37" s="68">
        <v>25</v>
      </c>
      <c r="K37" s="36">
        <f t="shared" si="15"/>
        <v>0.50</v>
      </c>
      <c r="L37" s="68">
        <v>10</v>
      </c>
      <c r="M37" s="36">
        <f t="shared" si="12"/>
        <v>1</v>
      </c>
      <c r="N37" s="68">
        <v>100</v>
      </c>
      <c r="O37" s="52">
        <f t="shared" si="13"/>
        <v>1</v>
      </c>
    </row>
    <row r="38" spans="1:15" ht="14.5">
      <c r="A38" s="4" t="s">
        <v>61</v>
      </c>
      <c r="B38" s="17" t="s">
        <v>34</v>
      </c>
      <c r="C38" s="12">
        <v>34306</v>
      </c>
      <c r="D38" s="68">
        <v>900</v>
      </c>
      <c r="E38" s="36">
        <f t="shared" si="16"/>
        <v>0.75</v>
      </c>
      <c r="F38" s="75">
        <v>1300</v>
      </c>
      <c r="G38" s="43">
        <f t="shared" si="10"/>
        <v>0.8666666666666667</v>
      </c>
      <c r="H38" s="63">
        <v>200</v>
      </c>
      <c r="I38" s="34">
        <f t="shared" si="11"/>
        <v>1</v>
      </c>
      <c r="J38" s="68">
        <v>10</v>
      </c>
      <c r="K38" s="36">
        <f t="shared" si="15"/>
        <v>0.20</v>
      </c>
      <c r="L38" s="68">
        <v>10</v>
      </c>
      <c r="M38" s="36">
        <f t="shared" si="12"/>
        <v>1</v>
      </c>
      <c r="N38" s="68">
        <v>100</v>
      </c>
      <c r="O38" s="52">
        <f t="shared" si="13"/>
        <v>1</v>
      </c>
    </row>
    <row r="39" spans="1:15" ht="14.5">
      <c r="A39" s="2" t="s">
        <v>62</v>
      </c>
      <c r="B39" s="17" t="s">
        <v>84</v>
      </c>
      <c r="C39" s="12">
        <v>32743</v>
      </c>
      <c r="D39" s="68">
        <v>864</v>
      </c>
      <c r="E39" s="36">
        <v>0.72</v>
      </c>
      <c r="F39" s="75">
        <v>900</v>
      </c>
      <c r="G39" s="43">
        <f t="shared" si="10"/>
        <v>0.60</v>
      </c>
      <c r="H39" s="63" t="s">
        <v>6</v>
      </c>
      <c r="I39" s="34" t="s">
        <v>6</v>
      </c>
      <c r="J39" s="68">
        <v>25</v>
      </c>
      <c r="K39" s="36">
        <f t="shared" si="15"/>
        <v>0.50</v>
      </c>
      <c r="L39" s="68">
        <v>10</v>
      </c>
      <c r="M39" s="36">
        <f t="shared" si="12"/>
        <v>1</v>
      </c>
      <c r="N39" s="68">
        <v>20</v>
      </c>
      <c r="O39" s="52">
        <f t="shared" si="13"/>
        <v>0.20</v>
      </c>
    </row>
    <row r="40" spans="1:15" ht="14.5">
      <c r="A40" s="2" t="s">
        <v>63</v>
      </c>
      <c r="B40" s="17" t="s">
        <v>38</v>
      </c>
      <c r="C40" s="12">
        <v>30742</v>
      </c>
      <c r="D40" s="68">
        <v>440</v>
      </c>
      <c r="E40" s="36">
        <f t="shared" si="16"/>
        <v>0.36666666666666664</v>
      </c>
      <c r="F40" s="75">
        <v>1200</v>
      </c>
      <c r="G40" s="43">
        <f t="shared" si="10"/>
        <v>0.80</v>
      </c>
      <c r="H40" s="63">
        <v>200</v>
      </c>
      <c r="I40" s="34">
        <f t="shared" si="11"/>
        <v>1</v>
      </c>
      <c r="J40" s="68">
        <v>20</v>
      </c>
      <c r="K40" s="36">
        <f t="shared" si="15"/>
        <v>0.40</v>
      </c>
      <c r="L40" s="68">
        <v>10</v>
      </c>
      <c r="M40" s="36">
        <f t="shared" si="12"/>
        <v>1</v>
      </c>
      <c r="N40" s="68">
        <v>20</v>
      </c>
      <c r="O40" s="52">
        <f t="shared" si="13"/>
        <v>0.20</v>
      </c>
    </row>
    <row r="41" spans="1:15" ht="14.5">
      <c r="A41" s="2" t="s">
        <v>64</v>
      </c>
      <c r="B41" s="17" t="s">
        <v>34</v>
      </c>
      <c r="C41" s="12">
        <v>22848</v>
      </c>
      <c r="D41" s="68">
        <v>780</v>
      </c>
      <c r="E41" s="36">
        <v>0.65</v>
      </c>
      <c r="F41" s="75">
        <v>1000</v>
      </c>
      <c r="G41" s="43">
        <f t="shared" si="10"/>
        <v>0.66666666666666663</v>
      </c>
      <c r="H41" s="63">
        <v>200</v>
      </c>
      <c r="I41" s="34">
        <f t="shared" si="11"/>
        <v>1</v>
      </c>
      <c r="J41" s="68">
        <v>20</v>
      </c>
      <c r="K41" s="36">
        <f t="shared" si="15"/>
        <v>0.40</v>
      </c>
      <c r="L41" s="68">
        <v>10</v>
      </c>
      <c r="M41" s="36">
        <f t="shared" si="12"/>
        <v>1</v>
      </c>
      <c r="N41" s="63" t="s">
        <v>6</v>
      </c>
      <c r="O41" s="53" t="s">
        <v>6</v>
      </c>
    </row>
    <row r="42" spans="1:15" ht="14.5">
      <c r="A42" s="2" t="s">
        <v>65</v>
      </c>
      <c r="B42" s="17" t="s">
        <v>84</v>
      </c>
      <c r="C42" s="12">
        <v>19767</v>
      </c>
      <c r="D42" s="68">
        <v>900</v>
      </c>
      <c r="E42" s="36">
        <f t="shared" si="16"/>
        <v>0.75</v>
      </c>
      <c r="F42" s="75">
        <v>1200</v>
      </c>
      <c r="G42" s="43">
        <f t="shared" si="10"/>
        <v>0.80</v>
      </c>
      <c r="H42" s="63">
        <v>200</v>
      </c>
      <c r="I42" s="34">
        <f t="shared" si="11"/>
        <v>1</v>
      </c>
      <c r="J42" s="68">
        <v>25</v>
      </c>
      <c r="K42" s="36">
        <f t="shared" si="15"/>
        <v>0.50</v>
      </c>
      <c r="L42" s="68">
        <v>10</v>
      </c>
      <c r="M42" s="36">
        <f t="shared" si="12"/>
        <v>1</v>
      </c>
      <c r="N42" s="63" t="s">
        <v>6</v>
      </c>
      <c r="O42" s="53" t="s">
        <v>6</v>
      </c>
    </row>
    <row r="43" spans="1:15" ht="14.5">
      <c r="A43" s="2" t="s">
        <v>66</v>
      </c>
      <c r="B43" s="17" t="s">
        <v>35</v>
      </c>
      <c r="C43" s="12">
        <v>16410</v>
      </c>
      <c r="D43" s="68">
        <v>900</v>
      </c>
      <c r="E43" s="36">
        <f t="shared" si="16"/>
        <v>0.75</v>
      </c>
      <c r="F43" s="75">
        <v>1000</v>
      </c>
      <c r="G43" s="43">
        <f t="shared" si="10"/>
        <v>0.66666666666666663</v>
      </c>
      <c r="H43" s="63">
        <v>200</v>
      </c>
      <c r="I43" s="34">
        <f t="shared" si="11"/>
        <v>1</v>
      </c>
      <c r="J43" s="68">
        <v>20</v>
      </c>
      <c r="K43" s="36">
        <f t="shared" si="15"/>
        <v>0.40</v>
      </c>
      <c r="L43" s="68">
        <v>10</v>
      </c>
      <c r="M43" s="36">
        <f t="shared" si="12"/>
        <v>1</v>
      </c>
      <c r="N43" s="68">
        <v>100</v>
      </c>
      <c r="O43" s="52">
        <f t="shared" si="13"/>
        <v>1</v>
      </c>
    </row>
    <row r="44" spans="1:15" ht="14.5">
      <c r="A44" s="4" t="s">
        <v>67</v>
      </c>
      <c r="B44" s="17" t="s">
        <v>84</v>
      </c>
      <c r="C44" s="12">
        <v>16557</v>
      </c>
      <c r="D44" s="68">
        <v>750</v>
      </c>
      <c r="E44" s="36">
        <f t="shared" si="16"/>
        <v>0.625</v>
      </c>
      <c r="F44" s="75">
        <v>800</v>
      </c>
      <c r="G44" s="43">
        <f>(F44/1500)/1</f>
        <v>0.53333333333333333</v>
      </c>
      <c r="H44" s="63">
        <v>200</v>
      </c>
      <c r="I44" s="34">
        <f t="shared" si="11"/>
        <v>1</v>
      </c>
      <c r="J44" s="76" t="s">
        <v>281</v>
      </c>
      <c r="K44" s="36" t="s">
        <v>281</v>
      </c>
      <c r="L44" s="68">
        <v>9</v>
      </c>
      <c r="M44" s="36">
        <f t="shared" si="12"/>
        <v>0.90</v>
      </c>
      <c r="N44" s="63" t="s">
        <v>6</v>
      </c>
      <c r="O44" s="53" t="s">
        <v>6</v>
      </c>
    </row>
    <row r="45" spans="1:15" ht="14.5">
      <c r="A45" s="4" t="s">
        <v>68</v>
      </c>
      <c r="B45" s="17" t="s">
        <v>37</v>
      </c>
      <c r="C45" s="12">
        <v>15348</v>
      </c>
      <c r="D45" s="73">
        <v>0.80</v>
      </c>
      <c r="E45" s="36">
        <v>0.80</v>
      </c>
      <c r="F45" s="75">
        <v>800</v>
      </c>
      <c r="G45" s="43">
        <v>0.53</v>
      </c>
      <c r="H45" s="63">
        <v>200</v>
      </c>
      <c r="I45" s="34">
        <v>1</v>
      </c>
      <c r="J45" s="68">
        <v>20</v>
      </c>
      <c r="K45" s="36">
        <v>0.30</v>
      </c>
      <c r="L45" s="68">
        <v>10</v>
      </c>
      <c r="M45" s="36">
        <v>1</v>
      </c>
      <c r="N45" s="63" t="s">
        <v>6</v>
      </c>
      <c r="O45" s="54" t="s">
        <v>6</v>
      </c>
    </row>
    <row r="46" spans="1:15" ht="14.5">
      <c r="A46" s="2" t="s">
        <v>69</v>
      </c>
      <c r="B46" s="17" t="s">
        <v>37</v>
      </c>
      <c r="C46" s="12">
        <v>29660</v>
      </c>
      <c r="D46" s="68">
        <v>696</v>
      </c>
      <c r="E46" s="36">
        <v>0.57999999999999996</v>
      </c>
      <c r="F46" s="75">
        <v>1500</v>
      </c>
      <c r="G46" s="43">
        <v>1</v>
      </c>
      <c r="H46" s="63">
        <v>200</v>
      </c>
      <c r="I46" s="34">
        <v>1</v>
      </c>
      <c r="J46" s="68">
        <v>40</v>
      </c>
      <c r="K46" s="36">
        <v>0.80</v>
      </c>
      <c r="L46" s="68">
        <v>10</v>
      </c>
      <c r="M46" s="36">
        <v>1</v>
      </c>
      <c r="N46" s="63" t="s">
        <v>6</v>
      </c>
      <c r="O46" s="53" t="s">
        <v>6</v>
      </c>
    </row>
    <row r="47" spans="1:15" ht="14.5">
      <c r="A47" s="4" t="s">
        <v>70</v>
      </c>
      <c r="B47" s="17" t="s">
        <v>40</v>
      </c>
      <c r="C47" s="12">
        <v>14472</v>
      </c>
      <c r="D47" s="68">
        <v>840</v>
      </c>
      <c r="E47" s="36">
        <v>0.70</v>
      </c>
      <c r="F47" s="75">
        <v>800</v>
      </c>
      <c r="G47" s="43">
        <v>0.53</v>
      </c>
      <c r="H47" s="63">
        <v>200</v>
      </c>
      <c r="I47" s="34">
        <v>1</v>
      </c>
      <c r="J47" s="68">
        <v>30</v>
      </c>
      <c r="K47" s="36">
        <v>0.60</v>
      </c>
      <c r="L47" s="68">
        <v>10</v>
      </c>
      <c r="M47" s="36">
        <v>1</v>
      </c>
      <c r="N47" s="63">
        <v>100</v>
      </c>
      <c r="O47" s="54">
        <v>1</v>
      </c>
    </row>
    <row r="48" spans="1:15" ht="14.5">
      <c r="A48" s="2" t="s">
        <v>71</v>
      </c>
      <c r="B48" s="17" t="s">
        <v>32</v>
      </c>
      <c r="C48" s="12">
        <v>18121</v>
      </c>
      <c r="D48" s="73">
        <v>0.54</v>
      </c>
      <c r="E48" s="36">
        <v>0.54</v>
      </c>
      <c r="F48" s="75">
        <v>1200</v>
      </c>
      <c r="G48" s="43">
        <v>0.80</v>
      </c>
      <c r="H48" s="63">
        <v>200</v>
      </c>
      <c r="I48" s="34">
        <v>1</v>
      </c>
      <c r="J48" s="76" t="s">
        <v>281</v>
      </c>
      <c r="K48" s="36" t="s">
        <v>281</v>
      </c>
      <c r="L48" s="68">
        <v>10</v>
      </c>
      <c r="M48" s="36">
        <v>1</v>
      </c>
      <c r="N48" s="63">
        <v>50</v>
      </c>
      <c r="O48" s="54">
        <v>0.50</v>
      </c>
    </row>
    <row r="49" spans="1:15" ht="14.5">
      <c r="A49" s="2" t="s">
        <v>72</v>
      </c>
      <c r="B49" s="17" t="s">
        <v>83</v>
      </c>
      <c r="C49" s="12">
        <v>22227</v>
      </c>
      <c r="D49" s="73">
        <v>0.65</v>
      </c>
      <c r="E49" s="36">
        <v>0.65</v>
      </c>
      <c r="F49" s="75">
        <v>1000</v>
      </c>
      <c r="G49" s="43">
        <v>0.67</v>
      </c>
      <c r="H49" s="63">
        <v>200</v>
      </c>
      <c r="I49" s="34">
        <v>1</v>
      </c>
      <c r="J49" s="76" t="s">
        <v>281</v>
      </c>
      <c r="K49" s="36" t="s">
        <v>281</v>
      </c>
      <c r="L49" s="68">
        <v>10</v>
      </c>
      <c r="M49" s="36">
        <v>1</v>
      </c>
      <c r="N49" s="63">
        <v>15</v>
      </c>
      <c r="O49" s="54">
        <v>0.15</v>
      </c>
    </row>
    <row r="50" spans="1:15" ht="14.5">
      <c r="A50" s="2" t="s">
        <v>73</v>
      </c>
      <c r="B50" s="17" t="s">
        <v>84</v>
      </c>
      <c r="C50" s="12">
        <v>20809</v>
      </c>
      <c r="D50" s="68">
        <v>1000</v>
      </c>
      <c r="E50" s="36">
        <v>0.83</v>
      </c>
      <c r="F50" s="75">
        <v>1000</v>
      </c>
      <c r="G50" s="43">
        <v>0.67</v>
      </c>
      <c r="H50" s="63">
        <v>200</v>
      </c>
      <c r="I50" s="34">
        <v>1</v>
      </c>
      <c r="J50" s="68">
        <v>20</v>
      </c>
      <c r="K50" s="36">
        <v>0.40</v>
      </c>
      <c r="L50" s="68">
        <v>10</v>
      </c>
      <c r="M50" s="36">
        <v>1</v>
      </c>
      <c r="N50" s="63">
        <v>50</v>
      </c>
      <c r="O50" s="54">
        <v>0.50</v>
      </c>
    </row>
    <row r="51" spans="1:15" ht="14.5">
      <c r="A51" s="2" t="s">
        <v>74</v>
      </c>
      <c r="B51" s="17" t="s">
        <v>84</v>
      </c>
      <c r="C51" s="12">
        <v>33289</v>
      </c>
      <c r="D51" s="68">
        <v>800</v>
      </c>
      <c r="E51" s="36">
        <v>0.67</v>
      </c>
      <c r="F51" s="75">
        <v>500</v>
      </c>
      <c r="G51" s="43">
        <v>0.33</v>
      </c>
      <c r="H51" s="63">
        <v>100</v>
      </c>
      <c r="I51" s="34">
        <v>0.50</v>
      </c>
      <c r="J51" s="68">
        <v>10</v>
      </c>
      <c r="K51" s="36">
        <v>0.20</v>
      </c>
      <c r="L51" s="68">
        <v>10</v>
      </c>
      <c r="M51" s="36">
        <v>1</v>
      </c>
      <c r="N51" s="63">
        <v>50</v>
      </c>
      <c r="O51" s="54">
        <v>0.50</v>
      </c>
    </row>
    <row r="52" spans="1:15" ht="14.5">
      <c r="A52" s="2" t="s">
        <v>75</v>
      </c>
      <c r="B52" s="17" t="s">
        <v>38</v>
      </c>
      <c r="C52" s="12">
        <v>34301</v>
      </c>
      <c r="D52" s="68">
        <v>960</v>
      </c>
      <c r="E52" s="36">
        <v>0.80</v>
      </c>
      <c r="F52" s="75">
        <v>1000</v>
      </c>
      <c r="G52" s="43">
        <v>0.67</v>
      </c>
      <c r="H52" s="63">
        <v>200</v>
      </c>
      <c r="I52" s="34">
        <v>1</v>
      </c>
      <c r="J52" s="68">
        <v>21</v>
      </c>
      <c r="K52" s="36">
        <v>0.42</v>
      </c>
      <c r="L52" s="68">
        <v>10</v>
      </c>
      <c r="M52" s="36">
        <v>1</v>
      </c>
      <c r="N52" s="63">
        <v>40</v>
      </c>
      <c r="O52" s="54">
        <v>0.40</v>
      </c>
    </row>
    <row r="53" spans="1:15" ht="14.5">
      <c r="A53" s="2" t="s">
        <v>76</v>
      </c>
      <c r="B53" s="17" t="s">
        <v>36</v>
      </c>
      <c r="C53" s="12">
        <v>23443</v>
      </c>
      <c r="D53" s="68">
        <v>1000</v>
      </c>
      <c r="E53" s="36">
        <v>0.83</v>
      </c>
      <c r="F53" s="75">
        <v>1300</v>
      </c>
      <c r="G53" s="43">
        <v>0.87</v>
      </c>
      <c r="H53" s="63">
        <v>200</v>
      </c>
      <c r="I53" s="34">
        <v>1</v>
      </c>
      <c r="J53" s="76" t="s">
        <v>281</v>
      </c>
      <c r="K53" s="36" t="s">
        <v>281</v>
      </c>
      <c r="L53" s="68">
        <v>10</v>
      </c>
      <c r="M53" s="36">
        <v>1</v>
      </c>
      <c r="N53" s="63">
        <v>100</v>
      </c>
      <c r="O53" s="54">
        <v>1</v>
      </c>
    </row>
    <row r="54" spans="1:15" ht="14.5">
      <c r="A54" s="2" t="s">
        <v>77</v>
      </c>
      <c r="B54" s="17" t="s">
        <v>33</v>
      </c>
      <c r="C54" s="12">
        <v>16423</v>
      </c>
      <c r="D54" s="68">
        <v>1000</v>
      </c>
      <c r="E54" s="36">
        <v>0.83</v>
      </c>
      <c r="F54" s="75">
        <v>1200</v>
      </c>
      <c r="G54" s="43">
        <v>0.80</v>
      </c>
      <c r="H54" s="63">
        <v>200</v>
      </c>
      <c r="I54" s="34">
        <v>1</v>
      </c>
      <c r="J54" s="68">
        <v>25</v>
      </c>
      <c r="K54" s="36">
        <v>0.50</v>
      </c>
      <c r="L54" s="68" t="s">
        <v>6</v>
      </c>
      <c r="M54" s="36" t="s">
        <v>6</v>
      </c>
      <c r="N54" s="63" t="s">
        <v>6</v>
      </c>
      <c r="O54" s="53" t="s">
        <v>6</v>
      </c>
    </row>
    <row r="55" spans="1:15" ht="14.5">
      <c r="A55" s="4" t="s">
        <v>78</v>
      </c>
      <c r="B55" s="16" t="s">
        <v>39</v>
      </c>
      <c r="C55" s="12">
        <v>17978</v>
      </c>
      <c r="D55" s="68">
        <v>936</v>
      </c>
      <c r="E55" s="36">
        <v>0.78</v>
      </c>
      <c r="F55" s="75">
        <v>1000</v>
      </c>
      <c r="G55" s="43">
        <v>0.67</v>
      </c>
      <c r="H55" s="63">
        <v>100</v>
      </c>
      <c r="I55" s="34">
        <v>0.50</v>
      </c>
      <c r="J55" s="68">
        <v>30</v>
      </c>
      <c r="K55" s="36">
        <v>0.60</v>
      </c>
      <c r="L55" s="68">
        <v>10</v>
      </c>
      <c r="M55" s="36">
        <v>1</v>
      </c>
      <c r="N55" s="63">
        <v>100</v>
      </c>
      <c r="O55" s="54">
        <v>1</v>
      </c>
    </row>
    <row r="56" spans="1:15" ht="14.5">
      <c r="A56" s="4" t="s">
        <v>79</v>
      </c>
      <c r="B56" s="17" t="s">
        <v>34</v>
      </c>
      <c r="C56" s="12">
        <v>23487</v>
      </c>
      <c r="D56" s="68">
        <v>900</v>
      </c>
      <c r="E56" s="36">
        <v>0.75</v>
      </c>
      <c r="F56" s="75">
        <v>840</v>
      </c>
      <c r="G56" s="43">
        <v>0.56000000000000005</v>
      </c>
      <c r="H56" s="63">
        <v>200</v>
      </c>
      <c r="I56" s="34">
        <v>1</v>
      </c>
      <c r="J56" s="76" t="s">
        <v>281</v>
      </c>
      <c r="K56" s="36" t="s">
        <v>281</v>
      </c>
      <c r="L56" s="68">
        <v>10</v>
      </c>
      <c r="M56" s="36">
        <v>1</v>
      </c>
      <c r="N56" s="63">
        <v>80</v>
      </c>
      <c r="O56" s="54">
        <v>0.80</v>
      </c>
    </row>
    <row r="57" spans="1:15" ht="14.5">
      <c r="A57" s="4" t="s">
        <v>80</v>
      </c>
      <c r="B57" s="17" t="s">
        <v>35</v>
      </c>
      <c r="C57" s="12">
        <v>22630</v>
      </c>
      <c r="D57" s="68">
        <v>720</v>
      </c>
      <c r="E57" s="36">
        <v>0.60</v>
      </c>
      <c r="F57" s="75">
        <v>1260</v>
      </c>
      <c r="G57" s="43">
        <v>0.84</v>
      </c>
      <c r="H57" s="63">
        <v>200</v>
      </c>
      <c r="I57" s="34">
        <v>1</v>
      </c>
      <c r="J57" s="68">
        <v>21</v>
      </c>
      <c r="K57" s="36">
        <v>0.42</v>
      </c>
      <c r="L57" s="68">
        <v>10</v>
      </c>
      <c r="M57" s="36">
        <v>1</v>
      </c>
      <c r="N57" s="63">
        <v>100</v>
      </c>
      <c r="O57" s="54">
        <v>1</v>
      </c>
    </row>
    <row r="58" spans="1:15" ht="14.5">
      <c r="A58" s="2" t="s">
        <v>81</v>
      </c>
      <c r="B58" s="17" t="s">
        <v>42</v>
      </c>
      <c r="C58" s="12">
        <v>34146</v>
      </c>
      <c r="D58" s="68">
        <v>600</v>
      </c>
      <c r="E58" s="36">
        <v>0.50</v>
      </c>
      <c r="F58" s="75">
        <v>200</v>
      </c>
      <c r="G58" s="43">
        <v>0.13</v>
      </c>
      <c r="H58" s="63" t="s">
        <v>6</v>
      </c>
      <c r="I58" s="34" t="s">
        <v>6</v>
      </c>
      <c r="J58" s="68">
        <v>20</v>
      </c>
      <c r="K58" s="36">
        <v>0.40</v>
      </c>
      <c r="L58" s="68">
        <v>10</v>
      </c>
      <c r="M58" s="36">
        <v>1</v>
      </c>
      <c r="N58" s="68">
        <v>75</v>
      </c>
      <c r="O58" s="52">
        <v>0.75</v>
      </c>
    </row>
    <row r="59" spans="1:15" ht="15" thickBot="1">
      <c r="A59" s="28" t="s">
        <v>82</v>
      </c>
      <c r="B59" s="29" t="s">
        <v>83</v>
      </c>
      <c r="C59" s="18">
        <v>49043</v>
      </c>
      <c r="D59" s="65">
        <v>0.65</v>
      </c>
      <c r="E59" s="35">
        <f>(D59/1)/1</f>
        <v>0.65</v>
      </c>
      <c r="F59" s="69">
        <v>1000</v>
      </c>
      <c r="G59" s="45">
        <f>(F59/1500)/1</f>
        <v>0.66666666666666663</v>
      </c>
      <c r="H59" s="69">
        <v>200</v>
      </c>
      <c r="I59" s="35">
        <f>(H59/200)/1</f>
        <v>1</v>
      </c>
      <c r="J59" s="77">
        <v>50</v>
      </c>
      <c r="K59" s="35">
        <v>1</v>
      </c>
      <c r="L59" s="69">
        <v>10</v>
      </c>
      <c r="M59" s="45">
        <f>(L59/10)/1</f>
        <v>1</v>
      </c>
      <c r="N59" s="69">
        <v>100</v>
      </c>
      <c r="O59" s="51">
        <f>(N59/100)/1</f>
        <v>1</v>
      </c>
    </row>
    <row r="60" spans="1:15" ht="15" thickBot="1">
      <c r="A60" s="88" t="s">
        <v>8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90"/>
    </row>
    <row r="61" spans="1:15" ht="14.5">
      <c r="A61" s="30" t="s">
        <v>85</v>
      </c>
      <c r="B61" s="14" t="s">
        <v>38</v>
      </c>
      <c r="C61" s="15">
        <v>5526</v>
      </c>
      <c r="D61" s="62">
        <v>100</v>
      </c>
      <c r="E61" s="37">
        <f>(D61/1200)/1</f>
        <v>0.083333333333333329</v>
      </c>
      <c r="F61" s="66">
        <v>800</v>
      </c>
      <c r="G61" s="42">
        <f>(F61/1500)/1</f>
        <v>0.53333333333333333</v>
      </c>
      <c r="H61" s="66">
        <v>200</v>
      </c>
      <c r="I61" s="42">
        <f>(H61/200)/1</f>
        <v>1</v>
      </c>
      <c r="J61" s="62">
        <v>50</v>
      </c>
      <c r="K61" s="37">
        <f>(J61/50)/1</f>
        <v>1</v>
      </c>
      <c r="L61" s="62">
        <v>10</v>
      </c>
      <c r="M61" s="37">
        <f>(L61/10)/1</f>
        <v>1</v>
      </c>
      <c r="N61" s="62">
        <v>100</v>
      </c>
      <c r="O61" s="49">
        <f>(N61/100)/1</f>
        <v>1</v>
      </c>
    </row>
    <row r="62" spans="1:15" ht="14.5">
      <c r="A62" s="4" t="s">
        <v>86</v>
      </c>
      <c r="B62" s="16" t="s">
        <v>38</v>
      </c>
      <c r="C62" s="13">
        <v>4882</v>
      </c>
      <c r="D62" s="68">
        <v>800</v>
      </c>
      <c r="E62" s="36">
        <f t="shared" si="17" ref="E62:E67">(D62/1200)/1</f>
        <v>0.66666666666666663</v>
      </c>
      <c r="F62" s="75">
        <v>600</v>
      </c>
      <c r="G62" s="43">
        <f t="shared" si="18" ref="G62:G97">(F62/1500)/1</f>
        <v>0.40</v>
      </c>
      <c r="H62" s="63">
        <v>200</v>
      </c>
      <c r="I62" s="43">
        <f t="shared" si="19" ref="I62:I97">(H62/200)/1</f>
        <v>1</v>
      </c>
      <c r="J62" s="68">
        <v>30</v>
      </c>
      <c r="K62" s="36">
        <f t="shared" si="20" ref="K62:K98">(J62/50)/1</f>
        <v>0.60</v>
      </c>
      <c r="L62" s="68">
        <v>10</v>
      </c>
      <c r="M62" s="36">
        <f t="shared" si="21" ref="M62:M98">(L62/10)/1</f>
        <v>1</v>
      </c>
      <c r="N62" s="68">
        <v>30</v>
      </c>
      <c r="O62" s="52">
        <f t="shared" si="22" ref="O62:O98">(N62/100)/1</f>
        <v>0.30</v>
      </c>
    </row>
    <row r="63" spans="1:15" ht="14.5">
      <c r="A63" s="4" t="s">
        <v>87</v>
      </c>
      <c r="B63" s="16" t="s">
        <v>38</v>
      </c>
      <c r="C63" s="13">
        <v>2964</v>
      </c>
      <c r="D63" s="68">
        <v>750</v>
      </c>
      <c r="E63" s="36">
        <v>0.63</v>
      </c>
      <c r="F63" s="75">
        <v>1000</v>
      </c>
      <c r="G63" s="43">
        <f t="shared" si="18"/>
        <v>0.66666666666666663</v>
      </c>
      <c r="H63" s="63">
        <v>200</v>
      </c>
      <c r="I63" s="43">
        <f t="shared" si="19"/>
        <v>1</v>
      </c>
      <c r="J63" s="68">
        <v>10</v>
      </c>
      <c r="K63" s="36">
        <f t="shared" si="20"/>
        <v>0.20</v>
      </c>
      <c r="L63" s="68">
        <v>10</v>
      </c>
      <c r="M63" s="36">
        <f t="shared" si="21"/>
        <v>1</v>
      </c>
      <c r="N63" s="68">
        <v>100</v>
      </c>
      <c r="O63" s="52">
        <f t="shared" si="22"/>
        <v>1</v>
      </c>
    </row>
    <row r="64" spans="1:15" ht="14.5">
      <c r="A64" s="4" t="s">
        <v>88</v>
      </c>
      <c r="B64" s="16" t="s">
        <v>42</v>
      </c>
      <c r="C64" s="13">
        <v>11263</v>
      </c>
      <c r="D64" s="68">
        <v>800</v>
      </c>
      <c r="E64" s="36">
        <f t="shared" si="17"/>
        <v>0.66666666666666663</v>
      </c>
      <c r="F64" s="75">
        <v>800</v>
      </c>
      <c r="G64" s="43">
        <f t="shared" si="18"/>
        <v>0.53333333333333333</v>
      </c>
      <c r="H64" s="63">
        <v>200</v>
      </c>
      <c r="I64" s="43">
        <f t="shared" si="19"/>
        <v>1</v>
      </c>
      <c r="J64" s="76" t="s">
        <v>281</v>
      </c>
      <c r="K64" s="36" t="s">
        <v>281</v>
      </c>
      <c r="L64" s="68">
        <v>10</v>
      </c>
      <c r="M64" s="36">
        <f t="shared" si="21"/>
        <v>1</v>
      </c>
      <c r="N64" s="68">
        <v>50</v>
      </c>
      <c r="O64" s="52">
        <f t="shared" si="22"/>
        <v>0.50</v>
      </c>
    </row>
    <row r="65" spans="1:15" ht="14.5">
      <c r="A65" s="4" t="s">
        <v>89</v>
      </c>
      <c r="B65" s="16" t="s">
        <v>42</v>
      </c>
      <c r="C65" s="13">
        <v>6248</v>
      </c>
      <c r="D65" s="68">
        <v>900</v>
      </c>
      <c r="E65" s="36">
        <v>0.75</v>
      </c>
      <c r="F65" s="75">
        <v>600</v>
      </c>
      <c r="G65" s="43">
        <f t="shared" si="18"/>
        <v>0.40</v>
      </c>
      <c r="H65" s="63">
        <v>200</v>
      </c>
      <c r="I65" s="43">
        <f t="shared" si="19"/>
        <v>1</v>
      </c>
      <c r="J65" s="68">
        <v>25</v>
      </c>
      <c r="K65" s="36">
        <f t="shared" si="20"/>
        <v>0.50</v>
      </c>
      <c r="L65" s="68">
        <v>10</v>
      </c>
      <c r="M65" s="36">
        <f t="shared" si="21"/>
        <v>1</v>
      </c>
      <c r="N65" s="68">
        <v>20</v>
      </c>
      <c r="O65" s="52">
        <f t="shared" si="22"/>
        <v>0.20</v>
      </c>
    </row>
    <row r="66" spans="1:15" ht="14.5">
      <c r="A66" s="4" t="s">
        <v>90</v>
      </c>
      <c r="B66" s="16" t="s">
        <v>42</v>
      </c>
      <c r="C66" s="13">
        <v>10844</v>
      </c>
      <c r="D66" s="68">
        <v>750</v>
      </c>
      <c r="E66" s="36">
        <f t="shared" si="17"/>
        <v>0.625</v>
      </c>
      <c r="F66" s="75">
        <v>900</v>
      </c>
      <c r="G66" s="43">
        <f t="shared" si="18"/>
        <v>0.60</v>
      </c>
      <c r="H66" s="63">
        <v>200</v>
      </c>
      <c r="I66" s="43">
        <f t="shared" si="19"/>
        <v>1</v>
      </c>
      <c r="J66" s="76" t="s">
        <v>281</v>
      </c>
      <c r="K66" s="36" t="s">
        <v>281</v>
      </c>
      <c r="L66" s="68">
        <v>10</v>
      </c>
      <c r="M66" s="36">
        <f t="shared" si="21"/>
        <v>1</v>
      </c>
      <c r="N66" s="68">
        <v>40</v>
      </c>
      <c r="O66" s="52">
        <f t="shared" si="22"/>
        <v>0.40</v>
      </c>
    </row>
    <row r="67" spans="1:15" ht="14.5">
      <c r="A67" s="4" t="s">
        <v>91</v>
      </c>
      <c r="B67" s="16" t="s">
        <v>83</v>
      </c>
      <c r="C67" s="13">
        <v>4228</v>
      </c>
      <c r="D67" s="68">
        <v>850</v>
      </c>
      <c r="E67" s="36">
        <f t="shared" si="17"/>
        <v>0.70833333333333337</v>
      </c>
      <c r="F67" s="75">
        <v>800</v>
      </c>
      <c r="G67" s="43">
        <f t="shared" si="18"/>
        <v>0.53333333333333333</v>
      </c>
      <c r="H67" s="63">
        <v>200</v>
      </c>
      <c r="I67" s="43">
        <f t="shared" si="19"/>
        <v>1</v>
      </c>
      <c r="J67" s="76" t="s">
        <v>281</v>
      </c>
      <c r="K67" s="36" t="s">
        <v>281</v>
      </c>
      <c r="L67" s="68">
        <v>10</v>
      </c>
      <c r="M67" s="36">
        <f t="shared" si="21"/>
        <v>1</v>
      </c>
      <c r="N67" s="68" t="s">
        <v>6</v>
      </c>
      <c r="O67" s="52" t="s">
        <v>6</v>
      </c>
    </row>
    <row r="68" spans="1:15" ht="14.5">
      <c r="A68" s="4" t="s">
        <v>92</v>
      </c>
      <c r="B68" s="16" t="s">
        <v>83</v>
      </c>
      <c r="C68" s="13">
        <v>5707</v>
      </c>
      <c r="D68" s="73">
        <v>0.40</v>
      </c>
      <c r="E68" s="36">
        <f>(D68/1)/1</f>
        <v>0.40</v>
      </c>
      <c r="F68" s="75">
        <v>1500</v>
      </c>
      <c r="G68" s="43">
        <f t="shared" si="18"/>
        <v>1</v>
      </c>
      <c r="H68" s="63">
        <v>200</v>
      </c>
      <c r="I68" s="43">
        <f t="shared" si="19"/>
        <v>1</v>
      </c>
      <c r="J68" s="68">
        <v>50</v>
      </c>
      <c r="K68" s="36">
        <f t="shared" si="20"/>
        <v>1</v>
      </c>
      <c r="L68" s="68">
        <v>10</v>
      </c>
      <c r="M68" s="36">
        <f t="shared" si="21"/>
        <v>1</v>
      </c>
      <c r="N68" s="68">
        <v>20</v>
      </c>
      <c r="O68" s="52">
        <f t="shared" si="22"/>
        <v>0.20</v>
      </c>
    </row>
    <row r="69" spans="1:15" ht="14.5">
      <c r="A69" s="4" t="s">
        <v>93</v>
      </c>
      <c r="B69" s="16" t="s">
        <v>83</v>
      </c>
      <c r="C69" s="13">
        <v>2396</v>
      </c>
      <c r="D69" s="73">
        <v>0.70</v>
      </c>
      <c r="E69" s="36">
        <f t="shared" si="23" ref="E69:E70">(D69/1)/1</f>
        <v>0.70</v>
      </c>
      <c r="F69" s="75">
        <v>700</v>
      </c>
      <c r="G69" s="43">
        <f t="shared" si="18"/>
        <v>0.46666666666666667</v>
      </c>
      <c r="H69" s="63">
        <v>150</v>
      </c>
      <c r="I69" s="43">
        <f t="shared" si="19"/>
        <v>0.75</v>
      </c>
      <c r="J69" s="68">
        <v>35</v>
      </c>
      <c r="K69" s="36">
        <f t="shared" si="20"/>
        <v>0.70</v>
      </c>
      <c r="L69" s="68">
        <v>10</v>
      </c>
      <c r="M69" s="36">
        <f t="shared" si="21"/>
        <v>1</v>
      </c>
      <c r="N69" s="68">
        <v>50</v>
      </c>
      <c r="O69" s="52">
        <f t="shared" si="22"/>
        <v>0.50</v>
      </c>
    </row>
    <row r="70" spans="1:15" ht="14.5">
      <c r="A70" s="4" t="s">
        <v>94</v>
      </c>
      <c r="B70" s="16" t="s">
        <v>37</v>
      </c>
      <c r="C70" s="13">
        <v>5625</v>
      </c>
      <c r="D70" s="73">
        <v>0.90</v>
      </c>
      <c r="E70" s="36">
        <f t="shared" si="23"/>
        <v>0.90</v>
      </c>
      <c r="F70" s="75">
        <v>500</v>
      </c>
      <c r="G70" s="43">
        <f t="shared" si="18"/>
        <v>0.33333333333333331</v>
      </c>
      <c r="H70" s="63">
        <v>200</v>
      </c>
      <c r="I70" s="43">
        <f t="shared" si="19"/>
        <v>1</v>
      </c>
      <c r="J70" s="76" t="s">
        <v>281</v>
      </c>
      <c r="K70" s="36" t="s">
        <v>281</v>
      </c>
      <c r="L70" s="68">
        <v>10</v>
      </c>
      <c r="M70" s="36">
        <f t="shared" si="21"/>
        <v>1</v>
      </c>
      <c r="N70" s="68">
        <v>100</v>
      </c>
      <c r="O70" s="52">
        <f t="shared" si="22"/>
        <v>1</v>
      </c>
    </row>
    <row r="71" spans="1:15" ht="14.5">
      <c r="A71" s="4" t="s">
        <v>95</v>
      </c>
      <c r="B71" s="17" t="s">
        <v>37</v>
      </c>
      <c r="C71" s="13">
        <v>9035</v>
      </c>
      <c r="D71" s="76" t="s">
        <v>281</v>
      </c>
      <c r="E71" s="38" t="s">
        <v>281</v>
      </c>
      <c r="F71" s="75" t="s">
        <v>281</v>
      </c>
      <c r="G71" s="43" t="s">
        <v>281</v>
      </c>
      <c r="H71" s="63" t="s">
        <v>281</v>
      </c>
      <c r="I71" s="43" t="s">
        <v>281</v>
      </c>
      <c r="J71" s="76" t="s">
        <v>281</v>
      </c>
      <c r="K71" s="36" t="s">
        <v>281</v>
      </c>
      <c r="L71" s="68">
        <v>10</v>
      </c>
      <c r="M71" s="36">
        <f t="shared" si="21"/>
        <v>1</v>
      </c>
      <c r="N71" s="68">
        <v>40</v>
      </c>
      <c r="O71" s="52">
        <f t="shared" si="22"/>
        <v>0.40</v>
      </c>
    </row>
    <row r="72" spans="1:15" ht="14.5">
      <c r="A72" s="4" t="s">
        <v>96</v>
      </c>
      <c r="B72" s="16" t="s">
        <v>37</v>
      </c>
      <c r="C72" s="13">
        <v>7207</v>
      </c>
      <c r="D72" s="68">
        <v>800</v>
      </c>
      <c r="E72" s="36">
        <v>0.67</v>
      </c>
      <c r="F72" s="75">
        <v>800</v>
      </c>
      <c r="G72" s="43">
        <f t="shared" si="18"/>
        <v>0.53333333333333333</v>
      </c>
      <c r="H72" s="63">
        <v>200</v>
      </c>
      <c r="I72" s="43">
        <f t="shared" si="19"/>
        <v>1</v>
      </c>
      <c r="J72" s="68">
        <v>20</v>
      </c>
      <c r="K72" s="36">
        <f t="shared" si="20"/>
        <v>0.40</v>
      </c>
      <c r="L72" s="68">
        <v>10</v>
      </c>
      <c r="M72" s="36">
        <f t="shared" si="21"/>
        <v>1</v>
      </c>
      <c r="N72" s="68">
        <v>100</v>
      </c>
      <c r="O72" s="52">
        <f t="shared" si="22"/>
        <v>1</v>
      </c>
    </row>
    <row r="73" spans="1:15" ht="14.5">
      <c r="A73" s="4" t="s">
        <v>97</v>
      </c>
      <c r="B73" s="16" t="s">
        <v>40</v>
      </c>
      <c r="C73" s="13">
        <v>6316</v>
      </c>
      <c r="D73" s="68">
        <v>500</v>
      </c>
      <c r="E73" s="36">
        <f>(D73/1200)/1</f>
        <v>0.41666666666666669</v>
      </c>
      <c r="F73" s="75">
        <v>900</v>
      </c>
      <c r="G73" s="43">
        <f t="shared" si="18"/>
        <v>0.60</v>
      </c>
      <c r="H73" s="63">
        <v>200</v>
      </c>
      <c r="I73" s="43">
        <f t="shared" si="19"/>
        <v>1</v>
      </c>
      <c r="J73" s="68">
        <v>6</v>
      </c>
      <c r="K73" s="36">
        <f t="shared" si="20"/>
        <v>0.12</v>
      </c>
      <c r="L73" s="68">
        <v>10</v>
      </c>
      <c r="M73" s="36">
        <f t="shared" si="21"/>
        <v>1</v>
      </c>
      <c r="N73" s="68">
        <v>100</v>
      </c>
      <c r="O73" s="52">
        <f t="shared" si="22"/>
        <v>1</v>
      </c>
    </row>
    <row r="74" spans="1:15" ht="14.5">
      <c r="A74" s="4" t="s">
        <v>98</v>
      </c>
      <c r="B74" s="16" t="s">
        <v>40</v>
      </c>
      <c r="C74" s="13">
        <v>6358</v>
      </c>
      <c r="D74" s="72">
        <v>1</v>
      </c>
      <c r="E74" s="36">
        <f>(D74/1)/1</f>
        <v>1</v>
      </c>
      <c r="F74" s="75">
        <v>700</v>
      </c>
      <c r="G74" s="43">
        <f t="shared" si="18"/>
        <v>0.46666666666666667</v>
      </c>
      <c r="H74" s="63">
        <v>200</v>
      </c>
      <c r="I74" s="43">
        <f t="shared" si="19"/>
        <v>1</v>
      </c>
      <c r="J74" s="68" t="s">
        <v>281</v>
      </c>
      <c r="K74" s="36" t="s">
        <v>281</v>
      </c>
      <c r="L74" s="68">
        <v>10</v>
      </c>
      <c r="M74" s="36">
        <f t="shared" si="21"/>
        <v>1</v>
      </c>
      <c r="N74" s="68">
        <v>40</v>
      </c>
      <c r="O74" s="52">
        <f t="shared" si="22"/>
        <v>0.40</v>
      </c>
    </row>
    <row r="75" spans="1:15" ht="14.5">
      <c r="A75" s="4" t="s">
        <v>99</v>
      </c>
      <c r="B75" s="16" t="s">
        <v>40</v>
      </c>
      <c r="C75" s="13">
        <v>5187</v>
      </c>
      <c r="D75" s="68">
        <v>840</v>
      </c>
      <c r="E75" s="36">
        <v>0.70</v>
      </c>
      <c r="F75" s="75">
        <v>600</v>
      </c>
      <c r="G75" s="43">
        <f t="shared" si="18"/>
        <v>0.40</v>
      </c>
      <c r="H75" s="63">
        <v>200</v>
      </c>
      <c r="I75" s="43">
        <f t="shared" si="19"/>
        <v>1</v>
      </c>
      <c r="J75" s="68">
        <v>30</v>
      </c>
      <c r="K75" s="36">
        <f t="shared" si="20"/>
        <v>0.60</v>
      </c>
      <c r="L75" s="68">
        <v>10</v>
      </c>
      <c r="M75" s="36">
        <f t="shared" si="21"/>
        <v>1</v>
      </c>
      <c r="N75" s="68">
        <v>100</v>
      </c>
      <c r="O75" s="52">
        <f t="shared" si="22"/>
        <v>1</v>
      </c>
    </row>
    <row r="76" spans="1:15" ht="14.5">
      <c r="A76" s="4" t="s">
        <v>100</v>
      </c>
      <c r="B76" s="16" t="s">
        <v>34</v>
      </c>
      <c r="C76" s="13">
        <v>4516</v>
      </c>
      <c r="D76" s="68">
        <v>840</v>
      </c>
      <c r="E76" s="36">
        <f>(D76/1200)/1</f>
        <v>0.70</v>
      </c>
      <c r="F76" s="75">
        <v>200</v>
      </c>
      <c r="G76" s="43">
        <f t="shared" si="18"/>
        <v>0.13333333333333333</v>
      </c>
      <c r="H76" s="63">
        <v>200</v>
      </c>
      <c r="I76" s="43">
        <f t="shared" si="19"/>
        <v>1</v>
      </c>
      <c r="J76" s="68">
        <v>35</v>
      </c>
      <c r="K76" s="36">
        <f t="shared" si="20"/>
        <v>0.70</v>
      </c>
      <c r="L76" s="68">
        <v>10</v>
      </c>
      <c r="M76" s="36">
        <f t="shared" si="21"/>
        <v>1</v>
      </c>
      <c r="N76" s="68">
        <v>50</v>
      </c>
      <c r="O76" s="52">
        <f t="shared" si="22"/>
        <v>0.50</v>
      </c>
    </row>
    <row r="77" spans="1:15" ht="14.5">
      <c r="A77" s="4" t="s">
        <v>101</v>
      </c>
      <c r="B77" s="16" t="s">
        <v>34</v>
      </c>
      <c r="C77" s="13">
        <v>6624</v>
      </c>
      <c r="D77" s="68">
        <v>800</v>
      </c>
      <c r="E77" s="36">
        <f t="shared" si="24" ref="E77:E89">(D77/1200)/1</f>
        <v>0.66666666666666663</v>
      </c>
      <c r="F77" s="75">
        <v>300</v>
      </c>
      <c r="G77" s="43">
        <f t="shared" si="18"/>
        <v>0.20</v>
      </c>
      <c r="H77" s="63">
        <v>100</v>
      </c>
      <c r="I77" s="43">
        <f t="shared" si="19"/>
        <v>0.50</v>
      </c>
      <c r="J77" s="68" t="s">
        <v>281</v>
      </c>
      <c r="K77" s="36" t="s">
        <v>281</v>
      </c>
      <c r="L77" s="68">
        <v>10</v>
      </c>
      <c r="M77" s="36">
        <f t="shared" si="21"/>
        <v>1</v>
      </c>
      <c r="N77" s="68">
        <v>100</v>
      </c>
      <c r="O77" s="52">
        <f t="shared" si="22"/>
        <v>1</v>
      </c>
    </row>
    <row r="78" spans="1:15" ht="14.5">
      <c r="A78" s="4" t="s">
        <v>102</v>
      </c>
      <c r="B78" s="16" t="s">
        <v>34</v>
      </c>
      <c r="C78" s="13">
        <v>7953</v>
      </c>
      <c r="D78" s="68">
        <v>700</v>
      </c>
      <c r="E78" s="36">
        <f t="shared" si="24"/>
        <v>0.58333333333333337</v>
      </c>
      <c r="F78" s="75">
        <v>800</v>
      </c>
      <c r="G78" s="43">
        <f t="shared" si="18"/>
        <v>0.53333333333333333</v>
      </c>
      <c r="H78" s="63">
        <v>200</v>
      </c>
      <c r="I78" s="43">
        <f t="shared" si="19"/>
        <v>1</v>
      </c>
      <c r="J78" s="68">
        <v>20</v>
      </c>
      <c r="K78" s="36">
        <v>0.40</v>
      </c>
      <c r="L78" s="68">
        <v>10</v>
      </c>
      <c r="M78" s="36">
        <f t="shared" si="21"/>
        <v>1</v>
      </c>
      <c r="N78" s="68">
        <v>20</v>
      </c>
      <c r="O78" s="52">
        <f t="shared" si="22"/>
        <v>0.20</v>
      </c>
    </row>
    <row r="79" spans="1:15" ht="14.5">
      <c r="A79" s="4" t="s">
        <v>103</v>
      </c>
      <c r="B79" s="16" t="s">
        <v>39</v>
      </c>
      <c r="C79" s="13">
        <v>3553</v>
      </c>
      <c r="D79" s="68">
        <v>840</v>
      </c>
      <c r="E79" s="36">
        <f t="shared" si="24"/>
        <v>0.70</v>
      </c>
      <c r="F79" s="75">
        <v>600</v>
      </c>
      <c r="G79" s="43">
        <f t="shared" si="18"/>
        <v>0.40</v>
      </c>
      <c r="H79" s="75">
        <v>90</v>
      </c>
      <c r="I79" s="43">
        <f t="shared" si="19"/>
        <v>0.45</v>
      </c>
      <c r="J79" s="76" t="s">
        <v>281</v>
      </c>
      <c r="K79" s="36" t="s">
        <v>281</v>
      </c>
      <c r="L79" s="68">
        <v>10</v>
      </c>
      <c r="M79" s="36">
        <f t="shared" si="21"/>
        <v>1</v>
      </c>
      <c r="N79" s="68">
        <v>100</v>
      </c>
      <c r="O79" s="52">
        <f t="shared" si="22"/>
        <v>1</v>
      </c>
    </row>
    <row r="80" spans="1:15" ht="14.5">
      <c r="A80" s="4" t="s">
        <v>104</v>
      </c>
      <c r="B80" s="16" t="s">
        <v>39</v>
      </c>
      <c r="C80" s="13">
        <v>10665</v>
      </c>
      <c r="D80" s="68">
        <v>840</v>
      </c>
      <c r="E80" s="36">
        <f t="shared" si="24"/>
        <v>0.70</v>
      </c>
      <c r="F80" s="75">
        <v>1500</v>
      </c>
      <c r="G80" s="43">
        <f t="shared" si="18"/>
        <v>1</v>
      </c>
      <c r="H80" s="63">
        <v>200</v>
      </c>
      <c r="I80" s="43">
        <f t="shared" si="19"/>
        <v>1</v>
      </c>
      <c r="J80" s="68">
        <v>40</v>
      </c>
      <c r="K80" s="36">
        <f t="shared" si="20"/>
        <v>0.80</v>
      </c>
      <c r="L80" s="68">
        <v>10</v>
      </c>
      <c r="M80" s="36">
        <f t="shared" si="21"/>
        <v>1</v>
      </c>
      <c r="N80" s="68">
        <v>50</v>
      </c>
      <c r="O80" s="52">
        <f t="shared" si="22"/>
        <v>0.50</v>
      </c>
    </row>
    <row r="81" spans="1:15" ht="14.5">
      <c r="A81" s="4" t="s">
        <v>105</v>
      </c>
      <c r="B81" s="16" t="s">
        <v>39</v>
      </c>
      <c r="C81" s="13">
        <v>9424</v>
      </c>
      <c r="D81" s="68">
        <v>984</v>
      </c>
      <c r="E81" s="36">
        <v>0.82</v>
      </c>
      <c r="F81" s="75">
        <v>500</v>
      </c>
      <c r="G81" s="43">
        <f t="shared" si="18"/>
        <v>0.33333333333333331</v>
      </c>
      <c r="H81" s="63">
        <v>200</v>
      </c>
      <c r="I81" s="43">
        <f t="shared" si="19"/>
        <v>1</v>
      </c>
      <c r="J81" s="68">
        <v>21</v>
      </c>
      <c r="K81" s="36">
        <f t="shared" si="20"/>
        <v>0.42</v>
      </c>
      <c r="L81" s="68">
        <v>10</v>
      </c>
      <c r="M81" s="36">
        <f t="shared" si="21"/>
        <v>1</v>
      </c>
      <c r="N81" s="63" t="s">
        <v>6</v>
      </c>
      <c r="O81" s="53" t="s">
        <v>6</v>
      </c>
    </row>
    <row r="82" spans="1:15" ht="14.5">
      <c r="A82" s="4" t="s">
        <v>106</v>
      </c>
      <c r="B82" s="16" t="s">
        <v>36</v>
      </c>
      <c r="C82" s="13">
        <v>4268</v>
      </c>
      <c r="D82" s="68">
        <v>800</v>
      </c>
      <c r="E82" s="36">
        <v>0.67</v>
      </c>
      <c r="F82" s="75">
        <v>400</v>
      </c>
      <c r="G82" s="43">
        <f t="shared" si="18"/>
        <v>0.26666666666666666</v>
      </c>
      <c r="H82" s="75">
        <v>100</v>
      </c>
      <c r="I82" s="43">
        <f t="shared" si="19"/>
        <v>0.50</v>
      </c>
      <c r="J82" s="76" t="s">
        <v>281</v>
      </c>
      <c r="K82" s="36" t="s">
        <v>281</v>
      </c>
      <c r="L82" s="68">
        <v>10</v>
      </c>
      <c r="M82" s="36">
        <f t="shared" si="21"/>
        <v>1</v>
      </c>
      <c r="N82" s="68">
        <v>20</v>
      </c>
      <c r="O82" s="52">
        <f t="shared" si="22"/>
        <v>0.20</v>
      </c>
    </row>
    <row r="83" spans="1:15" ht="14.5">
      <c r="A83" s="4" t="s">
        <v>107</v>
      </c>
      <c r="B83" s="16" t="s">
        <v>36</v>
      </c>
      <c r="C83" s="13">
        <v>10441</v>
      </c>
      <c r="D83" s="68">
        <v>1056</v>
      </c>
      <c r="E83" s="36">
        <v>0.88</v>
      </c>
      <c r="F83" s="75">
        <v>1200</v>
      </c>
      <c r="G83" s="43">
        <f t="shared" si="18"/>
        <v>0.80</v>
      </c>
      <c r="H83" s="63">
        <v>200</v>
      </c>
      <c r="I83" s="43">
        <f t="shared" si="19"/>
        <v>1</v>
      </c>
      <c r="J83" s="68">
        <v>30</v>
      </c>
      <c r="K83" s="36">
        <v>0.60</v>
      </c>
      <c r="L83" s="68">
        <v>10</v>
      </c>
      <c r="M83" s="36">
        <f t="shared" si="21"/>
        <v>1</v>
      </c>
      <c r="N83" s="68">
        <v>75</v>
      </c>
      <c r="O83" s="52">
        <f t="shared" si="22"/>
        <v>0.75</v>
      </c>
    </row>
    <row r="84" spans="1:15" ht="14.5">
      <c r="A84" s="4" t="s">
        <v>108</v>
      </c>
      <c r="B84" s="16" t="s">
        <v>36</v>
      </c>
      <c r="C84" s="13">
        <v>9685</v>
      </c>
      <c r="D84" s="68">
        <v>936</v>
      </c>
      <c r="E84" s="36">
        <v>0.78</v>
      </c>
      <c r="F84" s="75">
        <v>1000</v>
      </c>
      <c r="G84" s="43">
        <f t="shared" si="18"/>
        <v>0.66666666666666663</v>
      </c>
      <c r="H84" s="63">
        <v>200</v>
      </c>
      <c r="I84" s="43">
        <f t="shared" si="19"/>
        <v>1</v>
      </c>
      <c r="J84" s="68">
        <v>20</v>
      </c>
      <c r="K84" s="36">
        <v>0.40</v>
      </c>
      <c r="L84" s="68">
        <v>10</v>
      </c>
      <c r="M84" s="36">
        <f t="shared" si="21"/>
        <v>1</v>
      </c>
      <c r="N84" s="68">
        <v>100</v>
      </c>
      <c r="O84" s="52">
        <f t="shared" si="22"/>
        <v>1</v>
      </c>
    </row>
    <row r="85" spans="1:15" ht="14.5">
      <c r="A85" s="4" t="s">
        <v>109</v>
      </c>
      <c r="B85" s="16" t="s">
        <v>41</v>
      </c>
      <c r="C85" s="13">
        <v>5414</v>
      </c>
      <c r="D85" s="68">
        <v>700</v>
      </c>
      <c r="E85" s="36">
        <f t="shared" si="24"/>
        <v>0.58333333333333337</v>
      </c>
      <c r="F85" s="75">
        <v>500</v>
      </c>
      <c r="G85" s="43">
        <f t="shared" si="18"/>
        <v>0.33333333333333331</v>
      </c>
      <c r="H85" s="75">
        <v>100</v>
      </c>
      <c r="I85" s="43">
        <f t="shared" si="19"/>
        <v>0.50</v>
      </c>
      <c r="J85" s="76" t="s">
        <v>281</v>
      </c>
      <c r="K85" s="36" t="s">
        <v>281</v>
      </c>
      <c r="L85" s="68">
        <v>10</v>
      </c>
      <c r="M85" s="36">
        <f t="shared" si="21"/>
        <v>1</v>
      </c>
      <c r="N85" s="68">
        <v>20</v>
      </c>
      <c r="O85" s="52">
        <f t="shared" si="22"/>
        <v>0.20</v>
      </c>
    </row>
    <row r="86" spans="1:15" ht="14.5">
      <c r="A86" s="4" t="s">
        <v>110</v>
      </c>
      <c r="B86" s="16" t="s">
        <v>41</v>
      </c>
      <c r="C86" s="13">
        <v>11010</v>
      </c>
      <c r="D86" s="68">
        <v>800</v>
      </c>
      <c r="E86" s="36">
        <f t="shared" si="24"/>
        <v>0.66666666666666663</v>
      </c>
      <c r="F86" s="75">
        <v>900</v>
      </c>
      <c r="G86" s="43">
        <f t="shared" si="18"/>
        <v>0.60</v>
      </c>
      <c r="H86" s="63">
        <v>200</v>
      </c>
      <c r="I86" s="43">
        <f t="shared" si="19"/>
        <v>1</v>
      </c>
      <c r="J86" s="68">
        <v>25</v>
      </c>
      <c r="K86" s="36">
        <f t="shared" si="20"/>
        <v>0.50</v>
      </c>
      <c r="L86" s="68">
        <v>10</v>
      </c>
      <c r="M86" s="36">
        <f t="shared" si="21"/>
        <v>1</v>
      </c>
      <c r="N86" s="68">
        <v>100</v>
      </c>
      <c r="O86" s="52">
        <f t="shared" si="22"/>
        <v>1</v>
      </c>
    </row>
    <row r="87" spans="1:15" ht="14.5">
      <c r="A87" s="4" t="s">
        <v>111</v>
      </c>
      <c r="B87" s="16" t="s">
        <v>41</v>
      </c>
      <c r="C87" s="13">
        <v>7975</v>
      </c>
      <c r="D87" s="68">
        <v>1050</v>
      </c>
      <c r="E87" s="36">
        <v>0.88</v>
      </c>
      <c r="F87" s="75">
        <v>1500</v>
      </c>
      <c r="G87" s="43">
        <f t="shared" si="18"/>
        <v>1</v>
      </c>
      <c r="H87" s="63">
        <v>200</v>
      </c>
      <c r="I87" s="43">
        <f t="shared" si="19"/>
        <v>1</v>
      </c>
      <c r="J87" s="68">
        <v>30</v>
      </c>
      <c r="K87" s="36">
        <f t="shared" si="20"/>
        <v>0.60</v>
      </c>
      <c r="L87" s="68">
        <v>10</v>
      </c>
      <c r="M87" s="36">
        <f t="shared" si="21"/>
        <v>1</v>
      </c>
      <c r="N87" s="68">
        <v>100</v>
      </c>
      <c r="O87" s="52">
        <f t="shared" si="22"/>
        <v>1</v>
      </c>
    </row>
    <row r="88" spans="1:15" ht="14.5">
      <c r="A88" s="4" t="s">
        <v>112</v>
      </c>
      <c r="B88" s="16" t="s">
        <v>84</v>
      </c>
      <c r="C88" s="13">
        <v>13634</v>
      </c>
      <c r="D88" s="68">
        <v>840</v>
      </c>
      <c r="E88" s="36">
        <f t="shared" si="24"/>
        <v>0.70</v>
      </c>
      <c r="F88" s="75">
        <v>250</v>
      </c>
      <c r="G88" s="43">
        <f t="shared" si="18"/>
        <v>0.16666666666666666</v>
      </c>
      <c r="H88" s="75">
        <v>50</v>
      </c>
      <c r="I88" s="43">
        <f t="shared" si="19"/>
        <v>0.25</v>
      </c>
      <c r="J88" s="68">
        <v>15</v>
      </c>
      <c r="K88" s="36">
        <f t="shared" si="20"/>
        <v>0.30</v>
      </c>
      <c r="L88" s="68">
        <v>10</v>
      </c>
      <c r="M88" s="36">
        <f t="shared" si="21"/>
        <v>1</v>
      </c>
      <c r="N88" s="68">
        <v>100</v>
      </c>
      <c r="O88" s="52">
        <f t="shared" si="22"/>
        <v>1</v>
      </c>
    </row>
    <row r="89" spans="1:15" ht="14.5">
      <c r="A89" s="4" t="s">
        <v>113</v>
      </c>
      <c r="B89" s="16" t="s">
        <v>84</v>
      </c>
      <c r="C89" s="13">
        <v>5696</v>
      </c>
      <c r="D89" s="68">
        <v>800</v>
      </c>
      <c r="E89" s="36">
        <f t="shared" si="24"/>
        <v>0.66666666666666663</v>
      </c>
      <c r="F89" s="75">
        <v>780</v>
      </c>
      <c r="G89" s="43">
        <f t="shared" si="18"/>
        <v>0.52</v>
      </c>
      <c r="H89" s="75">
        <v>150</v>
      </c>
      <c r="I89" s="43">
        <f t="shared" si="19"/>
        <v>0.75</v>
      </c>
      <c r="J89" s="68" t="s">
        <v>281</v>
      </c>
      <c r="K89" s="36" t="s">
        <v>281</v>
      </c>
      <c r="L89" s="68">
        <v>10</v>
      </c>
      <c r="M89" s="36">
        <f t="shared" si="21"/>
        <v>1</v>
      </c>
      <c r="N89" s="68">
        <v>100</v>
      </c>
      <c r="O89" s="52">
        <f t="shared" si="22"/>
        <v>1</v>
      </c>
    </row>
    <row r="90" spans="1:15" ht="14.5">
      <c r="A90" s="4" t="s">
        <v>114</v>
      </c>
      <c r="B90" s="16" t="s">
        <v>84</v>
      </c>
      <c r="C90" s="13">
        <v>6833</v>
      </c>
      <c r="D90" s="72">
        <v>0.64</v>
      </c>
      <c r="E90" s="36">
        <v>0.64</v>
      </c>
      <c r="F90" s="75">
        <v>1000</v>
      </c>
      <c r="G90" s="43">
        <f t="shared" si="18"/>
        <v>0.66666666666666663</v>
      </c>
      <c r="H90" s="75">
        <v>100</v>
      </c>
      <c r="I90" s="43">
        <f t="shared" si="19"/>
        <v>0.50</v>
      </c>
      <c r="J90" s="68" t="s">
        <v>281</v>
      </c>
      <c r="K90" s="36" t="s">
        <v>281</v>
      </c>
      <c r="L90" s="68">
        <v>10</v>
      </c>
      <c r="M90" s="36">
        <f t="shared" si="21"/>
        <v>1</v>
      </c>
      <c r="N90" s="68">
        <v>100</v>
      </c>
      <c r="O90" s="52">
        <f t="shared" si="22"/>
        <v>1</v>
      </c>
    </row>
    <row r="91" spans="1:15" ht="14.5">
      <c r="A91" s="4" t="s">
        <v>115</v>
      </c>
      <c r="B91" s="16" t="s">
        <v>32</v>
      </c>
      <c r="C91" s="13">
        <v>6371</v>
      </c>
      <c r="D91" s="68">
        <v>900</v>
      </c>
      <c r="E91" s="36">
        <v>0.75</v>
      </c>
      <c r="F91" s="75">
        <v>1000</v>
      </c>
      <c r="G91" s="43">
        <f t="shared" si="18"/>
        <v>0.66666666666666663</v>
      </c>
      <c r="H91" s="75">
        <v>50</v>
      </c>
      <c r="I91" s="43">
        <f t="shared" si="19"/>
        <v>0.25</v>
      </c>
      <c r="J91" s="68">
        <v>10</v>
      </c>
      <c r="K91" s="36">
        <f t="shared" si="20"/>
        <v>0.20</v>
      </c>
      <c r="L91" s="68">
        <v>10</v>
      </c>
      <c r="M91" s="36">
        <f t="shared" si="21"/>
        <v>1</v>
      </c>
      <c r="N91" s="68">
        <v>100</v>
      </c>
      <c r="O91" s="52">
        <f t="shared" si="22"/>
        <v>1</v>
      </c>
    </row>
    <row r="92" spans="1:15" ht="14.5">
      <c r="A92" s="2" t="s">
        <v>116</v>
      </c>
      <c r="B92" s="17" t="s">
        <v>32</v>
      </c>
      <c r="C92" s="13">
        <v>7968</v>
      </c>
      <c r="D92" s="68" t="s">
        <v>281</v>
      </c>
      <c r="E92" s="36" t="s">
        <v>281</v>
      </c>
      <c r="F92" s="75">
        <v>200</v>
      </c>
      <c r="G92" s="43">
        <f t="shared" si="18"/>
        <v>0.13333333333333333</v>
      </c>
      <c r="H92" s="63">
        <v>100</v>
      </c>
      <c r="I92" s="43">
        <f t="shared" si="19"/>
        <v>0.50</v>
      </c>
      <c r="J92" s="68">
        <v>30</v>
      </c>
      <c r="K92" s="36">
        <v>0.60</v>
      </c>
      <c r="L92" s="68">
        <v>10</v>
      </c>
      <c r="M92" s="36">
        <v>1</v>
      </c>
      <c r="N92" s="68">
        <v>50</v>
      </c>
      <c r="O92" s="52">
        <v>0.50</v>
      </c>
    </row>
    <row r="93" spans="1:15" ht="14.5">
      <c r="A93" s="4" t="s">
        <v>117</v>
      </c>
      <c r="B93" s="16" t="s">
        <v>32</v>
      </c>
      <c r="C93" s="13">
        <v>5103</v>
      </c>
      <c r="D93" s="68">
        <v>900</v>
      </c>
      <c r="E93" s="36">
        <v>0.75</v>
      </c>
      <c r="F93" s="75">
        <v>800</v>
      </c>
      <c r="G93" s="43">
        <f t="shared" si="18"/>
        <v>0.53333333333333333</v>
      </c>
      <c r="H93" s="63">
        <v>200</v>
      </c>
      <c r="I93" s="43">
        <f t="shared" si="19"/>
        <v>1</v>
      </c>
      <c r="J93" s="68">
        <v>20</v>
      </c>
      <c r="K93" s="36">
        <f t="shared" si="20"/>
        <v>0.40</v>
      </c>
      <c r="L93" s="68">
        <v>10</v>
      </c>
      <c r="M93" s="36">
        <f t="shared" si="21"/>
        <v>1</v>
      </c>
      <c r="N93" s="63" t="s">
        <v>6</v>
      </c>
      <c r="O93" s="53" t="s">
        <v>6</v>
      </c>
    </row>
    <row r="94" spans="1:15" ht="14.5">
      <c r="A94" s="4" t="s">
        <v>118</v>
      </c>
      <c r="B94" s="16" t="s">
        <v>33</v>
      </c>
      <c r="C94" s="13">
        <v>5361</v>
      </c>
      <c r="D94" s="68">
        <v>1000</v>
      </c>
      <c r="E94" s="36">
        <f t="shared" si="25" ref="E94:E98">(D94/1200)/1</f>
        <v>0.83333333333333337</v>
      </c>
      <c r="F94" s="75">
        <v>1500</v>
      </c>
      <c r="G94" s="43">
        <f t="shared" si="18"/>
        <v>1</v>
      </c>
      <c r="H94" s="63">
        <v>200</v>
      </c>
      <c r="I94" s="43">
        <f t="shared" si="19"/>
        <v>1</v>
      </c>
      <c r="J94" s="68">
        <v>15</v>
      </c>
      <c r="K94" s="36">
        <f t="shared" si="20"/>
        <v>0.30</v>
      </c>
      <c r="L94" s="68">
        <v>10</v>
      </c>
      <c r="M94" s="36">
        <f t="shared" si="21"/>
        <v>1</v>
      </c>
      <c r="N94" s="68">
        <v>50</v>
      </c>
      <c r="O94" s="52">
        <f t="shared" si="22"/>
        <v>0.50</v>
      </c>
    </row>
    <row r="95" spans="1:15" ht="14.5">
      <c r="A95" s="4" t="s">
        <v>119</v>
      </c>
      <c r="B95" s="16" t="s">
        <v>33</v>
      </c>
      <c r="C95" s="13">
        <v>9109</v>
      </c>
      <c r="D95" s="68">
        <v>900</v>
      </c>
      <c r="E95" s="36">
        <v>0.75</v>
      </c>
      <c r="F95" s="75">
        <v>1150</v>
      </c>
      <c r="G95" s="43">
        <f t="shared" si="18"/>
        <v>0.76666666666666672</v>
      </c>
      <c r="H95" s="63">
        <v>120</v>
      </c>
      <c r="I95" s="43">
        <f t="shared" si="19"/>
        <v>0.60</v>
      </c>
      <c r="J95" s="68">
        <v>15</v>
      </c>
      <c r="K95" s="36">
        <f t="shared" si="20"/>
        <v>0.30</v>
      </c>
      <c r="L95" s="68">
        <v>10</v>
      </c>
      <c r="M95" s="36">
        <f t="shared" si="21"/>
        <v>1</v>
      </c>
      <c r="N95" s="68">
        <v>50</v>
      </c>
      <c r="O95" s="52">
        <f t="shared" si="22"/>
        <v>0.50</v>
      </c>
    </row>
    <row r="96" spans="1:15" ht="14.5">
      <c r="A96" s="4" t="s">
        <v>120</v>
      </c>
      <c r="B96" s="16" t="s">
        <v>33</v>
      </c>
      <c r="C96" s="13">
        <v>9919</v>
      </c>
      <c r="D96" s="68">
        <v>720</v>
      </c>
      <c r="E96" s="36">
        <f t="shared" si="25"/>
        <v>0.60</v>
      </c>
      <c r="F96" s="75">
        <v>480</v>
      </c>
      <c r="G96" s="43">
        <f t="shared" si="18"/>
        <v>0.32</v>
      </c>
      <c r="H96" s="63">
        <v>200</v>
      </c>
      <c r="I96" s="43">
        <f t="shared" si="19"/>
        <v>1</v>
      </c>
      <c r="J96" s="68">
        <v>30</v>
      </c>
      <c r="K96" s="36">
        <f t="shared" si="20"/>
        <v>0.60</v>
      </c>
      <c r="L96" s="68">
        <v>10</v>
      </c>
      <c r="M96" s="36">
        <f t="shared" si="21"/>
        <v>1</v>
      </c>
      <c r="N96" s="68">
        <v>50</v>
      </c>
      <c r="O96" s="52">
        <f t="shared" si="22"/>
        <v>0.50</v>
      </c>
    </row>
    <row r="97" spans="1:15" ht="14.5">
      <c r="A97" s="4" t="s">
        <v>121</v>
      </c>
      <c r="B97" s="16" t="s">
        <v>35</v>
      </c>
      <c r="C97" s="13">
        <v>4870</v>
      </c>
      <c r="D97" s="68">
        <v>750</v>
      </c>
      <c r="E97" s="36">
        <v>0.63</v>
      </c>
      <c r="F97" s="75">
        <v>540</v>
      </c>
      <c r="G97" s="43">
        <f t="shared" si="18"/>
        <v>0.36</v>
      </c>
      <c r="H97" s="63">
        <v>200</v>
      </c>
      <c r="I97" s="43">
        <f t="shared" si="19"/>
        <v>1</v>
      </c>
      <c r="J97" s="68">
        <v>21</v>
      </c>
      <c r="K97" s="36">
        <f t="shared" si="20"/>
        <v>0.42</v>
      </c>
      <c r="L97" s="68">
        <v>10</v>
      </c>
      <c r="M97" s="36">
        <f t="shared" si="21"/>
        <v>1</v>
      </c>
      <c r="N97" s="68">
        <v>100</v>
      </c>
      <c r="O97" s="52">
        <f t="shared" si="22"/>
        <v>1</v>
      </c>
    </row>
    <row r="98" spans="1:15" ht="14.5">
      <c r="A98" s="4" t="s">
        <v>122</v>
      </c>
      <c r="B98" s="16" t="s">
        <v>35</v>
      </c>
      <c r="C98" s="13">
        <v>3800</v>
      </c>
      <c r="D98" s="68">
        <v>1200</v>
      </c>
      <c r="E98" s="36">
        <f t="shared" si="25"/>
        <v>1</v>
      </c>
      <c r="F98" s="75">
        <v>500</v>
      </c>
      <c r="G98" s="43">
        <v>0.33</v>
      </c>
      <c r="H98" s="63">
        <v>200</v>
      </c>
      <c r="I98" s="36">
        <v>1</v>
      </c>
      <c r="J98" s="68">
        <v>10</v>
      </c>
      <c r="K98" s="36">
        <f t="shared" si="20"/>
        <v>0.20</v>
      </c>
      <c r="L98" s="68">
        <v>10</v>
      </c>
      <c r="M98" s="36">
        <f t="shared" si="21"/>
        <v>1</v>
      </c>
      <c r="N98" s="68">
        <v>50</v>
      </c>
      <c r="O98" s="52">
        <f t="shared" si="22"/>
        <v>0.50</v>
      </c>
    </row>
    <row r="99" spans="1:15" ht="14.5">
      <c r="A99" s="4" t="s">
        <v>123</v>
      </c>
      <c r="B99" s="16" t="s">
        <v>35</v>
      </c>
      <c r="C99" s="13">
        <v>4868</v>
      </c>
      <c r="D99" s="68">
        <v>800</v>
      </c>
      <c r="E99" s="36">
        <v>0.67</v>
      </c>
      <c r="F99" s="75">
        <v>1000</v>
      </c>
      <c r="G99" s="43">
        <v>0.67</v>
      </c>
      <c r="H99" s="63">
        <v>200</v>
      </c>
      <c r="I99" s="34">
        <v>1</v>
      </c>
      <c r="J99" s="68">
        <v>30</v>
      </c>
      <c r="K99" s="36">
        <v>0.60</v>
      </c>
      <c r="L99" s="68">
        <v>10</v>
      </c>
      <c r="M99" s="36">
        <v>1</v>
      </c>
      <c r="N99" s="68">
        <v>30</v>
      </c>
      <c r="O99" s="52">
        <v>0.30</v>
      </c>
    </row>
    <row r="100" spans="1:15" ht="14.5">
      <c r="A100" s="4" t="s">
        <v>124</v>
      </c>
      <c r="B100" s="16" t="s">
        <v>37</v>
      </c>
      <c r="C100" s="13">
        <v>4273</v>
      </c>
      <c r="D100" s="68">
        <v>750</v>
      </c>
      <c r="E100" s="36">
        <v>0.63</v>
      </c>
      <c r="F100" s="75">
        <v>1000</v>
      </c>
      <c r="G100" s="43">
        <v>0.67</v>
      </c>
      <c r="H100" s="63">
        <v>200</v>
      </c>
      <c r="I100" s="34">
        <v>1</v>
      </c>
      <c r="J100" s="68">
        <v>15</v>
      </c>
      <c r="K100" s="36">
        <v>0.30</v>
      </c>
      <c r="L100" s="68">
        <v>10</v>
      </c>
      <c r="M100" s="36">
        <v>1</v>
      </c>
      <c r="N100" s="68">
        <v>100</v>
      </c>
      <c r="O100" s="52">
        <v>1</v>
      </c>
    </row>
    <row r="101" spans="1:15" ht="14.5">
      <c r="A101" s="4" t="s">
        <v>125</v>
      </c>
      <c r="B101" s="16" t="s">
        <v>37</v>
      </c>
      <c r="C101" s="13">
        <v>4084</v>
      </c>
      <c r="D101" s="68">
        <v>1020</v>
      </c>
      <c r="E101" s="36">
        <v>0.85</v>
      </c>
      <c r="F101" s="75">
        <v>500</v>
      </c>
      <c r="G101" s="43">
        <v>0.33</v>
      </c>
      <c r="H101" s="63">
        <v>200</v>
      </c>
      <c r="I101" s="34">
        <v>1</v>
      </c>
      <c r="J101" s="68">
        <v>20</v>
      </c>
      <c r="K101" s="36">
        <v>0.40</v>
      </c>
      <c r="L101" s="68">
        <v>10</v>
      </c>
      <c r="M101" s="36">
        <v>1</v>
      </c>
      <c r="N101" s="68">
        <v>50</v>
      </c>
      <c r="O101" s="52">
        <v>0.50</v>
      </c>
    </row>
    <row r="102" spans="1:15" ht="14.5">
      <c r="A102" s="3" t="s">
        <v>126</v>
      </c>
      <c r="B102" s="16" t="s">
        <v>37</v>
      </c>
      <c r="C102" s="13">
        <v>2190</v>
      </c>
      <c r="D102" s="68" t="s">
        <v>281</v>
      </c>
      <c r="E102" s="36" t="s">
        <v>281</v>
      </c>
      <c r="F102" s="75">
        <v>200</v>
      </c>
      <c r="G102" s="43">
        <v>0.13</v>
      </c>
      <c r="H102" s="63" t="s">
        <v>6</v>
      </c>
      <c r="I102" s="47" t="s">
        <v>6</v>
      </c>
      <c r="J102" s="68" t="s">
        <v>281</v>
      </c>
      <c r="K102" s="36" t="s">
        <v>281</v>
      </c>
      <c r="L102" s="68">
        <v>10</v>
      </c>
      <c r="M102" s="36">
        <v>1</v>
      </c>
      <c r="N102" s="68">
        <v>20</v>
      </c>
      <c r="O102" s="52">
        <v>0.20</v>
      </c>
    </row>
    <row r="103" spans="1:15" ht="14.5">
      <c r="A103" s="4" t="s">
        <v>127</v>
      </c>
      <c r="B103" s="16" t="s">
        <v>40</v>
      </c>
      <c r="C103" s="5">
        <v>3754</v>
      </c>
      <c r="D103" s="68">
        <v>600</v>
      </c>
      <c r="E103" s="36">
        <v>0.50</v>
      </c>
      <c r="F103" s="75">
        <v>500</v>
      </c>
      <c r="G103" s="43">
        <v>0.33</v>
      </c>
      <c r="H103" s="63">
        <v>200</v>
      </c>
      <c r="I103" s="34">
        <v>1</v>
      </c>
      <c r="J103" s="68">
        <v>20</v>
      </c>
      <c r="K103" s="36">
        <v>0.40</v>
      </c>
      <c r="L103" s="68">
        <v>10</v>
      </c>
      <c r="M103" s="36">
        <v>1</v>
      </c>
      <c r="N103" s="68">
        <v>20</v>
      </c>
      <c r="O103" s="52">
        <v>0.20</v>
      </c>
    </row>
    <row r="104" spans="1:15" ht="14.5">
      <c r="A104" s="4" t="s">
        <v>128</v>
      </c>
      <c r="B104" s="16" t="s">
        <v>40</v>
      </c>
      <c r="C104" s="5">
        <v>5439</v>
      </c>
      <c r="D104" s="68">
        <v>900</v>
      </c>
      <c r="E104" s="36">
        <v>0.75</v>
      </c>
      <c r="F104" s="75">
        <v>800</v>
      </c>
      <c r="G104" s="43">
        <v>0.53</v>
      </c>
      <c r="H104" s="63">
        <v>200</v>
      </c>
      <c r="I104" s="34">
        <v>1</v>
      </c>
      <c r="J104" s="68">
        <v>15</v>
      </c>
      <c r="K104" s="36">
        <v>0.30</v>
      </c>
      <c r="L104" s="68">
        <v>10</v>
      </c>
      <c r="M104" s="36">
        <v>1</v>
      </c>
      <c r="N104" s="68">
        <v>40</v>
      </c>
      <c r="O104" s="52">
        <v>0.40</v>
      </c>
    </row>
    <row r="105" spans="1:15" ht="14.5">
      <c r="A105" s="4" t="s">
        <v>129</v>
      </c>
      <c r="B105" s="16" t="s">
        <v>40</v>
      </c>
      <c r="C105" s="5">
        <v>5585</v>
      </c>
      <c r="D105" s="68">
        <v>700</v>
      </c>
      <c r="E105" s="36">
        <v>0.57999999999999996</v>
      </c>
      <c r="F105" s="75">
        <v>800</v>
      </c>
      <c r="G105" s="43">
        <v>0.53</v>
      </c>
      <c r="H105" s="63">
        <v>200</v>
      </c>
      <c r="I105" s="34">
        <v>1</v>
      </c>
      <c r="J105" s="68">
        <v>15</v>
      </c>
      <c r="K105" s="36">
        <v>0.30</v>
      </c>
      <c r="L105" s="68">
        <v>10</v>
      </c>
      <c r="M105" s="36">
        <v>1</v>
      </c>
      <c r="N105" s="68">
        <v>50</v>
      </c>
      <c r="O105" s="52">
        <v>0.50</v>
      </c>
    </row>
    <row r="106" spans="1:15" ht="14.5">
      <c r="A106" s="4" t="s">
        <v>130</v>
      </c>
      <c r="B106" s="16" t="s">
        <v>32</v>
      </c>
      <c r="C106" s="5">
        <v>14633</v>
      </c>
      <c r="D106" s="68">
        <v>500</v>
      </c>
      <c r="E106" s="36">
        <v>0.42</v>
      </c>
      <c r="F106" s="75">
        <v>700</v>
      </c>
      <c r="G106" s="43">
        <v>0.47</v>
      </c>
      <c r="H106" s="63">
        <v>100</v>
      </c>
      <c r="I106" s="34">
        <v>0.50</v>
      </c>
      <c r="J106" s="68">
        <v>21</v>
      </c>
      <c r="K106" s="36">
        <v>0.42</v>
      </c>
      <c r="L106" s="68">
        <v>10</v>
      </c>
      <c r="M106" s="36">
        <v>1</v>
      </c>
      <c r="N106" s="68">
        <v>100</v>
      </c>
      <c r="O106" s="52">
        <v>1</v>
      </c>
    </row>
    <row r="107" spans="1:15" ht="14.5">
      <c r="A107" s="4" t="s">
        <v>131</v>
      </c>
      <c r="B107" s="16" t="s">
        <v>32</v>
      </c>
      <c r="C107" s="5">
        <v>10937</v>
      </c>
      <c r="D107" s="72">
        <v>0.60</v>
      </c>
      <c r="E107" s="36">
        <v>0.60</v>
      </c>
      <c r="F107" s="75">
        <v>400</v>
      </c>
      <c r="G107" s="43">
        <v>0.27</v>
      </c>
      <c r="H107" s="63">
        <v>100</v>
      </c>
      <c r="I107" s="34">
        <v>0.50</v>
      </c>
      <c r="J107" s="68" t="s">
        <v>281</v>
      </c>
      <c r="K107" s="36" t="s">
        <v>281</v>
      </c>
      <c r="L107" s="68">
        <v>10</v>
      </c>
      <c r="M107" s="36">
        <v>1</v>
      </c>
      <c r="N107" s="68">
        <v>40</v>
      </c>
      <c r="O107" s="52">
        <v>0.40</v>
      </c>
    </row>
    <row r="108" spans="1:15" ht="14.5">
      <c r="A108" s="4" t="s">
        <v>132</v>
      </c>
      <c r="B108" s="16" t="s">
        <v>32</v>
      </c>
      <c r="C108" s="5">
        <v>12747</v>
      </c>
      <c r="D108" s="68">
        <v>1000</v>
      </c>
      <c r="E108" s="36">
        <v>0.83</v>
      </c>
      <c r="F108" s="75">
        <v>1200</v>
      </c>
      <c r="G108" s="43">
        <v>0.80</v>
      </c>
      <c r="H108" s="63">
        <v>100</v>
      </c>
      <c r="I108" s="34">
        <v>0.50</v>
      </c>
      <c r="J108" s="68">
        <v>21</v>
      </c>
      <c r="K108" s="36">
        <v>0.42</v>
      </c>
      <c r="L108" s="68">
        <v>10</v>
      </c>
      <c r="M108" s="36">
        <v>1</v>
      </c>
      <c r="N108" s="68" t="s">
        <v>6</v>
      </c>
      <c r="O108" s="52" t="s">
        <v>6</v>
      </c>
    </row>
    <row r="109" spans="1:15" ht="14.5">
      <c r="A109" s="4" t="s">
        <v>133</v>
      </c>
      <c r="B109" s="16" t="s">
        <v>83</v>
      </c>
      <c r="C109" s="5">
        <v>13766</v>
      </c>
      <c r="D109" s="72">
        <v>0.65</v>
      </c>
      <c r="E109" s="36">
        <v>0.65</v>
      </c>
      <c r="F109" s="75" t="s">
        <v>281</v>
      </c>
      <c r="G109" s="43" t="s">
        <v>281</v>
      </c>
      <c r="H109" s="63" t="s">
        <v>281</v>
      </c>
      <c r="I109" s="47" t="s">
        <v>281</v>
      </c>
      <c r="J109" s="68">
        <v>50</v>
      </c>
      <c r="K109" s="36">
        <v>1</v>
      </c>
      <c r="L109" s="68">
        <v>10</v>
      </c>
      <c r="M109" s="36">
        <v>1</v>
      </c>
      <c r="N109" s="68">
        <v>40</v>
      </c>
      <c r="O109" s="52">
        <v>0.40</v>
      </c>
    </row>
    <row r="110" spans="1:15" ht="14.5">
      <c r="A110" s="4" t="s">
        <v>134</v>
      </c>
      <c r="B110" s="16" t="s">
        <v>83</v>
      </c>
      <c r="C110" s="5">
        <v>12804</v>
      </c>
      <c r="D110" s="68">
        <v>840</v>
      </c>
      <c r="E110" s="36">
        <v>0.70</v>
      </c>
      <c r="F110" s="75">
        <v>1000</v>
      </c>
      <c r="G110" s="43">
        <v>0.67</v>
      </c>
      <c r="H110" s="63">
        <v>200</v>
      </c>
      <c r="I110" s="34">
        <v>1</v>
      </c>
      <c r="J110" s="68">
        <v>15</v>
      </c>
      <c r="K110" s="36">
        <v>0.30</v>
      </c>
      <c r="L110" s="68">
        <v>10</v>
      </c>
      <c r="M110" s="36">
        <v>1</v>
      </c>
      <c r="N110" s="68">
        <v>70</v>
      </c>
      <c r="O110" s="52">
        <v>0.70</v>
      </c>
    </row>
    <row r="111" spans="1:15" ht="14.5">
      <c r="A111" s="4" t="s">
        <v>135</v>
      </c>
      <c r="B111" s="16" t="s">
        <v>83</v>
      </c>
      <c r="C111" s="5">
        <v>2844</v>
      </c>
      <c r="D111" s="68">
        <v>990</v>
      </c>
      <c r="E111" s="36">
        <v>0.83</v>
      </c>
      <c r="F111" s="75">
        <v>1000</v>
      </c>
      <c r="G111" s="43">
        <v>0.67</v>
      </c>
      <c r="H111" s="63">
        <v>150</v>
      </c>
      <c r="I111" s="34">
        <v>0.75</v>
      </c>
      <c r="J111" s="68" t="s">
        <v>281</v>
      </c>
      <c r="K111" s="36" t="s">
        <v>281</v>
      </c>
      <c r="L111" s="68">
        <v>10</v>
      </c>
      <c r="M111" s="36">
        <v>1</v>
      </c>
      <c r="N111" s="68">
        <v>20</v>
      </c>
      <c r="O111" s="52">
        <v>0.20</v>
      </c>
    </row>
    <row r="112" spans="1:15" ht="14.5">
      <c r="A112" s="4" t="s">
        <v>136</v>
      </c>
      <c r="B112" s="16" t="s">
        <v>41</v>
      </c>
      <c r="C112" s="5">
        <v>13800</v>
      </c>
      <c r="D112" s="68">
        <v>750</v>
      </c>
      <c r="E112" s="36">
        <v>0.63</v>
      </c>
      <c r="F112" s="75">
        <v>1200</v>
      </c>
      <c r="G112" s="43">
        <v>0.80</v>
      </c>
      <c r="H112" s="63">
        <v>200</v>
      </c>
      <c r="I112" s="34">
        <v>1</v>
      </c>
      <c r="J112" s="68">
        <v>30</v>
      </c>
      <c r="K112" s="36">
        <v>0.60</v>
      </c>
      <c r="L112" s="68">
        <v>10</v>
      </c>
      <c r="M112" s="36">
        <v>1</v>
      </c>
      <c r="N112" s="68">
        <v>60</v>
      </c>
      <c r="O112" s="52">
        <v>0.60</v>
      </c>
    </row>
    <row r="113" spans="1:15" ht="14.5">
      <c r="A113" s="4" t="s">
        <v>137</v>
      </c>
      <c r="B113" s="16" t="s">
        <v>41</v>
      </c>
      <c r="C113" s="5">
        <v>5094</v>
      </c>
      <c r="D113" s="68">
        <v>780</v>
      </c>
      <c r="E113" s="36">
        <v>0.65</v>
      </c>
      <c r="F113" s="75">
        <v>600</v>
      </c>
      <c r="G113" s="43">
        <v>0.40</v>
      </c>
      <c r="H113" s="63">
        <v>200</v>
      </c>
      <c r="I113" s="34">
        <v>1</v>
      </c>
      <c r="J113" s="68" t="s">
        <v>281</v>
      </c>
      <c r="K113" s="36" t="s">
        <v>281</v>
      </c>
      <c r="L113" s="68">
        <v>10</v>
      </c>
      <c r="M113" s="36">
        <v>1</v>
      </c>
      <c r="N113" s="68">
        <v>100</v>
      </c>
      <c r="O113" s="52">
        <v>1</v>
      </c>
    </row>
    <row r="114" spans="1:15" ht="14.5">
      <c r="A114" s="4" t="s">
        <v>138</v>
      </c>
      <c r="B114" s="16" t="s">
        <v>41</v>
      </c>
      <c r="C114" s="13">
        <v>10820</v>
      </c>
      <c r="D114" s="68">
        <v>800</v>
      </c>
      <c r="E114" s="36">
        <v>0.67</v>
      </c>
      <c r="F114" s="75">
        <v>1000</v>
      </c>
      <c r="G114" s="43">
        <v>0.67</v>
      </c>
      <c r="H114" s="63">
        <v>200</v>
      </c>
      <c r="I114" s="34">
        <v>1</v>
      </c>
      <c r="J114" s="68" t="s">
        <v>281</v>
      </c>
      <c r="K114" s="36" t="s">
        <v>281</v>
      </c>
      <c r="L114" s="68">
        <v>10</v>
      </c>
      <c r="M114" s="36">
        <v>1</v>
      </c>
      <c r="N114" s="68">
        <v>100</v>
      </c>
      <c r="O114" s="52">
        <v>1</v>
      </c>
    </row>
    <row r="115" spans="1:15" ht="14.5">
      <c r="A115" s="4" t="s">
        <v>139</v>
      </c>
      <c r="B115" s="16" t="s">
        <v>38</v>
      </c>
      <c r="C115" s="5">
        <v>11211</v>
      </c>
      <c r="D115" s="68">
        <v>500</v>
      </c>
      <c r="E115" s="36">
        <v>0.42</v>
      </c>
      <c r="F115" s="75">
        <v>1000</v>
      </c>
      <c r="G115" s="43">
        <v>0.67</v>
      </c>
      <c r="H115" s="63">
        <v>200</v>
      </c>
      <c r="I115" s="34">
        <v>1</v>
      </c>
      <c r="J115" s="68">
        <v>20</v>
      </c>
      <c r="K115" s="36">
        <v>0.40</v>
      </c>
      <c r="L115" s="68">
        <v>10</v>
      </c>
      <c r="M115" s="36">
        <v>1</v>
      </c>
      <c r="N115" s="68">
        <v>40</v>
      </c>
      <c r="O115" s="52">
        <v>0.40</v>
      </c>
    </row>
    <row r="116" spans="1:15" ht="14.5">
      <c r="A116" s="4" t="s">
        <v>140</v>
      </c>
      <c r="B116" s="16" t="s">
        <v>38</v>
      </c>
      <c r="C116" s="5">
        <v>12907</v>
      </c>
      <c r="D116" s="68">
        <v>744</v>
      </c>
      <c r="E116" s="36">
        <v>0.62</v>
      </c>
      <c r="F116" s="75">
        <v>1500</v>
      </c>
      <c r="G116" s="43">
        <v>1</v>
      </c>
      <c r="H116" s="63">
        <v>200</v>
      </c>
      <c r="I116" s="34">
        <v>1</v>
      </c>
      <c r="J116" s="68">
        <v>50</v>
      </c>
      <c r="K116" s="36">
        <v>1</v>
      </c>
      <c r="L116" s="68">
        <v>10</v>
      </c>
      <c r="M116" s="36">
        <v>1</v>
      </c>
      <c r="N116" s="68">
        <v>50</v>
      </c>
      <c r="O116" s="52">
        <v>0.50</v>
      </c>
    </row>
    <row r="117" spans="1:15" ht="14.5">
      <c r="A117" s="4" t="s">
        <v>141</v>
      </c>
      <c r="B117" s="16" t="s">
        <v>38</v>
      </c>
      <c r="C117" s="5">
        <v>7177</v>
      </c>
      <c r="D117" s="68">
        <v>900</v>
      </c>
      <c r="E117" s="36">
        <v>0.75</v>
      </c>
      <c r="F117" s="75">
        <v>1000</v>
      </c>
      <c r="G117" s="43">
        <v>0.67</v>
      </c>
      <c r="H117" s="63">
        <v>200</v>
      </c>
      <c r="I117" s="34">
        <v>1</v>
      </c>
      <c r="J117" s="68">
        <v>10</v>
      </c>
      <c r="K117" s="36">
        <v>0.20</v>
      </c>
      <c r="L117" s="68">
        <v>10</v>
      </c>
      <c r="M117" s="36">
        <v>1</v>
      </c>
      <c r="N117" s="68">
        <v>30</v>
      </c>
      <c r="O117" s="52">
        <v>0.30</v>
      </c>
    </row>
    <row r="118" spans="1:15" ht="14.5">
      <c r="A118" s="4" t="s">
        <v>142</v>
      </c>
      <c r="B118" s="16" t="s">
        <v>84</v>
      </c>
      <c r="C118" s="13">
        <v>5013</v>
      </c>
      <c r="D118" s="72">
        <v>0.80</v>
      </c>
      <c r="E118" s="36">
        <v>0.80</v>
      </c>
      <c r="F118" s="75">
        <v>800</v>
      </c>
      <c r="G118" s="43">
        <v>0.53</v>
      </c>
      <c r="H118" s="63">
        <v>100</v>
      </c>
      <c r="I118" s="34">
        <v>0.50</v>
      </c>
      <c r="J118" s="68" t="s">
        <v>281</v>
      </c>
      <c r="K118" s="36" t="s">
        <v>281</v>
      </c>
      <c r="L118" s="68">
        <v>10</v>
      </c>
      <c r="M118" s="36">
        <v>1</v>
      </c>
      <c r="N118" s="68">
        <v>50</v>
      </c>
      <c r="O118" s="52">
        <v>0.50</v>
      </c>
    </row>
    <row r="119" spans="1:15" ht="14.5">
      <c r="A119" s="4" t="s">
        <v>143</v>
      </c>
      <c r="B119" s="16" t="s">
        <v>84</v>
      </c>
      <c r="C119" s="5">
        <v>14902</v>
      </c>
      <c r="D119" s="68">
        <v>1000</v>
      </c>
      <c r="E119" s="36">
        <v>0.83</v>
      </c>
      <c r="F119" s="75">
        <v>1200</v>
      </c>
      <c r="G119" s="43">
        <v>0.80</v>
      </c>
      <c r="H119" s="63">
        <v>200</v>
      </c>
      <c r="I119" s="34">
        <v>1</v>
      </c>
      <c r="J119" s="68">
        <v>30</v>
      </c>
      <c r="K119" s="36">
        <v>0.60</v>
      </c>
      <c r="L119" s="68">
        <v>10</v>
      </c>
      <c r="M119" s="36">
        <v>1</v>
      </c>
      <c r="N119" s="68">
        <v>100</v>
      </c>
      <c r="O119" s="52">
        <v>1</v>
      </c>
    </row>
    <row r="120" spans="1:15" ht="14.5">
      <c r="A120" s="4" t="s">
        <v>144</v>
      </c>
      <c r="B120" s="16" t="s">
        <v>84</v>
      </c>
      <c r="C120" s="5">
        <v>8831</v>
      </c>
      <c r="D120" s="68">
        <v>1200</v>
      </c>
      <c r="E120" s="36">
        <v>1</v>
      </c>
      <c r="F120" s="75">
        <v>1500</v>
      </c>
      <c r="G120" s="43">
        <v>1</v>
      </c>
      <c r="H120" s="63">
        <v>200</v>
      </c>
      <c r="I120" s="34">
        <v>1</v>
      </c>
      <c r="J120" s="68">
        <v>20</v>
      </c>
      <c r="K120" s="36">
        <v>0.40</v>
      </c>
      <c r="L120" s="68">
        <v>10</v>
      </c>
      <c r="M120" s="36">
        <v>1</v>
      </c>
      <c r="N120" s="68">
        <v>100</v>
      </c>
      <c r="O120" s="52">
        <v>1</v>
      </c>
    </row>
    <row r="121" spans="1:15" ht="14.5">
      <c r="A121" s="4" t="s">
        <v>145</v>
      </c>
      <c r="B121" s="16" t="s">
        <v>36</v>
      </c>
      <c r="C121" s="5">
        <v>5071</v>
      </c>
      <c r="D121" s="68">
        <v>1200</v>
      </c>
      <c r="E121" s="36">
        <v>1</v>
      </c>
      <c r="F121" s="75">
        <v>1500</v>
      </c>
      <c r="G121" s="43">
        <v>1</v>
      </c>
      <c r="H121" s="63">
        <v>200</v>
      </c>
      <c r="I121" s="34">
        <v>1</v>
      </c>
      <c r="J121" s="68" t="s">
        <v>281</v>
      </c>
      <c r="K121" s="36" t="s">
        <v>281</v>
      </c>
      <c r="L121" s="68">
        <v>10</v>
      </c>
      <c r="M121" s="36">
        <v>1</v>
      </c>
      <c r="N121" s="68" t="s">
        <v>6</v>
      </c>
      <c r="O121" s="52" t="s">
        <v>6</v>
      </c>
    </row>
    <row r="122" spans="1:15" ht="14.5">
      <c r="A122" s="4" t="s">
        <v>146</v>
      </c>
      <c r="B122" s="16" t="s">
        <v>36</v>
      </c>
      <c r="C122" s="5">
        <v>8910</v>
      </c>
      <c r="D122" s="68">
        <v>1020</v>
      </c>
      <c r="E122" s="36">
        <v>0.85</v>
      </c>
      <c r="F122" s="75">
        <v>800</v>
      </c>
      <c r="G122" s="43">
        <v>0.53</v>
      </c>
      <c r="H122" s="63">
        <v>200</v>
      </c>
      <c r="I122" s="34">
        <v>1</v>
      </c>
      <c r="J122" s="68">
        <v>15</v>
      </c>
      <c r="K122" s="36">
        <v>0.30</v>
      </c>
      <c r="L122" s="68">
        <v>10</v>
      </c>
      <c r="M122" s="36">
        <v>1</v>
      </c>
      <c r="N122" s="68">
        <v>100</v>
      </c>
      <c r="O122" s="52">
        <v>1</v>
      </c>
    </row>
    <row r="123" spans="1:15" ht="14.5">
      <c r="A123" s="4" t="s">
        <v>147</v>
      </c>
      <c r="B123" s="16" t="s">
        <v>36</v>
      </c>
      <c r="C123" s="5">
        <v>6503</v>
      </c>
      <c r="D123" s="68">
        <v>900</v>
      </c>
      <c r="E123" s="36">
        <v>0.75</v>
      </c>
      <c r="F123" s="75">
        <v>600</v>
      </c>
      <c r="G123" s="43">
        <v>0.40</v>
      </c>
      <c r="H123" s="63">
        <v>200</v>
      </c>
      <c r="I123" s="34">
        <v>1</v>
      </c>
      <c r="J123" s="68">
        <v>20</v>
      </c>
      <c r="K123" s="36">
        <v>0.40</v>
      </c>
      <c r="L123" s="68">
        <v>10</v>
      </c>
      <c r="M123" s="36">
        <v>1</v>
      </c>
      <c r="N123" s="68">
        <v>100</v>
      </c>
      <c r="O123" s="52">
        <v>1</v>
      </c>
    </row>
    <row r="124" spans="1:15" ht="14.5">
      <c r="A124" s="4" t="s">
        <v>148</v>
      </c>
      <c r="B124" s="16" t="s">
        <v>33</v>
      </c>
      <c r="C124" s="5">
        <v>7159</v>
      </c>
      <c r="D124" s="68">
        <v>900</v>
      </c>
      <c r="E124" s="36">
        <v>0.75</v>
      </c>
      <c r="F124" s="75">
        <v>800</v>
      </c>
      <c r="G124" s="43">
        <v>0.53</v>
      </c>
      <c r="H124" s="63">
        <v>200</v>
      </c>
      <c r="I124" s="34">
        <v>1</v>
      </c>
      <c r="J124" s="68" t="s">
        <v>281</v>
      </c>
      <c r="K124" s="36" t="s">
        <v>281</v>
      </c>
      <c r="L124" s="68">
        <v>10</v>
      </c>
      <c r="M124" s="36">
        <v>1</v>
      </c>
      <c r="N124" s="68">
        <v>50</v>
      </c>
      <c r="O124" s="52">
        <v>0.50</v>
      </c>
    </row>
    <row r="125" spans="1:15" ht="14.5">
      <c r="A125" s="4" t="s">
        <v>149</v>
      </c>
      <c r="B125" s="16" t="s">
        <v>33</v>
      </c>
      <c r="C125" s="5">
        <v>11517</v>
      </c>
      <c r="D125" s="68">
        <v>750</v>
      </c>
      <c r="E125" s="36">
        <v>0.63</v>
      </c>
      <c r="F125" s="75">
        <v>1000</v>
      </c>
      <c r="G125" s="43">
        <v>0.67</v>
      </c>
      <c r="H125" s="63">
        <v>200</v>
      </c>
      <c r="I125" s="34">
        <v>1</v>
      </c>
      <c r="J125" s="68">
        <v>30</v>
      </c>
      <c r="K125" s="36">
        <v>0.60</v>
      </c>
      <c r="L125" s="68">
        <v>10</v>
      </c>
      <c r="M125" s="36">
        <v>1</v>
      </c>
      <c r="N125" s="68">
        <v>50</v>
      </c>
      <c r="O125" s="52">
        <v>0.50</v>
      </c>
    </row>
    <row r="126" spans="1:15" ht="14.5">
      <c r="A126" s="4" t="s">
        <v>150</v>
      </c>
      <c r="B126" s="16" t="s">
        <v>33</v>
      </c>
      <c r="C126" s="5">
        <v>5715</v>
      </c>
      <c r="D126" s="68">
        <v>792</v>
      </c>
      <c r="E126" s="36">
        <v>0.66</v>
      </c>
      <c r="F126" s="75">
        <v>500</v>
      </c>
      <c r="G126" s="43">
        <v>0.33</v>
      </c>
      <c r="H126" s="63">
        <v>200</v>
      </c>
      <c r="I126" s="34">
        <v>1</v>
      </c>
      <c r="J126" s="68">
        <v>15</v>
      </c>
      <c r="K126" s="36">
        <v>0.30</v>
      </c>
      <c r="L126" s="68">
        <v>10</v>
      </c>
      <c r="M126" s="36">
        <v>1</v>
      </c>
      <c r="N126" s="68">
        <v>80</v>
      </c>
      <c r="O126" s="52">
        <v>0.80</v>
      </c>
    </row>
    <row r="127" spans="1:15" ht="14.5">
      <c r="A127" s="4" t="s">
        <v>151</v>
      </c>
      <c r="B127" s="16" t="s">
        <v>39</v>
      </c>
      <c r="C127" s="5">
        <v>13434</v>
      </c>
      <c r="D127" s="68">
        <v>720</v>
      </c>
      <c r="E127" s="36">
        <v>0.60</v>
      </c>
      <c r="F127" s="75">
        <v>1000</v>
      </c>
      <c r="G127" s="43">
        <v>0.67</v>
      </c>
      <c r="H127" s="63">
        <v>200</v>
      </c>
      <c r="I127" s="34">
        <v>1</v>
      </c>
      <c r="J127" s="68">
        <v>21</v>
      </c>
      <c r="K127" s="36">
        <v>0.42</v>
      </c>
      <c r="L127" s="68">
        <v>10</v>
      </c>
      <c r="M127" s="36">
        <v>1</v>
      </c>
      <c r="N127" s="68">
        <v>70</v>
      </c>
      <c r="O127" s="52">
        <v>0.70</v>
      </c>
    </row>
    <row r="128" spans="1:15" ht="14.5">
      <c r="A128" s="4" t="s">
        <v>152</v>
      </c>
      <c r="B128" s="16" t="s">
        <v>39</v>
      </c>
      <c r="C128" s="5">
        <v>9712</v>
      </c>
      <c r="D128" s="68">
        <v>800</v>
      </c>
      <c r="E128" s="36">
        <v>0.67</v>
      </c>
      <c r="F128" s="75">
        <v>1000</v>
      </c>
      <c r="G128" s="43">
        <v>0.67</v>
      </c>
      <c r="H128" s="63">
        <v>200</v>
      </c>
      <c r="I128" s="34">
        <v>1</v>
      </c>
      <c r="J128" s="68" t="s">
        <v>281</v>
      </c>
      <c r="K128" s="36" t="s">
        <v>281</v>
      </c>
      <c r="L128" s="68">
        <v>9</v>
      </c>
      <c r="M128" s="36">
        <v>0.90</v>
      </c>
      <c r="N128" s="68">
        <v>90</v>
      </c>
      <c r="O128" s="52">
        <v>0.90</v>
      </c>
    </row>
    <row r="129" spans="1:15" ht="14.5">
      <c r="A129" s="4" t="s">
        <v>153</v>
      </c>
      <c r="B129" s="16" t="s">
        <v>39</v>
      </c>
      <c r="C129" s="13">
        <v>5844</v>
      </c>
      <c r="D129" s="68">
        <v>590</v>
      </c>
      <c r="E129" s="36">
        <v>0.49</v>
      </c>
      <c r="F129" s="75">
        <v>1500</v>
      </c>
      <c r="G129" s="43">
        <v>1</v>
      </c>
      <c r="H129" s="63">
        <v>200</v>
      </c>
      <c r="I129" s="34">
        <v>1</v>
      </c>
      <c r="J129" s="68" t="s">
        <v>281</v>
      </c>
      <c r="K129" s="36" t="s">
        <v>281</v>
      </c>
      <c r="L129" s="68">
        <v>10</v>
      </c>
      <c r="M129" s="36">
        <v>1</v>
      </c>
      <c r="N129" s="68">
        <v>100</v>
      </c>
      <c r="O129" s="52">
        <v>1</v>
      </c>
    </row>
    <row r="130" spans="1:15" ht="14.5">
      <c r="A130" s="4" t="s">
        <v>154</v>
      </c>
      <c r="B130" s="16" t="s">
        <v>34</v>
      </c>
      <c r="C130" s="13">
        <v>13506</v>
      </c>
      <c r="D130" s="68">
        <v>800</v>
      </c>
      <c r="E130" s="36">
        <v>0.67</v>
      </c>
      <c r="F130" s="75">
        <v>1500</v>
      </c>
      <c r="G130" s="43">
        <v>1</v>
      </c>
      <c r="H130" s="63">
        <v>200</v>
      </c>
      <c r="I130" s="34">
        <v>1</v>
      </c>
      <c r="J130" s="68" t="s">
        <v>281</v>
      </c>
      <c r="K130" s="36" t="s">
        <v>281</v>
      </c>
      <c r="L130" s="68">
        <v>9</v>
      </c>
      <c r="M130" s="36">
        <v>0.90</v>
      </c>
      <c r="N130" s="68">
        <v>100</v>
      </c>
      <c r="O130" s="52">
        <v>1</v>
      </c>
    </row>
    <row r="131" spans="1:15" ht="14.5">
      <c r="A131" s="4" t="s">
        <v>155</v>
      </c>
      <c r="B131" s="16" t="s">
        <v>34</v>
      </c>
      <c r="C131" s="13">
        <v>5292</v>
      </c>
      <c r="D131" s="68">
        <v>900</v>
      </c>
      <c r="E131" s="36">
        <v>0.75</v>
      </c>
      <c r="F131" s="75">
        <v>1200</v>
      </c>
      <c r="G131" s="43">
        <v>0.80</v>
      </c>
      <c r="H131" s="63">
        <v>200</v>
      </c>
      <c r="I131" s="34">
        <v>1</v>
      </c>
      <c r="J131" s="68" t="s">
        <v>281</v>
      </c>
      <c r="K131" s="36" t="s">
        <v>281</v>
      </c>
      <c r="L131" s="68">
        <v>10</v>
      </c>
      <c r="M131" s="36">
        <v>1</v>
      </c>
      <c r="N131" s="68">
        <v>80</v>
      </c>
      <c r="O131" s="52">
        <v>0.80</v>
      </c>
    </row>
    <row r="132" spans="1:15" ht="14.5">
      <c r="A132" s="4" t="s">
        <v>156</v>
      </c>
      <c r="B132" s="16" t="s">
        <v>34</v>
      </c>
      <c r="C132" s="13">
        <v>7424</v>
      </c>
      <c r="D132" s="68">
        <v>684</v>
      </c>
      <c r="E132" s="36">
        <v>0.56999999999999995</v>
      </c>
      <c r="F132" s="75">
        <v>1000</v>
      </c>
      <c r="G132" s="43">
        <v>0.67</v>
      </c>
      <c r="H132" s="63">
        <v>200</v>
      </c>
      <c r="I132" s="34">
        <v>1</v>
      </c>
      <c r="J132" s="68" t="s">
        <v>281</v>
      </c>
      <c r="K132" s="36" t="s">
        <v>281</v>
      </c>
      <c r="L132" s="68">
        <v>10</v>
      </c>
      <c r="M132" s="36">
        <v>1</v>
      </c>
      <c r="N132" s="68">
        <v>50</v>
      </c>
      <c r="O132" s="52">
        <v>0.50</v>
      </c>
    </row>
    <row r="133" spans="1:15" ht="14.5">
      <c r="A133" s="4" t="s">
        <v>157</v>
      </c>
      <c r="B133" s="16" t="s">
        <v>35</v>
      </c>
      <c r="C133" s="13">
        <v>6238</v>
      </c>
      <c r="D133" s="72">
        <v>0.80</v>
      </c>
      <c r="E133" s="36">
        <v>0.80</v>
      </c>
      <c r="F133" s="75">
        <v>1000</v>
      </c>
      <c r="G133" s="43">
        <v>0.67</v>
      </c>
      <c r="H133" s="63">
        <v>200</v>
      </c>
      <c r="I133" s="34">
        <v>1</v>
      </c>
      <c r="J133" s="68" t="s">
        <v>281</v>
      </c>
      <c r="K133" s="36" t="s">
        <v>281</v>
      </c>
      <c r="L133" s="68">
        <v>10</v>
      </c>
      <c r="M133" s="36">
        <v>1</v>
      </c>
      <c r="N133" s="68">
        <v>100</v>
      </c>
      <c r="O133" s="52">
        <v>1</v>
      </c>
    </row>
    <row r="134" spans="1:15" ht="14.5">
      <c r="A134" s="4" t="s">
        <v>158</v>
      </c>
      <c r="B134" s="16" t="s">
        <v>35</v>
      </c>
      <c r="C134" s="13">
        <v>7171</v>
      </c>
      <c r="D134" s="72">
        <v>0.60</v>
      </c>
      <c r="E134" s="36">
        <v>0.60</v>
      </c>
      <c r="F134" s="75">
        <v>200</v>
      </c>
      <c r="G134" s="43">
        <v>0.13</v>
      </c>
      <c r="H134" s="63">
        <v>200</v>
      </c>
      <c r="I134" s="34">
        <v>1</v>
      </c>
      <c r="J134" s="68">
        <v>10</v>
      </c>
      <c r="K134" s="36">
        <v>0.20</v>
      </c>
      <c r="L134" s="68">
        <v>10</v>
      </c>
      <c r="M134" s="36">
        <v>1</v>
      </c>
      <c r="N134" s="68">
        <v>100</v>
      </c>
      <c r="O134" s="52">
        <v>1</v>
      </c>
    </row>
    <row r="135" spans="1:15" ht="14.5">
      <c r="A135" s="4" t="s">
        <v>159</v>
      </c>
      <c r="B135" s="16" t="s">
        <v>35</v>
      </c>
      <c r="C135" s="13">
        <v>5107</v>
      </c>
      <c r="D135" s="68">
        <v>900</v>
      </c>
      <c r="E135" s="36">
        <v>0.75</v>
      </c>
      <c r="F135" s="75">
        <v>1000</v>
      </c>
      <c r="G135" s="43">
        <v>0.67</v>
      </c>
      <c r="H135" s="63">
        <v>200</v>
      </c>
      <c r="I135" s="34">
        <v>1</v>
      </c>
      <c r="J135" s="68">
        <v>50</v>
      </c>
      <c r="K135" s="36">
        <v>1</v>
      </c>
      <c r="L135" s="68">
        <v>10</v>
      </c>
      <c r="M135" s="36">
        <v>1</v>
      </c>
      <c r="N135" s="68">
        <v>100</v>
      </c>
      <c r="O135" s="52">
        <v>1</v>
      </c>
    </row>
    <row r="136" spans="1:15" ht="14.5">
      <c r="A136" s="4" t="s">
        <v>160</v>
      </c>
      <c r="B136" s="16" t="s">
        <v>42</v>
      </c>
      <c r="C136" s="13">
        <v>7679</v>
      </c>
      <c r="D136" s="68">
        <v>960</v>
      </c>
      <c r="E136" s="36">
        <v>0.80</v>
      </c>
      <c r="F136" s="75">
        <v>720</v>
      </c>
      <c r="G136" s="43">
        <v>0.48</v>
      </c>
      <c r="H136" s="63">
        <v>200</v>
      </c>
      <c r="I136" s="34">
        <v>1</v>
      </c>
      <c r="J136" s="68">
        <v>50</v>
      </c>
      <c r="K136" s="36">
        <v>1</v>
      </c>
      <c r="L136" s="68">
        <v>10</v>
      </c>
      <c r="M136" s="36">
        <v>1</v>
      </c>
      <c r="N136" s="68">
        <v>100</v>
      </c>
      <c r="O136" s="52">
        <v>1</v>
      </c>
    </row>
    <row r="137" spans="1:15" ht="14.5">
      <c r="A137" s="4" t="s">
        <v>161</v>
      </c>
      <c r="B137" s="16" t="s">
        <v>42</v>
      </c>
      <c r="C137" s="13">
        <v>9223</v>
      </c>
      <c r="D137" s="68">
        <v>780</v>
      </c>
      <c r="E137" s="36">
        <v>0.65</v>
      </c>
      <c r="F137" s="75">
        <v>1000</v>
      </c>
      <c r="G137" s="43">
        <v>0.67</v>
      </c>
      <c r="H137" s="63">
        <v>200</v>
      </c>
      <c r="I137" s="34">
        <v>1</v>
      </c>
      <c r="J137" s="68">
        <v>15</v>
      </c>
      <c r="K137" s="36">
        <v>0.30</v>
      </c>
      <c r="L137" s="68">
        <v>10</v>
      </c>
      <c r="M137" s="36">
        <v>1</v>
      </c>
      <c r="N137" s="68">
        <v>100</v>
      </c>
      <c r="O137" s="52">
        <v>1</v>
      </c>
    </row>
    <row r="138" spans="1:15" ht="15" thickBot="1">
      <c r="A138" s="31" t="s">
        <v>162</v>
      </c>
      <c r="B138" s="32" t="s">
        <v>42</v>
      </c>
      <c r="C138" s="18">
        <v>7167</v>
      </c>
      <c r="D138" s="78">
        <v>1000</v>
      </c>
      <c r="E138" s="39">
        <v>0.83</v>
      </c>
      <c r="F138" s="79">
        <v>250</v>
      </c>
      <c r="G138" s="44">
        <v>0.17</v>
      </c>
      <c r="H138" s="69">
        <v>200</v>
      </c>
      <c r="I138" s="44">
        <v>1</v>
      </c>
      <c r="J138" s="78" t="s">
        <v>281</v>
      </c>
      <c r="K138" s="39" t="s">
        <v>281</v>
      </c>
      <c r="L138" s="78">
        <v>10</v>
      </c>
      <c r="M138" s="39">
        <v>1</v>
      </c>
      <c r="N138" s="78">
        <v>50</v>
      </c>
      <c r="O138" s="55">
        <v>0.50</v>
      </c>
    </row>
    <row r="139" spans="1:15" ht="15" thickBot="1">
      <c r="A139" s="91" t="s">
        <v>9</v>
      </c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3"/>
    </row>
    <row r="140" spans="1:15" ht="14.5">
      <c r="A140" s="10" t="s">
        <v>163</v>
      </c>
      <c r="B140" s="27" t="s">
        <v>38</v>
      </c>
      <c r="C140" s="15">
        <v>355</v>
      </c>
      <c r="D140" s="80" t="s">
        <v>281</v>
      </c>
      <c r="E140" s="40" t="s">
        <v>281</v>
      </c>
      <c r="F140" s="70">
        <v>100</v>
      </c>
      <c r="G140" s="41">
        <f>(F140/1500)/1</f>
        <v>0.066666666666666666</v>
      </c>
      <c r="H140" s="70" t="s">
        <v>6</v>
      </c>
      <c r="I140" s="41" t="s">
        <v>6</v>
      </c>
      <c r="J140" s="70">
        <v>5</v>
      </c>
      <c r="K140" s="41">
        <v>0.10</v>
      </c>
      <c r="L140" s="70">
        <v>5</v>
      </c>
      <c r="M140" s="41">
        <f>(L140/10)/1</f>
        <v>0.50</v>
      </c>
      <c r="N140" s="70" t="s">
        <v>6</v>
      </c>
      <c r="O140" s="57" t="s">
        <v>6</v>
      </c>
    </row>
    <row r="141" spans="1:15" ht="14.5">
      <c r="A141" s="4" t="s">
        <v>164</v>
      </c>
      <c r="B141" s="16" t="s">
        <v>38</v>
      </c>
      <c r="C141" s="13">
        <v>254</v>
      </c>
      <c r="D141" s="63">
        <v>350</v>
      </c>
      <c r="E141" s="34">
        <f>(D141/1200)/1</f>
        <v>0.29166666666666669</v>
      </c>
      <c r="F141" s="63">
        <v>50</v>
      </c>
      <c r="G141" s="34">
        <f t="shared" si="26" ref="G141:G177">(F141/1500)/1</f>
        <v>0.033333333333333333</v>
      </c>
      <c r="H141" s="63">
        <v>30</v>
      </c>
      <c r="I141" s="34">
        <f>(H141/200)/1</f>
        <v>0.15</v>
      </c>
      <c r="J141" s="64" t="s">
        <v>281</v>
      </c>
      <c r="K141" s="34" t="s">
        <v>281</v>
      </c>
      <c r="L141" s="63" t="s">
        <v>281</v>
      </c>
      <c r="M141" s="34" t="s">
        <v>281</v>
      </c>
      <c r="N141" s="63" t="s">
        <v>281</v>
      </c>
      <c r="O141" s="54" t="s">
        <v>281</v>
      </c>
    </row>
    <row r="142" spans="1:15" ht="14.5">
      <c r="A142" s="4" t="s">
        <v>165</v>
      </c>
      <c r="B142" s="16" t="s">
        <v>38</v>
      </c>
      <c r="C142" s="13">
        <v>1893</v>
      </c>
      <c r="D142" s="63">
        <v>800</v>
      </c>
      <c r="E142" s="34">
        <f t="shared" si="27" ref="E142:E144">(D142/1200)/1</f>
        <v>0.66666666666666663</v>
      </c>
      <c r="F142" s="63">
        <v>400</v>
      </c>
      <c r="G142" s="34">
        <f t="shared" si="26"/>
        <v>0.26666666666666666</v>
      </c>
      <c r="H142" s="63">
        <v>200</v>
      </c>
      <c r="I142" s="34">
        <f t="shared" si="28" ref="I142:I177">(H142/200)/1</f>
        <v>1</v>
      </c>
      <c r="J142" s="63">
        <v>20</v>
      </c>
      <c r="K142" s="34">
        <f>(J142/50)/1</f>
        <v>0.40</v>
      </c>
      <c r="L142" s="63">
        <v>10</v>
      </c>
      <c r="M142" s="34">
        <f t="shared" si="29" ref="M142:M177">(L142/10)/1</f>
        <v>1</v>
      </c>
      <c r="N142" s="63">
        <v>50</v>
      </c>
      <c r="O142" s="54">
        <f>(N142/100)/1</f>
        <v>0.50</v>
      </c>
    </row>
    <row r="143" spans="1:15" ht="14.5">
      <c r="A143" s="4" t="s">
        <v>166</v>
      </c>
      <c r="B143" s="16" t="s">
        <v>42</v>
      </c>
      <c r="C143" s="13">
        <v>1454</v>
      </c>
      <c r="D143" s="63">
        <v>750</v>
      </c>
      <c r="E143" s="34">
        <f t="shared" si="27"/>
        <v>0.625</v>
      </c>
      <c r="F143" s="63">
        <v>200</v>
      </c>
      <c r="G143" s="34">
        <f t="shared" si="26"/>
        <v>0.13333333333333333</v>
      </c>
      <c r="H143" s="63">
        <v>200</v>
      </c>
      <c r="I143" s="34">
        <v>1</v>
      </c>
      <c r="J143" s="64" t="s">
        <v>281</v>
      </c>
      <c r="K143" s="34" t="s">
        <v>281</v>
      </c>
      <c r="L143" s="63">
        <v>10</v>
      </c>
      <c r="M143" s="34">
        <f t="shared" si="29"/>
        <v>1</v>
      </c>
      <c r="N143" s="63">
        <v>30</v>
      </c>
      <c r="O143" s="54">
        <f t="shared" si="30" ref="O143:O177">(N143/100)/1</f>
        <v>0.30</v>
      </c>
    </row>
    <row r="144" spans="1:15" ht="14.5">
      <c r="A144" s="4" t="s">
        <v>167</v>
      </c>
      <c r="B144" s="16" t="s">
        <v>42</v>
      </c>
      <c r="C144" s="13">
        <v>2391</v>
      </c>
      <c r="D144" s="63">
        <v>720</v>
      </c>
      <c r="E144" s="34">
        <f t="shared" si="27"/>
        <v>0.60</v>
      </c>
      <c r="F144" s="63">
        <v>150</v>
      </c>
      <c r="G144" s="34">
        <f t="shared" si="26"/>
        <v>0.10</v>
      </c>
      <c r="H144" s="63">
        <v>150</v>
      </c>
      <c r="I144" s="34">
        <v>0.75</v>
      </c>
      <c r="J144" s="63">
        <v>10</v>
      </c>
      <c r="K144" s="34">
        <f t="shared" si="31" ref="K144:K174">(J144/50)/1</f>
        <v>0.20</v>
      </c>
      <c r="L144" s="63">
        <v>10</v>
      </c>
      <c r="M144" s="34">
        <f t="shared" si="29"/>
        <v>1</v>
      </c>
      <c r="N144" s="63">
        <v>25</v>
      </c>
      <c r="O144" s="54">
        <f t="shared" si="30"/>
        <v>0.25</v>
      </c>
    </row>
    <row r="145" spans="1:15" ht="14.5">
      <c r="A145" s="4" t="s">
        <v>168</v>
      </c>
      <c r="B145" s="16" t="s">
        <v>42</v>
      </c>
      <c r="C145" s="13">
        <v>1863</v>
      </c>
      <c r="D145" s="63">
        <v>800</v>
      </c>
      <c r="E145" s="34">
        <v>0.67</v>
      </c>
      <c r="F145" s="63">
        <v>300</v>
      </c>
      <c r="G145" s="34">
        <f t="shared" si="26"/>
        <v>0.20</v>
      </c>
      <c r="H145" s="63">
        <v>200</v>
      </c>
      <c r="I145" s="34">
        <f t="shared" si="28"/>
        <v>1</v>
      </c>
      <c r="J145" s="64" t="s">
        <v>281</v>
      </c>
      <c r="K145" s="34" t="s">
        <v>281</v>
      </c>
      <c r="L145" s="63">
        <v>10</v>
      </c>
      <c r="M145" s="34">
        <f t="shared" si="29"/>
        <v>1</v>
      </c>
      <c r="N145" s="63">
        <v>100</v>
      </c>
      <c r="O145" s="54">
        <f t="shared" si="30"/>
        <v>1</v>
      </c>
    </row>
    <row r="146" spans="1:15" ht="14.5">
      <c r="A146" s="4" t="s">
        <v>280</v>
      </c>
      <c r="B146" s="16" t="s">
        <v>83</v>
      </c>
      <c r="C146" s="13">
        <v>406</v>
      </c>
      <c r="D146" s="81">
        <v>0.70</v>
      </c>
      <c r="E146" s="34">
        <v>0.70</v>
      </c>
      <c r="F146" s="63">
        <v>200</v>
      </c>
      <c r="G146" s="34">
        <f t="shared" si="26"/>
        <v>0.13333333333333333</v>
      </c>
      <c r="H146" s="75">
        <v>100</v>
      </c>
      <c r="I146" s="34">
        <f t="shared" si="28"/>
        <v>0.50</v>
      </c>
      <c r="J146" s="64" t="s">
        <v>281</v>
      </c>
      <c r="K146" s="34" t="s">
        <v>281</v>
      </c>
      <c r="L146" s="64" t="s">
        <v>281</v>
      </c>
      <c r="M146" s="34" t="s">
        <v>281</v>
      </c>
      <c r="N146" s="64" t="s">
        <v>281</v>
      </c>
      <c r="O146" s="54" t="s">
        <v>281</v>
      </c>
    </row>
    <row r="147" spans="1:15" ht="14.5">
      <c r="A147" s="4" t="s">
        <v>169</v>
      </c>
      <c r="B147" s="16" t="s">
        <v>83</v>
      </c>
      <c r="C147" s="13">
        <v>1030</v>
      </c>
      <c r="D147" s="81">
        <v>0.90</v>
      </c>
      <c r="E147" s="34">
        <v>0.90</v>
      </c>
      <c r="F147" s="63">
        <v>600</v>
      </c>
      <c r="G147" s="34">
        <f t="shared" si="26"/>
        <v>0.40</v>
      </c>
      <c r="H147" s="75">
        <v>200</v>
      </c>
      <c r="I147" s="34">
        <f t="shared" si="28"/>
        <v>1</v>
      </c>
      <c r="J147" s="63">
        <v>15</v>
      </c>
      <c r="K147" s="34">
        <f t="shared" si="31"/>
        <v>0.30</v>
      </c>
      <c r="L147" s="63">
        <v>10</v>
      </c>
      <c r="M147" s="34">
        <f t="shared" si="29"/>
        <v>1</v>
      </c>
      <c r="N147" s="63">
        <v>100</v>
      </c>
      <c r="O147" s="54">
        <f t="shared" si="30"/>
        <v>1</v>
      </c>
    </row>
    <row r="148" spans="1:15" ht="14.5">
      <c r="A148" s="4" t="s">
        <v>170</v>
      </c>
      <c r="B148" s="16" t="s">
        <v>83</v>
      </c>
      <c r="C148" s="13">
        <v>896</v>
      </c>
      <c r="D148" s="81">
        <v>0.80</v>
      </c>
      <c r="E148" s="34">
        <f t="shared" si="32" ref="E148:E154">(D148/1)/1</f>
        <v>0.80</v>
      </c>
      <c r="F148" s="63">
        <v>200</v>
      </c>
      <c r="G148" s="34">
        <f t="shared" si="26"/>
        <v>0.13333333333333333</v>
      </c>
      <c r="H148" s="75">
        <v>200</v>
      </c>
      <c r="I148" s="34">
        <f t="shared" si="28"/>
        <v>1</v>
      </c>
      <c r="J148" s="63">
        <v>30</v>
      </c>
      <c r="K148" s="34">
        <f t="shared" si="31"/>
        <v>0.60</v>
      </c>
      <c r="L148" s="63">
        <v>10</v>
      </c>
      <c r="M148" s="34">
        <v>1</v>
      </c>
      <c r="N148" s="63">
        <v>50</v>
      </c>
      <c r="O148" s="54">
        <v>0.50</v>
      </c>
    </row>
    <row r="149" spans="1:15" ht="14.5">
      <c r="A149" s="4" t="s">
        <v>171</v>
      </c>
      <c r="B149" s="16" t="s">
        <v>37</v>
      </c>
      <c r="C149" s="13">
        <v>1782</v>
      </c>
      <c r="D149" s="63">
        <v>500</v>
      </c>
      <c r="E149" s="34">
        <f>(D149/1200)/1</f>
        <v>0.41666666666666669</v>
      </c>
      <c r="F149" s="63">
        <v>200</v>
      </c>
      <c r="G149" s="34">
        <f t="shared" si="26"/>
        <v>0.13333333333333333</v>
      </c>
      <c r="H149" s="63" t="s">
        <v>6</v>
      </c>
      <c r="I149" s="47" t="s">
        <v>6</v>
      </c>
      <c r="J149" s="64" t="s">
        <v>281</v>
      </c>
      <c r="K149" s="34" t="s">
        <v>281</v>
      </c>
      <c r="L149" s="64" t="s">
        <v>281</v>
      </c>
      <c r="M149" s="34" t="s">
        <v>281</v>
      </c>
      <c r="N149" s="64" t="s">
        <v>281</v>
      </c>
      <c r="O149" s="54" t="s">
        <v>281</v>
      </c>
    </row>
    <row r="150" spans="1:15" ht="14.5">
      <c r="A150" s="4" t="s">
        <v>172</v>
      </c>
      <c r="B150" s="16" t="s">
        <v>37</v>
      </c>
      <c r="C150" s="13">
        <v>1578</v>
      </c>
      <c r="D150" s="63">
        <v>800</v>
      </c>
      <c r="E150" s="34">
        <f>(D150/1200)/1</f>
        <v>0.66666666666666663</v>
      </c>
      <c r="F150" s="63">
        <v>400</v>
      </c>
      <c r="G150" s="34">
        <f t="shared" si="26"/>
        <v>0.26666666666666666</v>
      </c>
      <c r="H150" s="63">
        <v>200</v>
      </c>
      <c r="I150" s="34">
        <f t="shared" si="28"/>
        <v>1</v>
      </c>
      <c r="J150" s="63">
        <v>20</v>
      </c>
      <c r="K150" s="34">
        <f t="shared" si="31"/>
        <v>0.40</v>
      </c>
      <c r="L150" s="63">
        <v>10</v>
      </c>
      <c r="M150" s="34">
        <f t="shared" si="29"/>
        <v>1</v>
      </c>
      <c r="N150" s="64" t="s">
        <v>6</v>
      </c>
      <c r="O150" s="58" t="s">
        <v>6</v>
      </c>
    </row>
    <row r="151" spans="1:15" ht="14.5">
      <c r="A151" s="4" t="s">
        <v>173</v>
      </c>
      <c r="B151" s="16" t="s">
        <v>37</v>
      </c>
      <c r="C151" s="13">
        <v>711</v>
      </c>
      <c r="D151" s="81">
        <v>0.80</v>
      </c>
      <c r="E151" s="34">
        <f t="shared" si="32"/>
        <v>0.80</v>
      </c>
      <c r="F151" s="63">
        <v>350</v>
      </c>
      <c r="G151" s="34">
        <f t="shared" si="26"/>
        <v>0.23333333333333334</v>
      </c>
      <c r="H151" s="63">
        <v>100</v>
      </c>
      <c r="I151" s="34">
        <f t="shared" si="28"/>
        <v>0.50</v>
      </c>
      <c r="J151" s="63">
        <v>35</v>
      </c>
      <c r="K151" s="34">
        <v>0.70</v>
      </c>
      <c r="L151" s="63">
        <v>10</v>
      </c>
      <c r="M151" s="34">
        <f t="shared" si="29"/>
        <v>1</v>
      </c>
      <c r="N151" s="63">
        <v>100</v>
      </c>
      <c r="O151" s="54">
        <f t="shared" si="30"/>
        <v>1</v>
      </c>
    </row>
    <row r="152" spans="1:15" ht="14.5">
      <c r="A152" s="4" t="s">
        <v>174</v>
      </c>
      <c r="B152" s="16" t="s">
        <v>40</v>
      </c>
      <c r="C152" s="13">
        <v>407</v>
      </c>
      <c r="D152" s="81">
        <v>1</v>
      </c>
      <c r="E152" s="34">
        <f t="shared" si="32"/>
        <v>1</v>
      </c>
      <c r="F152" s="63">
        <v>200</v>
      </c>
      <c r="G152" s="34">
        <f t="shared" si="26"/>
        <v>0.13333333333333333</v>
      </c>
      <c r="H152" s="63" t="s">
        <v>6</v>
      </c>
      <c r="I152" s="47" t="s">
        <v>6</v>
      </c>
      <c r="J152" s="63">
        <v>40</v>
      </c>
      <c r="K152" s="34">
        <f t="shared" si="31"/>
        <v>0.80</v>
      </c>
      <c r="L152" s="64" t="s">
        <v>281</v>
      </c>
      <c r="M152" s="34" t="s">
        <v>281</v>
      </c>
      <c r="N152" s="64" t="s">
        <v>281</v>
      </c>
      <c r="O152" s="54" t="s">
        <v>281</v>
      </c>
    </row>
    <row r="153" spans="1:15" ht="14.5">
      <c r="A153" s="2" t="s">
        <v>175</v>
      </c>
      <c r="B153" s="17" t="s">
        <v>40</v>
      </c>
      <c r="C153" s="13">
        <v>695</v>
      </c>
      <c r="D153" s="64" t="s">
        <v>281</v>
      </c>
      <c r="E153" s="34" t="s">
        <v>281</v>
      </c>
      <c r="F153" s="63" t="s">
        <v>6</v>
      </c>
      <c r="G153" s="34" t="s">
        <v>6</v>
      </c>
      <c r="H153" s="63" t="s">
        <v>6</v>
      </c>
      <c r="I153" s="34" t="s">
        <v>6</v>
      </c>
      <c r="J153" s="63">
        <v>30</v>
      </c>
      <c r="K153" s="34">
        <f t="shared" si="31"/>
        <v>0.60</v>
      </c>
      <c r="L153" s="63">
        <v>10</v>
      </c>
      <c r="M153" s="34">
        <v>1</v>
      </c>
      <c r="N153" s="63">
        <v>50</v>
      </c>
      <c r="O153" s="54">
        <v>0.50</v>
      </c>
    </row>
    <row r="154" spans="1:15" ht="14.5">
      <c r="A154" s="4" t="s">
        <v>176</v>
      </c>
      <c r="B154" s="16" t="s">
        <v>40</v>
      </c>
      <c r="C154" s="13">
        <v>1013</v>
      </c>
      <c r="D154" s="81">
        <v>0.75</v>
      </c>
      <c r="E154" s="34">
        <f t="shared" si="32"/>
        <v>0.75</v>
      </c>
      <c r="F154" s="63">
        <v>150</v>
      </c>
      <c r="G154" s="34">
        <f t="shared" si="26"/>
        <v>0.10</v>
      </c>
      <c r="H154" s="63">
        <v>150</v>
      </c>
      <c r="I154" s="34">
        <v>0.75</v>
      </c>
      <c r="J154" s="63">
        <v>15</v>
      </c>
      <c r="K154" s="34">
        <f t="shared" si="31"/>
        <v>0.30</v>
      </c>
      <c r="L154" s="63">
        <v>10</v>
      </c>
      <c r="M154" s="34">
        <f t="shared" si="29"/>
        <v>1</v>
      </c>
      <c r="N154" s="64" t="s">
        <v>6</v>
      </c>
      <c r="O154" s="58" t="s">
        <v>6</v>
      </c>
    </row>
    <row r="155" spans="1:15" ht="14.5">
      <c r="A155" s="4" t="s">
        <v>177</v>
      </c>
      <c r="B155" s="16" t="s">
        <v>34</v>
      </c>
      <c r="C155" s="13">
        <v>1708</v>
      </c>
      <c r="D155" s="63">
        <v>1100</v>
      </c>
      <c r="E155" s="34">
        <v>0.92</v>
      </c>
      <c r="F155" s="63">
        <v>200</v>
      </c>
      <c r="G155" s="34">
        <f t="shared" si="26"/>
        <v>0.13333333333333333</v>
      </c>
      <c r="H155" s="63" t="s">
        <v>6</v>
      </c>
      <c r="I155" s="34" t="s">
        <v>6</v>
      </c>
      <c r="J155" s="63">
        <v>25</v>
      </c>
      <c r="K155" s="34">
        <f t="shared" si="31"/>
        <v>0.50</v>
      </c>
      <c r="L155" s="63">
        <v>10</v>
      </c>
      <c r="M155" s="34">
        <f t="shared" si="29"/>
        <v>1</v>
      </c>
      <c r="N155" s="64" t="s">
        <v>6</v>
      </c>
      <c r="O155" s="58" t="s">
        <v>6</v>
      </c>
    </row>
    <row r="156" spans="1:15" ht="14.5">
      <c r="A156" s="2" t="s">
        <v>178</v>
      </c>
      <c r="B156" s="17" t="s">
        <v>34</v>
      </c>
      <c r="C156" s="13">
        <v>1170</v>
      </c>
      <c r="D156" s="63">
        <v>700</v>
      </c>
      <c r="E156" s="34">
        <v>0.57999999999999996</v>
      </c>
      <c r="F156" s="63">
        <v>1000</v>
      </c>
      <c r="G156" s="34">
        <f t="shared" si="26"/>
        <v>0.66666666666666663</v>
      </c>
      <c r="H156" s="63">
        <v>200</v>
      </c>
      <c r="I156" s="34">
        <v>1</v>
      </c>
      <c r="J156" s="63" t="s">
        <v>281</v>
      </c>
      <c r="K156" s="34" t="s">
        <v>281</v>
      </c>
      <c r="L156" s="63">
        <v>10</v>
      </c>
      <c r="M156" s="34">
        <f t="shared" si="29"/>
        <v>1</v>
      </c>
      <c r="N156" s="63">
        <v>50</v>
      </c>
      <c r="O156" s="54">
        <f t="shared" si="30"/>
        <v>0.50</v>
      </c>
    </row>
    <row r="157" spans="1:15" ht="14.5">
      <c r="A157" s="4" t="s">
        <v>179</v>
      </c>
      <c r="B157" s="16" t="s">
        <v>34</v>
      </c>
      <c r="C157" s="13">
        <v>1761</v>
      </c>
      <c r="D157" s="63">
        <v>792</v>
      </c>
      <c r="E157" s="36">
        <v>0.66</v>
      </c>
      <c r="F157" s="63">
        <v>90</v>
      </c>
      <c r="G157" s="34">
        <v>0.06</v>
      </c>
      <c r="H157" s="63">
        <v>60</v>
      </c>
      <c r="I157" s="34">
        <v>0.30</v>
      </c>
      <c r="J157" s="63" t="s">
        <v>281</v>
      </c>
      <c r="K157" s="47" t="s">
        <v>281</v>
      </c>
      <c r="L157" s="64" t="s">
        <v>281</v>
      </c>
      <c r="M157" s="34" t="s">
        <v>281</v>
      </c>
      <c r="N157" s="64" t="s">
        <v>281</v>
      </c>
      <c r="O157" s="54" t="s">
        <v>281</v>
      </c>
    </row>
    <row r="158" spans="1:15" ht="14.5">
      <c r="A158" s="4" t="s">
        <v>180</v>
      </c>
      <c r="B158" s="16" t="s">
        <v>39</v>
      </c>
      <c r="C158" s="13">
        <v>1111</v>
      </c>
      <c r="D158" s="63">
        <v>700</v>
      </c>
      <c r="E158" s="34">
        <f t="shared" si="33" ref="E158:E165">(D158/1200)/1</f>
        <v>0.58333333333333337</v>
      </c>
      <c r="F158" s="63">
        <v>200</v>
      </c>
      <c r="G158" s="34">
        <f t="shared" si="26"/>
        <v>0.13333333333333333</v>
      </c>
      <c r="H158" s="63">
        <v>200</v>
      </c>
      <c r="I158" s="34">
        <v>1</v>
      </c>
      <c r="J158" s="64" t="s">
        <v>281</v>
      </c>
      <c r="K158" s="47" t="s">
        <v>281</v>
      </c>
      <c r="L158" s="63">
        <v>10</v>
      </c>
      <c r="M158" s="34">
        <f t="shared" si="29"/>
        <v>1</v>
      </c>
      <c r="N158" s="63" t="s">
        <v>6</v>
      </c>
      <c r="O158" s="54" t="s">
        <v>6</v>
      </c>
    </row>
    <row r="159" spans="1:15" ht="14.5">
      <c r="A159" s="4" t="s">
        <v>181</v>
      </c>
      <c r="B159" s="16" t="s">
        <v>39</v>
      </c>
      <c r="C159" s="13">
        <v>1685</v>
      </c>
      <c r="D159" s="63">
        <v>400</v>
      </c>
      <c r="E159" s="34">
        <f t="shared" si="33"/>
        <v>0.33333333333333331</v>
      </c>
      <c r="F159" s="63">
        <v>200</v>
      </c>
      <c r="G159" s="34">
        <f t="shared" si="26"/>
        <v>0.13333333333333333</v>
      </c>
      <c r="H159" s="63" t="s">
        <v>6</v>
      </c>
      <c r="I159" s="47" t="s">
        <v>6</v>
      </c>
      <c r="J159" s="64" t="s">
        <v>281</v>
      </c>
      <c r="K159" s="47" t="s">
        <v>281</v>
      </c>
      <c r="L159" s="63">
        <v>5</v>
      </c>
      <c r="M159" s="34">
        <f t="shared" si="29"/>
        <v>0.50</v>
      </c>
      <c r="N159" s="63">
        <v>100</v>
      </c>
      <c r="O159" s="54">
        <f t="shared" si="30"/>
        <v>1</v>
      </c>
    </row>
    <row r="160" spans="1:15" ht="14.5">
      <c r="A160" s="4" t="s">
        <v>182</v>
      </c>
      <c r="B160" s="16" t="s">
        <v>39</v>
      </c>
      <c r="C160" s="13">
        <v>1657</v>
      </c>
      <c r="D160" s="63">
        <v>576</v>
      </c>
      <c r="E160" s="34">
        <f t="shared" si="33"/>
        <v>0.48</v>
      </c>
      <c r="F160" s="63">
        <v>120</v>
      </c>
      <c r="G160" s="34">
        <f t="shared" si="26"/>
        <v>0.08</v>
      </c>
      <c r="H160" s="63" t="s">
        <v>6</v>
      </c>
      <c r="I160" s="47" t="s">
        <v>6</v>
      </c>
      <c r="J160" s="64" t="s">
        <v>281</v>
      </c>
      <c r="K160" s="47" t="s">
        <v>281</v>
      </c>
      <c r="L160" s="63">
        <v>10</v>
      </c>
      <c r="M160" s="34">
        <f t="shared" si="29"/>
        <v>1</v>
      </c>
      <c r="N160" s="64" t="s">
        <v>6</v>
      </c>
      <c r="O160" s="58" t="s">
        <v>6</v>
      </c>
    </row>
    <row r="161" spans="1:15" ht="14.5">
      <c r="A161" s="4" t="s">
        <v>183</v>
      </c>
      <c r="B161" s="16" t="s">
        <v>36</v>
      </c>
      <c r="C161" s="13">
        <v>1115</v>
      </c>
      <c r="D161" s="63">
        <v>800</v>
      </c>
      <c r="E161" s="34">
        <f t="shared" si="33"/>
        <v>0.66666666666666663</v>
      </c>
      <c r="F161" s="63">
        <v>100</v>
      </c>
      <c r="G161" s="34">
        <f t="shared" si="26"/>
        <v>0.066666666666666666</v>
      </c>
      <c r="H161" s="63">
        <v>50</v>
      </c>
      <c r="I161" s="34">
        <f t="shared" si="28"/>
        <v>0.25</v>
      </c>
      <c r="J161" s="64" t="s">
        <v>281</v>
      </c>
      <c r="K161" s="47" t="s">
        <v>281</v>
      </c>
      <c r="L161" s="63" t="s">
        <v>281</v>
      </c>
      <c r="M161" s="34" t="s">
        <v>281</v>
      </c>
      <c r="N161" s="63" t="s">
        <v>281</v>
      </c>
      <c r="O161" s="54" t="s">
        <v>281</v>
      </c>
    </row>
    <row r="162" spans="1:15" ht="14.5">
      <c r="A162" s="4" t="s">
        <v>184</v>
      </c>
      <c r="B162" s="16" t="s">
        <v>36</v>
      </c>
      <c r="C162" s="13">
        <v>1674</v>
      </c>
      <c r="D162" s="63">
        <v>600</v>
      </c>
      <c r="E162" s="34">
        <f t="shared" si="33"/>
        <v>0.50</v>
      </c>
      <c r="F162" s="63">
        <v>50</v>
      </c>
      <c r="G162" s="34">
        <f t="shared" si="26"/>
        <v>0.033333333333333333</v>
      </c>
      <c r="H162" s="63" t="s">
        <v>6</v>
      </c>
      <c r="I162" s="47" t="s">
        <v>6</v>
      </c>
      <c r="J162" s="64" t="s">
        <v>281</v>
      </c>
      <c r="K162" s="47" t="s">
        <v>281</v>
      </c>
      <c r="L162" s="64" t="s">
        <v>281</v>
      </c>
      <c r="M162" s="34" t="s">
        <v>281</v>
      </c>
      <c r="N162" s="64" t="s">
        <v>281</v>
      </c>
      <c r="O162" s="54" t="s">
        <v>281</v>
      </c>
    </row>
    <row r="163" spans="1:15" ht="14.5">
      <c r="A163" s="4" t="s">
        <v>185</v>
      </c>
      <c r="B163" s="16" t="s">
        <v>36</v>
      </c>
      <c r="C163" s="13">
        <v>1254</v>
      </c>
      <c r="D163" s="63">
        <v>900</v>
      </c>
      <c r="E163" s="34">
        <v>0.75</v>
      </c>
      <c r="F163" s="63">
        <v>500</v>
      </c>
      <c r="G163" s="34">
        <f t="shared" si="26"/>
        <v>0.33333333333333331</v>
      </c>
      <c r="H163" s="63">
        <v>200</v>
      </c>
      <c r="I163" s="34">
        <f t="shared" si="28"/>
        <v>1</v>
      </c>
      <c r="J163" s="64" t="s">
        <v>281</v>
      </c>
      <c r="K163" s="47" t="s">
        <v>281</v>
      </c>
      <c r="L163" s="64" t="s">
        <v>6</v>
      </c>
      <c r="M163" s="56" t="s">
        <v>6</v>
      </c>
      <c r="N163" s="63">
        <v>50</v>
      </c>
      <c r="O163" s="54">
        <f t="shared" si="30"/>
        <v>0.50</v>
      </c>
    </row>
    <row r="164" spans="1:15" ht="14.5">
      <c r="A164" s="2" t="s">
        <v>186</v>
      </c>
      <c r="B164" s="17" t="s">
        <v>41</v>
      </c>
      <c r="C164" s="13">
        <v>1880</v>
      </c>
      <c r="D164" s="64">
        <v>0.64</v>
      </c>
      <c r="E164" s="34">
        <v>0.64</v>
      </c>
      <c r="F164" s="63">
        <v>550</v>
      </c>
      <c r="G164" s="34">
        <f t="shared" si="26"/>
        <v>0.36666666666666664</v>
      </c>
      <c r="H164" s="63">
        <v>130</v>
      </c>
      <c r="I164" s="34">
        <f t="shared" si="28"/>
        <v>0.65</v>
      </c>
      <c r="J164" s="64" t="s">
        <v>281</v>
      </c>
      <c r="K164" s="47" t="s">
        <v>281</v>
      </c>
      <c r="L164" s="63">
        <v>3</v>
      </c>
      <c r="M164" s="34">
        <f t="shared" si="29"/>
        <v>0.30</v>
      </c>
      <c r="N164" s="63">
        <v>100</v>
      </c>
      <c r="O164" s="54">
        <f t="shared" si="30"/>
        <v>1</v>
      </c>
    </row>
    <row r="165" spans="1:15" ht="14.5">
      <c r="A165" s="4" t="s">
        <v>187</v>
      </c>
      <c r="B165" s="16" t="s">
        <v>41</v>
      </c>
      <c r="C165" s="13">
        <v>1677</v>
      </c>
      <c r="D165" s="63">
        <v>760</v>
      </c>
      <c r="E165" s="34">
        <f t="shared" si="33"/>
        <v>0.6333333333333333</v>
      </c>
      <c r="F165" s="63" t="s">
        <v>281</v>
      </c>
      <c r="G165" s="34" t="s">
        <v>281</v>
      </c>
      <c r="H165" s="63" t="s">
        <v>281</v>
      </c>
      <c r="I165" s="47" t="s">
        <v>281</v>
      </c>
      <c r="J165" s="64" t="s">
        <v>281</v>
      </c>
      <c r="K165" s="47" t="s">
        <v>281</v>
      </c>
      <c r="L165" s="63">
        <v>10</v>
      </c>
      <c r="M165" s="34">
        <f t="shared" si="29"/>
        <v>1</v>
      </c>
      <c r="N165" s="64" t="s">
        <v>6</v>
      </c>
      <c r="O165" s="58" t="s">
        <v>6</v>
      </c>
    </row>
    <row r="166" spans="1:15" ht="14.5">
      <c r="A166" s="4" t="s">
        <v>188</v>
      </c>
      <c r="B166" s="16" t="s">
        <v>41</v>
      </c>
      <c r="C166" s="13">
        <v>957</v>
      </c>
      <c r="D166" s="63">
        <v>650</v>
      </c>
      <c r="E166" s="34">
        <v>0.54</v>
      </c>
      <c r="F166" s="63">
        <v>150</v>
      </c>
      <c r="G166" s="34">
        <v>0.10</v>
      </c>
      <c r="H166" s="63">
        <v>100</v>
      </c>
      <c r="I166" s="34">
        <v>0.50</v>
      </c>
      <c r="J166" s="64" t="s">
        <v>281</v>
      </c>
      <c r="K166" s="47" t="s">
        <v>281</v>
      </c>
      <c r="L166" s="64" t="s">
        <v>281</v>
      </c>
      <c r="M166" s="34" t="s">
        <v>281</v>
      </c>
      <c r="N166" s="64" t="s">
        <v>281</v>
      </c>
      <c r="O166" s="54" t="s">
        <v>281</v>
      </c>
    </row>
    <row r="167" spans="1:15" ht="14.5">
      <c r="A167" s="4" t="s">
        <v>189</v>
      </c>
      <c r="B167" s="16" t="s">
        <v>84</v>
      </c>
      <c r="C167" s="13">
        <v>1386</v>
      </c>
      <c r="D167" s="81">
        <v>0.68100000000000005</v>
      </c>
      <c r="E167" s="34">
        <v>0.68</v>
      </c>
      <c r="F167" s="63">
        <v>200</v>
      </c>
      <c r="G167" s="34">
        <f t="shared" si="26"/>
        <v>0.13333333333333333</v>
      </c>
      <c r="H167" s="63">
        <v>100</v>
      </c>
      <c r="I167" s="34">
        <f t="shared" si="28"/>
        <v>0.50</v>
      </c>
      <c r="J167" s="63">
        <v>20</v>
      </c>
      <c r="K167" s="34">
        <v>0.40</v>
      </c>
      <c r="L167" s="63">
        <v>10</v>
      </c>
      <c r="M167" s="34">
        <f t="shared" si="29"/>
        <v>1</v>
      </c>
      <c r="N167" s="63" t="s">
        <v>6</v>
      </c>
      <c r="O167" s="54" t="s">
        <v>6</v>
      </c>
    </row>
    <row r="168" spans="1:15" ht="14.5">
      <c r="A168" s="4" t="s">
        <v>190</v>
      </c>
      <c r="B168" s="16" t="s">
        <v>84</v>
      </c>
      <c r="C168" s="13">
        <v>1509</v>
      </c>
      <c r="D168" s="81">
        <v>0.56000000000000005</v>
      </c>
      <c r="E168" s="34">
        <f>(D168/1)/1</f>
        <v>0.56000000000000005</v>
      </c>
      <c r="F168" s="63">
        <v>300</v>
      </c>
      <c r="G168" s="34">
        <f t="shared" si="26"/>
        <v>0.20</v>
      </c>
      <c r="H168" s="63">
        <v>200</v>
      </c>
      <c r="I168" s="34">
        <f t="shared" si="28"/>
        <v>1</v>
      </c>
      <c r="J168" s="63" t="s">
        <v>281</v>
      </c>
      <c r="K168" s="47" t="s">
        <v>281</v>
      </c>
      <c r="L168" s="63">
        <v>10</v>
      </c>
      <c r="M168" s="34">
        <f t="shared" si="29"/>
        <v>1</v>
      </c>
      <c r="N168" s="63">
        <v>50</v>
      </c>
      <c r="O168" s="54">
        <f t="shared" si="30"/>
        <v>0.50</v>
      </c>
    </row>
    <row r="169" spans="1:15" ht="14.5">
      <c r="A169" s="4" t="s">
        <v>191</v>
      </c>
      <c r="B169" s="16" t="s">
        <v>84</v>
      </c>
      <c r="C169" s="13">
        <v>1905</v>
      </c>
      <c r="D169" s="63">
        <v>950</v>
      </c>
      <c r="E169" s="34">
        <v>0.79</v>
      </c>
      <c r="F169" s="63">
        <v>150</v>
      </c>
      <c r="G169" s="34">
        <v>0.10</v>
      </c>
      <c r="H169" s="63" t="s">
        <v>6</v>
      </c>
      <c r="I169" s="47" t="s">
        <v>6</v>
      </c>
      <c r="J169" s="63" t="s">
        <v>281</v>
      </c>
      <c r="K169" s="47" t="s">
        <v>281</v>
      </c>
      <c r="L169" s="63">
        <v>10</v>
      </c>
      <c r="M169" s="34">
        <f t="shared" si="29"/>
        <v>1</v>
      </c>
      <c r="N169" s="64" t="s">
        <v>6</v>
      </c>
      <c r="O169" s="58" t="s">
        <v>6</v>
      </c>
    </row>
    <row r="170" spans="1:15" ht="14.5">
      <c r="A170" s="2" t="s">
        <v>192</v>
      </c>
      <c r="B170" s="17" t="s">
        <v>32</v>
      </c>
      <c r="C170" s="13">
        <v>1159</v>
      </c>
      <c r="D170" s="64" t="s">
        <v>281</v>
      </c>
      <c r="E170" s="34" t="s">
        <v>281</v>
      </c>
      <c r="F170" s="63">
        <v>600</v>
      </c>
      <c r="G170" s="34">
        <v>0.40</v>
      </c>
      <c r="H170" s="63">
        <v>192</v>
      </c>
      <c r="I170" s="34">
        <v>0.96</v>
      </c>
      <c r="J170" s="64" t="s">
        <v>281</v>
      </c>
      <c r="K170" s="47" t="s">
        <v>281</v>
      </c>
      <c r="L170" s="64" t="s">
        <v>281</v>
      </c>
      <c r="M170" s="34" t="s">
        <v>281</v>
      </c>
      <c r="N170" s="64" t="s">
        <v>281</v>
      </c>
      <c r="O170" s="54" t="s">
        <v>281</v>
      </c>
    </row>
    <row r="171" spans="1:15" ht="14.5">
      <c r="A171" s="2" t="s">
        <v>193</v>
      </c>
      <c r="B171" s="17" t="s">
        <v>32</v>
      </c>
      <c r="C171" s="13">
        <v>1129</v>
      </c>
      <c r="D171" s="64" t="s">
        <v>281</v>
      </c>
      <c r="E171" s="34" t="s">
        <v>281</v>
      </c>
      <c r="F171" s="63">
        <v>60</v>
      </c>
      <c r="G171" s="34">
        <f t="shared" si="26"/>
        <v>0.04</v>
      </c>
      <c r="H171" s="63">
        <v>60</v>
      </c>
      <c r="I171" s="34">
        <f t="shared" si="28"/>
        <v>0.30</v>
      </c>
      <c r="J171" s="64" t="s">
        <v>281</v>
      </c>
      <c r="K171" s="47" t="s">
        <v>281</v>
      </c>
      <c r="L171" s="64" t="s">
        <v>281</v>
      </c>
      <c r="M171" s="34" t="s">
        <v>281</v>
      </c>
      <c r="N171" s="64" t="s">
        <v>281</v>
      </c>
      <c r="O171" s="54" t="s">
        <v>281</v>
      </c>
    </row>
    <row r="172" spans="1:15" ht="14.5">
      <c r="A172" s="2" t="s">
        <v>194</v>
      </c>
      <c r="B172" s="17" t="s">
        <v>32</v>
      </c>
      <c r="C172" s="13">
        <v>268</v>
      </c>
      <c r="D172" s="63">
        <v>800</v>
      </c>
      <c r="E172" s="34">
        <v>0.67</v>
      </c>
      <c r="F172" s="63" t="s">
        <v>281</v>
      </c>
      <c r="G172" s="34" t="s">
        <v>281</v>
      </c>
      <c r="H172" s="63" t="s">
        <v>281</v>
      </c>
      <c r="I172" s="34" t="s">
        <v>281</v>
      </c>
      <c r="J172" s="63">
        <v>20</v>
      </c>
      <c r="K172" s="34">
        <v>0.40</v>
      </c>
      <c r="L172" s="63" t="s">
        <v>281</v>
      </c>
      <c r="M172" s="34" t="s">
        <v>281</v>
      </c>
      <c r="N172" s="63" t="s">
        <v>281</v>
      </c>
      <c r="O172" s="54" t="s">
        <v>281</v>
      </c>
    </row>
    <row r="173" spans="1:15" ht="14.5">
      <c r="A173" s="4" t="s">
        <v>195</v>
      </c>
      <c r="B173" s="16" t="s">
        <v>33</v>
      </c>
      <c r="C173" s="13">
        <v>534</v>
      </c>
      <c r="D173" s="63">
        <v>300</v>
      </c>
      <c r="E173" s="34">
        <v>0.25</v>
      </c>
      <c r="F173" s="63">
        <v>100</v>
      </c>
      <c r="G173" s="34">
        <v>0.070000000000000007</v>
      </c>
      <c r="H173" s="63">
        <v>50</v>
      </c>
      <c r="I173" s="34">
        <v>0.25</v>
      </c>
      <c r="J173" s="63">
        <v>10</v>
      </c>
      <c r="K173" s="34">
        <f t="shared" si="31"/>
        <v>0.20</v>
      </c>
      <c r="L173" s="64" t="s">
        <v>281</v>
      </c>
      <c r="M173" s="34" t="s">
        <v>281</v>
      </c>
      <c r="N173" s="64" t="s">
        <v>281</v>
      </c>
      <c r="O173" s="54" t="s">
        <v>281</v>
      </c>
    </row>
    <row r="174" spans="1:15" ht="14.5">
      <c r="A174" s="4" t="s">
        <v>196</v>
      </c>
      <c r="B174" s="16" t="s">
        <v>33</v>
      </c>
      <c r="C174" s="13">
        <v>1761</v>
      </c>
      <c r="D174" s="63">
        <v>1080</v>
      </c>
      <c r="E174" s="34">
        <f>(D174/1200)/1</f>
        <v>0.90</v>
      </c>
      <c r="F174" s="63">
        <v>450</v>
      </c>
      <c r="G174" s="34">
        <f t="shared" si="26"/>
        <v>0.30</v>
      </c>
      <c r="H174" s="63">
        <v>200</v>
      </c>
      <c r="I174" s="34">
        <f t="shared" si="28"/>
        <v>1</v>
      </c>
      <c r="J174" s="63">
        <v>10</v>
      </c>
      <c r="K174" s="34">
        <f t="shared" si="31"/>
        <v>0.20</v>
      </c>
      <c r="L174" s="63">
        <v>10</v>
      </c>
      <c r="M174" s="34">
        <f t="shared" si="29"/>
        <v>1</v>
      </c>
      <c r="N174" s="63">
        <v>15</v>
      </c>
      <c r="O174" s="54">
        <f t="shared" si="30"/>
        <v>0.15</v>
      </c>
    </row>
    <row r="175" spans="1:15" ht="14.5">
      <c r="A175" s="4" t="s">
        <v>197</v>
      </c>
      <c r="B175" s="16" t="s">
        <v>33</v>
      </c>
      <c r="C175" s="13">
        <v>1196</v>
      </c>
      <c r="D175" s="63">
        <v>660</v>
      </c>
      <c r="E175" s="34">
        <f t="shared" si="34" ref="E175">(D175/1200)/1</f>
        <v>0.55000000000000004</v>
      </c>
      <c r="F175" s="63">
        <v>100</v>
      </c>
      <c r="G175" s="34">
        <f t="shared" si="26"/>
        <v>0.066666666666666666</v>
      </c>
      <c r="H175" s="63">
        <v>80</v>
      </c>
      <c r="I175" s="34">
        <f t="shared" si="28"/>
        <v>0.40</v>
      </c>
      <c r="J175" s="63" t="s">
        <v>281</v>
      </c>
      <c r="K175" s="47" t="s">
        <v>281</v>
      </c>
      <c r="L175" s="63" t="s">
        <v>281</v>
      </c>
      <c r="M175" s="34" t="s">
        <v>281</v>
      </c>
      <c r="N175" s="64" t="s">
        <v>281</v>
      </c>
      <c r="O175" s="58" t="s">
        <v>281</v>
      </c>
    </row>
    <row r="176" spans="1:15" ht="14.5">
      <c r="A176" s="2" t="s">
        <v>198</v>
      </c>
      <c r="B176" s="17" t="s">
        <v>35</v>
      </c>
      <c r="C176" s="13">
        <v>1008</v>
      </c>
      <c r="D176" s="64" t="s">
        <v>10</v>
      </c>
      <c r="E176" s="34">
        <v>1</v>
      </c>
      <c r="F176" s="63">
        <v>200</v>
      </c>
      <c r="G176" s="34">
        <f t="shared" si="26"/>
        <v>0.13333333333333333</v>
      </c>
      <c r="H176" s="63">
        <v>200</v>
      </c>
      <c r="I176" s="34">
        <v>0.50</v>
      </c>
      <c r="J176" s="63" t="s">
        <v>281</v>
      </c>
      <c r="K176" s="47" t="s">
        <v>281</v>
      </c>
      <c r="L176" s="63">
        <v>5</v>
      </c>
      <c r="M176" s="34">
        <f t="shared" si="29"/>
        <v>0.50</v>
      </c>
      <c r="N176" s="64" t="s">
        <v>6</v>
      </c>
      <c r="O176" s="58" t="s">
        <v>6</v>
      </c>
    </row>
    <row r="177" spans="1:15" ht="14.5">
      <c r="A177" s="4" t="s">
        <v>199</v>
      </c>
      <c r="B177" s="17" t="s">
        <v>35</v>
      </c>
      <c r="C177" s="13">
        <v>813</v>
      </c>
      <c r="D177" s="63">
        <v>500</v>
      </c>
      <c r="E177" s="34">
        <v>0.42</v>
      </c>
      <c r="F177" s="63">
        <v>100</v>
      </c>
      <c r="G177" s="34">
        <f t="shared" si="26"/>
        <v>0.066666666666666666</v>
      </c>
      <c r="H177" s="63">
        <v>100</v>
      </c>
      <c r="I177" s="34">
        <f t="shared" si="28"/>
        <v>0.50</v>
      </c>
      <c r="J177" s="63" t="s">
        <v>281</v>
      </c>
      <c r="K177" s="47" t="s">
        <v>281</v>
      </c>
      <c r="L177" s="63">
        <v>10</v>
      </c>
      <c r="M177" s="34">
        <f t="shared" si="29"/>
        <v>1</v>
      </c>
      <c r="N177" s="63">
        <v>50</v>
      </c>
      <c r="O177" s="54">
        <f t="shared" si="30"/>
        <v>0.50</v>
      </c>
    </row>
    <row r="178" spans="1:15" ht="14.5">
      <c r="A178" s="4" t="s">
        <v>200</v>
      </c>
      <c r="B178" s="16" t="s">
        <v>35</v>
      </c>
      <c r="C178" s="13">
        <v>889</v>
      </c>
      <c r="D178" s="63">
        <v>900</v>
      </c>
      <c r="E178" s="34">
        <v>0.75</v>
      </c>
      <c r="F178" s="63">
        <v>60</v>
      </c>
      <c r="G178" s="34">
        <v>0.04</v>
      </c>
      <c r="H178" s="63">
        <v>60</v>
      </c>
      <c r="I178" s="34">
        <v>0.30</v>
      </c>
      <c r="J178" s="63">
        <v>6</v>
      </c>
      <c r="K178" s="34">
        <v>0.12</v>
      </c>
      <c r="L178" s="63">
        <v>2</v>
      </c>
      <c r="M178" s="34">
        <v>0.20</v>
      </c>
      <c r="N178" s="63" t="s">
        <v>6</v>
      </c>
      <c r="O178" s="54" t="s">
        <v>6</v>
      </c>
    </row>
    <row r="179" spans="1:15" ht="14.5">
      <c r="A179" s="4" t="s">
        <v>201</v>
      </c>
      <c r="B179" s="16" t="s">
        <v>37</v>
      </c>
      <c r="C179" s="13">
        <v>457</v>
      </c>
      <c r="D179" s="63">
        <v>850</v>
      </c>
      <c r="E179" s="34">
        <v>0.71</v>
      </c>
      <c r="F179" s="63">
        <v>100</v>
      </c>
      <c r="G179" s="34">
        <v>0.070000000000000007</v>
      </c>
      <c r="H179" s="63">
        <v>100</v>
      </c>
      <c r="I179" s="34">
        <v>0.50</v>
      </c>
      <c r="J179" s="63">
        <v>25</v>
      </c>
      <c r="K179" s="34">
        <v>0.50</v>
      </c>
      <c r="L179" s="63" t="s">
        <v>281</v>
      </c>
      <c r="M179" s="34" t="s">
        <v>281</v>
      </c>
      <c r="N179" s="63" t="s">
        <v>281</v>
      </c>
      <c r="O179" s="54" t="s">
        <v>281</v>
      </c>
    </row>
    <row r="180" spans="1:15" ht="14.5">
      <c r="A180" s="4" t="s">
        <v>202</v>
      </c>
      <c r="B180" s="16" t="s">
        <v>37</v>
      </c>
      <c r="C180" s="13">
        <v>220</v>
      </c>
      <c r="D180" s="63">
        <v>1000</v>
      </c>
      <c r="E180" s="34">
        <v>0.83</v>
      </c>
      <c r="F180" s="63">
        <v>300</v>
      </c>
      <c r="G180" s="34">
        <v>0.20</v>
      </c>
      <c r="H180" s="63">
        <v>200</v>
      </c>
      <c r="I180" s="34">
        <v>1</v>
      </c>
      <c r="J180" s="63">
        <v>30</v>
      </c>
      <c r="K180" s="34">
        <v>0.60</v>
      </c>
      <c r="L180" s="63" t="s">
        <v>281</v>
      </c>
      <c r="M180" s="34" t="s">
        <v>281</v>
      </c>
      <c r="N180" s="63" t="s">
        <v>281</v>
      </c>
      <c r="O180" s="54" t="s">
        <v>281</v>
      </c>
    </row>
    <row r="181" spans="1:15" ht="14.5">
      <c r="A181" s="4" t="s">
        <v>203</v>
      </c>
      <c r="B181" s="16" t="s">
        <v>37</v>
      </c>
      <c r="C181" s="13">
        <v>1557</v>
      </c>
      <c r="D181" s="63">
        <v>600</v>
      </c>
      <c r="E181" s="34">
        <v>0.50</v>
      </c>
      <c r="F181" s="63">
        <v>1000</v>
      </c>
      <c r="G181" s="34">
        <v>0.67</v>
      </c>
      <c r="H181" s="63">
        <v>200</v>
      </c>
      <c r="I181" s="34">
        <v>1</v>
      </c>
      <c r="J181" s="63">
        <v>10</v>
      </c>
      <c r="K181" s="34">
        <v>0.20</v>
      </c>
      <c r="L181" s="63">
        <v>10</v>
      </c>
      <c r="M181" s="34">
        <v>1</v>
      </c>
      <c r="N181" s="63">
        <v>50</v>
      </c>
      <c r="O181" s="54">
        <v>0.50</v>
      </c>
    </row>
    <row r="182" spans="1:15" ht="14.5">
      <c r="A182" s="4" t="s">
        <v>204</v>
      </c>
      <c r="B182" s="16" t="s">
        <v>37</v>
      </c>
      <c r="C182" s="13">
        <v>319</v>
      </c>
      <c r="D182" s="63">
        <v>750</v>
      </c>
      <c r="E182" s="34">
        <v>0.63</v>
      </c>
      <c r="F182" s="63">
        <v>100</v>
      </c>
      <c r="G182" s="34">
        <v>0.070000000000000007</v>
      </c>
      <c r="H182" s="63" t="s">
        <v>6</v>
      </c>
      <c r="I182" s="34" t="s">
        <v>6</v>
      </c>
      <c r="J182" s="63" t="s">
        <v>281</v>
      </c>
      <c r="K182" s="47" t="s">
        <v>281</v>
      </c>
      <c r="L182" s="63" t="s">
        <v>281</v>
      </c>
      <c r="M182" s="34" t="s">
        <v>281</v>
      </c>
      <c r="N182" s="63" t="s">
        <v>281</v>
      </c>
      <c r="O182" s="54" t="s">
        <v>281</v>
      </c>
    </row>
    <row r="183" spans="1:15" ht="14.5">
      <c r="A183" s="4" t="s">
        <v>205</v>
      </c>
      <c r="B183" s="16" t="s">
        <v>37</v>
      </c>
      <c r="C183" s="13">
        <v>1747</v>
      </c>
      <c r="D183" s="63">
        <v>960</v>
      </c>
      <c r="E183" s="34">
        <v>0.80</v>
      </c>
      <c r="F183" s="63">
        <v>250</v>
      </c>
      <c r="G183" s="34">
        <v>0.17</v>
      </c>
      <c r="H183" s="63">
        <v>200</v>
      </c>
      <c r="I183" s="34">
        <v>1</v>
      </c>
      <c r="J183" s="63">
        <v>21</v>
      </c>
      <c r="K183" s="34">
        <v>0.42</v>
      </c>
      <c r="L183" s="63">
        <v>10</v>
      </c>
      <c r="M183" s="34">
        <v>1</v>
      </c>
      <c r="N183" s="63">
        <v>50</v>
      </c>
      <c r="O183" s="54">
        <v>0.50</v>
      </c>
    </row>
    <row r="184" spans="1:15" ht="14.5">
      <c r="A184" s="4" t="s">
        <v>206</v>
      </c>
      <c r="B184" s="16" t="s">
        <v>37</v>
      </c>
      <c r="C184" s="13">
        <v>808</v>
      </c>
      <c r="D184" s="63">
        <v>700</v>
      </c>
      <c r="E184" s="34">
        <v>0.57999999999999996</v>
      </c>
      <c r="F184" s="63">
        <v>50</v>
      </c>
      <c r="G184" s="34">
        <v>0.03</v>
      </c>
      <c r="H184" s="63" t="s">
        <v>6</v>
      </c>
      <c r="I184" s="34" t="s">
        <v>6</v>
      </c>
      <c r="J184" s="63">
        <v>20</v>
      </c>
      <c r="K184" s="34">
        <v>0.40</v>
      </c>
      <c r="L184" s="63" t="s">
        <v>281</v>
      </c>
      <c r="M184" s="34" t="s">
        <v>281</v>
      </c>
      <c r="N184" s="63" t="s">
        <v>281</v>
      </c>
      <c r="O184" s="54" t="s">
        <v>281</v>
      </c>
    </row>
    <row r="185" spans="1:15" ht="14.5">
      <c r="A185" s="4" t="s">
        <v>207</v>
      </c>
      <c r="B185" s="16" t="s">
        <v>40</v>
      </c>
      <c r="C185" s="13">
        <v>987</v>
      </c>
      <c r="D185" s="63">
        <v>800</v>
      </c>
      <c r="E185" s="34">
        <v>0.67</v>
      </c>
      <c r="F185" s="63">
        <v>200</v>
      </c>
      <c r="G185" s="34">
        <v>0.13</v>
      </c>
      <c r="H185" s="63">
        <v>60</v>
      </c>
      <c r="I185" s="34">
        <v>0.30</v>
      </c>
      <c r="J185" s="63">
        <v>20</v>
      </c>
      <c r="K185" s="34">
        <v>0.40</v>
      </c>
      <c r="L185" s="63" t="s">
        <v>281</v>
      </c>
      <c r="M185" s="34" t="s">
        <v>281</v>
      </c>
      <c r="N185" s="63" t="s">
        <v>281</v>
      </c>
      <c r="O185" s="54" t="s">
        <v>281</v>
      </c>
    </row>
    <row r="186" spans="1:15" ht="14.5">
      <c r="A186" s="4" t="s">
        <v>208</v>
      </c>
      <c r="B186" s="16" t="s">
        <v>40</v>
      </c>
      <c r="C186" s="13">
        <v>1082</v>
      </c>
      <c r="D186" s="81">
        <v>0.60</v>
      </c>
      <c r="E186" s="34">
        <v>0.60</v>
      </c>
      <c r="F186" s="63">
        <v>110</v>
      </c>
      <c r="G186" s="34">
        <v>0.070000000000000007</v>
      </c>
      <c r="H186" s="63">
        <v>70</v>
      </c>
      <c r="I186" s="34">
        <v>0.35</v>
      </c>
      <c r="J186" s="63" t="s">
        <v>281</v>
      </c>
      <c r="K186" s="47" t="s">
        <v>281</v>
      </c>
      <c r="L186" s="63">
        <v>10</v>
      </c>
      <c r="M186" s="34">
        <v>1</v>
      </c>
      <c r="N186" s="63" t="s">
        <v>6</v>
      </c>
      <c r="O186" s="54" t="s">
        <v>6</v>
      </c>
    </row>
    <row r="187" spans="1:15" ht="14.5">
      <c r="A187" s="4" t="s">
        <v>209</v>
      </c>
      <c r="B187" s="16" t="s">
        <v>40</v>
      </c>
      <c r="C187" s="13">
        <v>717</v>
      </c>
      <c r="D187" s="63">
        <v>750</v>
      </c>
      <c r="E187" s="34">
        <v>0.63</v>
      </c>
      <c r="F187" s="63">
        <v>150</v>
      </c>
      <c r="G187" s="34">
        <v>0.10</v>
      </c>
      <c r="H187" s="63">
        <v>100</v>
      </c>
      <c r="I187" s="34">
        <v>0.50</v>
      </c>
      <c r="J187" s="63" t="s">
        <v>281</v>
      </c>
      <c r="K187" s="34" t="s">
        <v>281</v>
      </c>
      <c r="L187" s="63">
        <v>10</v>
      </c>
      <c r="M187" s="34">
        <v>1</v>
      </c>
      <c r="N187" s="63">
        <v>100</v>
      </c>
      <c r="O187" s="54">
        <v>1</v>
      </c>
    </row>
    <row r="188" spans="1:15" ht="14.5">
      <c r="A188" s="4" t="s">
        <v>210</v>
      </c>
      <c r="B188" s="16" t="s">
        <v>40</v>
      </c>
      <c r="C188" s="13">
        <v>835</v>
      </c>
      <c r="D188" s="63">
        <v>540</v>
      </c>
      <c r="E188" s="34">
        <v>0.45</v>
      </c>
      <c r="F188" s="63">
        <v>100</v>
      </c>
      <c r="G188" s="34">
        <v>0.070000000000000007</v>
      </c>
      <c r="H188" s="63">
        <v>100</v>
      </c>
      <c r="I188" s="34">
        <v>0.50</v>
      </c>
      <c r="J188" s="63">
        <v>5</v>
      </c>
      <c r="K188" s="34">
        <v>0.10</v>
      </c>
      <c r="L188" s="63">
        <v>10</v>
      </c>
      <c r="M188" s="34">
        <v>1</v>
      </c>
      <c r="N188" s="63" t="s">
        <v>6</v>
      </c>
      <c r="O188" s="54" t="s">
        <v>6</v>
      </c>
    </row>
    <row r="189" spans="1:15" ht="14.5">
      <c r="A189" s="4" t="s">
        <v>211</v>
      </c>
      <c r="B189" s="16" t="s">
        <v>40</v>
      </c>
      <c r="C189" s="13">
        <v>1231</v>
      </c>
      <c r="D189" s="63">
        <v>800</v>
      </c>
      <c r="E189" s="34">
        <v>0.67</v>
      </c>
      <c r="F189" s="63">
        <v>150</v>
      </c>
      <c r="G189" s="34">
        <v>0.10</v>
      </c>
      <c r="H189" s="63">
        <v>100</v>
      </c>
      <c r="I189" s="34">
        <v>0.50</v>
      </c>
      <c r="J189" s="63">
        <v>30</v>
      </c>
      <c r="K189" s="34">
        <v>0.60</v>
      </c>
      <c r="L189" s="63" t="s">
        <v>281</v>
      </c>
      <c r="M189" s="34" t="s">
        <v>281</v>
      </c>
      <c r="N189" s="63" t="s">
        <v>281</v>
      </c>
      <c r="O189" s="54" t="s">
        <v>281</v>
      </c>
    </row>
    <row r="190" spans="1:15" ht="14.5">
      <c r="A190" s="4" t="s">
        <v>212</v>
      </c>
      <c r="B190" s="16" t="s">
        <v>40</v>
      </c>
      <c r="C190" s="13">
        <v>592</v>
      </c>
      <c r="D190" s="81">
        <v>0.80</v>
      </c>
      <c r="E190" s="34">
        <v>0.80</v>
      </c>
      <c r="F190" s="63">
        <v>100</v>
      </c>
      <c r="G190" s="34">
        <v>0.070000000000000007</v>
      </c>
      <c r="H190" s="63" t="s">
        <v>6</v>
      </c>
      <c r="I190" s="34" t="s">
        <v>6</v>
      </c>
      <c r="J190" s="63">
        <v>20</v>
      </c>
      <c r="K190" s="34">
        <v>0.40</v>
      </c>
      <c r="L190" s="63">
        <v>10</v>
      </c>
      <c r="M190" s="34">
        <v>1</v>
      </c>
      <c r="N190" s="63" t="s">
        <v>6</v>
      </c>
      <c r="O190" s="54" t="s">
        <v>6</v>
      </c>
    </row>
    <row r="191" spans="1:15" ht="14.5">
      <c r="A191" s="4" t="s">
        <v>213</v>
      </c>
      <c r="B191" s="16" t="s">
        <v>32</v>
      </c>
      <c r="C191" s="13">
        <v>645</v>
      </c>
      <c r="D191" s="63">
        <v>600</v>
      </c>
      <c r="E191" s="34">
        <v>0.50</v>
      </c>
      <c r="F191" s="63" t="s">
        <v>281</v>
      </c>
      <c r="G191" s="34" t="s">
        <v>281</v>
      </c>
      <c r="H191" s="63" t="s">
        <v>281</v>
      </c>
      <c r="I191" s="34" t="s">
        <v>281</v>
      </c>
      <c r="J191" s="63">
        <v>25</v>
      </c>
      <c r="K191" s="34">
        <v>0.50</v>
      </c>
      <c r="L191" s="63" t="s">
        <v>281</v>
      </c>
      <c r="M191" s="34" t="s">
        <v>281</v>
      </c>
      <c r="N191" s="63" t="s">
        <v>281</v>
      </c>
      <c r="O191" s="54" t="s">
        <v>281</v>
      </c>
    </row>
    <row r="192" spans="1:15" ht="14.5">
      <c r="A192" s="4" t="s">
        <v>214</v>
      </c>
      <c r="B192" s="16" t="s">
        <v>32</v>
      </c>
      <c r="C192" s="13">
        <v>2009</v>
      </c>
      <c r="D192" s="63">
        <v>900</v>
      </c>
      <c r="E192" s="34">
        <v>0.75</v>
      </c>
      <c r="F192" s="63">
        <v>200</v>
      </c>
      <c r="G192" s="34">
        <v>0.13</v>
      </c>
      <c r="H192" s="63">
        <v>100</v>
      </c>
      <c r="I192" s="34">
        <v>0.50</v>
      </c>
      <c r="J192" s="63" t="s">
        <v>281</v>
      </c>
      <c r="K192" s="47" t="s">
        <v>281</v>
      </c>
      <c r="L192" s="63">
        <v>10</v>
      </c>
      <c r="M192" s="34">
        <v>1</v>
      </c>
      <c r="N192" s="63" t="s">
        <v>6</v>
      </c>
      <c r="O192" s="54" t="s">
        <v>6</v>
      </c>
    </row>
    <row r="193" spans="1:15" ht="14.5">
      <c r="A193" s="4" t="s">
        <v>215</v>
      </c>
      <c r="B193" s="16" t="s">
        <v>32</v>
      </c>
      <c r="C193" s="13">
        <v>833</v>
      </c>
      <c r="D193" s="63">
        <v>800</v>
      </c>
      <c r="E193" s="34">
        <v>0.67</v>
      </c>
      <c r="F193" s="63" t="s">
        <v>281</v>
      </c>
      <c r="G193" s="34" t="s">
        <v>281</v>
      </c>
      <c r="H193" s="63" t="s">
        <v>281</v>
      </c>
      <c r="I193" s="34" t="s">
        <v>281</v>
      </c>
      <c r="J193" s="63">
        <v>30</v>
      </c>
      <c r="K193" s="34">
        <v>0.60</v>
      </c>
      <c r="L193" s="63" t="s">
        <v>281</v>
      </c>
      <c r="M193" s="34" t="s">
        <v>281</v>
      </c>
      <c r="N193" s="63" t="s">
        <v>281</v>
      </c>
      <c r="O193" s="54" t="s">
        <v>281</v>
      </c>
    </row>
    <row r="194" spans="1:15" ht="14.5">
      <c r="A194" s="4" t="s">
        <v>216</v>
      </c>
      <c r="B194" s="16" t="s">
        <v>32</v>
      </c>
      <c r="C194" s="13">
        <v>1774</v>
      </c>
      <c r="D194" s="81">
        <v>0.70</v>
      </c>
      <c r="E194" s="34">
        <v>0.70</v>
      </c>
      <c r="F194" s="63">
        <v>400</v>
      </c>
      <c r="G194" s="34">
        <v>0.27</v>
      </c>
      <c r="H194" s="63">
        <v>200</v>
      </c>
      <c r="I194" s="34">
        <v>1</v>
      </c>
      <c r="J194" s="63" t="s">
        <v>281</v>
      </c>
      <c r="K194" s="47" t="s">
        <v>281</v>
      </c>
      <c r="L194" s="63">
        <v>10</v>
      </c>
      <c r="M194" s="34">
        <v>1</v>
      </c>
      <c r="N194" s="63">
        <v>100</v>
      </c>
      <c r="O194" s="54">
        <v>1</v>
      </c>
    </row>
    <row r="195" spans="1:15" ht="14.5">
      <c r="A195" s="4" t="s">
        <v>217</v>
      </c>
      <c r="B195" s="16" t="s">
        <v>32</v>
      </c>
      <c r="C195" s="13">
        <v>443</v>
      </c>
      <c r="D195" s="81">
        <v>1</v>
      </c>
      <c r="E195" s="34">
        <v>1</v>
      </c>
      <c r="F195" s="63">
        <v>100</v>
      </c>
      <c r="G195" s="34">
        <v>0.070000000000000007</v>
      </c>
      <c r="H195" s="63">
        <v>50</v>
      </c>
      <c r="I195" s="34">
        <v>0.25</v>
      </c>
      <c r="J195" s="63">
        <v>10</v>
      </c>
      <c r="K195" s="34">
        <v>0.20</v>
      </c>
      <c r="L195" s="63">
        <v>10</v>
      </c>
      <c r="M195" s="34">
        <v>1</v>
      </c>
      <c r="N195" s="63">
        <v>40</v>
      </c>
      <c r="O195" s="54">
        <v>0.40</v>
      </c>
    </row>
    <row r="196" spans="1:15" ht="14.5">
      <c r="A196" s="4" t="s">
        <v>218</v>
      </c>
      <c r="B196" s="16" t="s">
        <v>32</v>
      </c>
      <c r="C196" s="13">
        <v>461</v>
      </c>
      <c r="D196" s="63">
        <v>800</v>
      </c>
      <c r="E196" s="34">
        <v>0.67</v>
      </c>
      <c r="F196" s="63">
        <v>500</v>
      </c>
      <c r="G196" s="34">
        <v>0.33</v>
      </c>
      <c r="H196" s="63">
        <v>100</v>
      </c>
      <c r="I196" s="34">
        <v>0.50</v>
      </c>
      <c r="J196" s="63">
        <v>2</v>
      </c>
      <c r="K196" s="34">
        <v>0.04</v>
      </c>
      <c r="L196" s="63">
        <v>10</v>
      </c>
      <c r="M196" s="34">
        <v>1</v>
      </c>
      <c r="N196" s="63">
        <v>50</v>
      </c>
      <c r="O196" s="54">
        <v>0.50</v>
      </c>
    </row>
    <row r="197" spans="1:15" ht="14.5">
      <c r="A197" s="4" t="s">
        <v>219</v>
      </c>
      <c r="B197" s="16" t="s">
        <v>83</v>
      </c>
      <c r="C197" s="13">
        <v>590</v>
      </c>
      <c r="D197" s="63">
        <v>900</v>
      </c>
      <c r="E197" s="34">
        <v>0.75</v>
      </c>
      <c r="F197" s="63">
        <v>300</v>
      </c>
      <c r="G197" s="34">
        <v>0.20</v>
      </c>
      <c r="H197" s="63">
        <v>100</v>
      </c>
      <c r="I197" s="34">
        <v>0.50</v>
      </c>
      <c r="J197" s="63">
        <v>25</v>
      </c>
      <c r="K197" s="34">
        <v>0.50</v>
      </c>
      <c r="L197" s="63" t="s">
        <v>6</v>
      </c>
      <c r="M197" s="34" t="s">
        <v>6</v>
      </c>
      <c r="N197" s="63" t="s">
        <v>6</v>
      </c>
      <c r="O197" s="54" t="s">
        <v>6</v>
      </c>
    </row>
    <row r="198" spans="1:15" ht="14.5">
      <c r="A198" s="4" t="s">
        <v>220</v>
      </c>
      <c r="B198" s="16" t="s">
        <v>83</v>
      </c>
      <c r="C198" s="13">
        <v>1532</v>
      </c>
      <c r="D198" s="63">
        <v>900</v>
      </c>
      <c r="E198" s="34">
        <v>0.75</v>
      </c>
      <c r="F198" s="63">
        <v>500</v>
      </c>
      <c r="G198" s="34">
        <v>0.33</v>
      </c>
      <c r="H198" s="63">
        <v>200</v>
      </c>
      <c r="I198" s="34">
        <v>1</v>
      </c>
      <c r="J198" s="63">
        <v>15</v>
      </c>
      <c r="K198" s="34">
        <v>0.30</v>
      </c>
      <c r="L198" s="63">
        <v>10</v>
      </c>
      <c r="M198" s="34">
        <v>1</v>
      </c>
      <c r="N198" s="63" t="s">
        <v>6</v>
      </c>
      <c r="O198" s="54" t="s">
        <v>6</v>
      </c>
    </row>
    <row r="199" spans="1:15" ht="14.5">
      <c r="A199" s="3" t="s">
        <v>221</v>
      </c>
      <c r="B199" s="16" t="s">
        <v>83</v>
      </c>
      <c r="C199" s="13">
        <v>259</v>
      </c>
      <c r="D199" s="81">
        <v>0.68</v>
      </c>
      <c r="E199" s="34">
        <v>0.68</v>
      </c>
      <c r="F199" s="63">
        <v>50</v>
      </c>
      <c r="G199" s="34">
        <v>0.03</v>
      </c>
      <c r="H199" s="63">
        <v>50</v>
      </c>
      <c r="I199" s="34">
        <v>0.25</v>
      </c>
      <c r="J199" s="63" t="s">
        <v>281</v>
      </c>
      <c r="K199" s="47" t="s">
        <v>281</v>
      </c>
      <c r="L199" s="63" t="s">
        <v>6</v>
      </c>
      <c r="M199" s="34" t="s">
        <v>6</v>
      </c>
      <c r="N199" s="63" t="s">
        <v>6</v>
      </c>
      <c r="O199" s="54" t="s">
        <v>6</v>
      </c>
    </row>
    <row r="200" spans="1:15" ht="14.5">
      <c r="A200" s="4" t="s">
        <v>222</v>
      </c>
      <c r="B200" s="16" t="s">
        <v>83</v>
      </c>
      <c r="C200" s="13">
        <v>403</v>
      </c>
      <c r="D200" s="81">
        <v>0.60</v>
      </c>
      <c r="E200" s="34">
        <v>0.60</v>
      </c>
      <c r="F200" s="63">
        <v>300</v>
      </c>
      <c r="G200" s="34">
        <v>0.20</v>
      </c>
      <c r="H200" s="63">
        <v>150</v>
      </c>
      <c r="I200" s="34">
        <v>0.75</v>
      </c>
      <c r="J200" s="63">
        <v>20</v>
      </c>
      <c r="K200" s="34">
        <v>0.40</v>
      </c>
      <c r="L200" s="63">
        <v>10</v>
      </c>
      <c r="M200" s="34">
        <v>1</v>
      </c>
      <c r="N200" s="63">
        <v>100</v>
      </c>
      <c r="O200" s="54">
        <v>1</v>
      </c>
    </row>
    <row r="201" spans="1:15" ht="14.5">
      <c r="A201" s="4" t="s">
        <v>223</v>
      </c>
      <c r="B201" s="16" t="s">
        <v>83</v>
      </c>
      <c r="C201" s="13">
        <v>415</v>
      </c>
      <c r="D201" s="81">
        <v>0.80</v>
      </c>
      <c r="E201" s="34">
        <v>0.80</v>
      </c>
      <c r="F201" s="63">
        <v>100</v>
      </c>
      <c r="G201" s="34">
        <v>0.070000000000000007</v>
      </c>
      <c r="H201" s="63">
        <v>50</v>
      </c>
      <c r="I201" s="34">
        <v>0.25</v>
      </c>
      <c r="J201" s="63">
        <v>30</v>
      </c>
      <c r="K201" s="34">
        <v>0.60</v>
      </c>
      <c r="L201" s="63">
        <v>10</v>
      </c>
      <c r="M201" s="34">
        <v>1</v>
      </c>
      <c r="N201" s="63">
        <v>20</v>
      </c>
      <c r="O201" s="54">
        <v>0.20</v>
      </c>
    </row>
    <row r="202" spans="1:15" ht="14.5">
      <c r="A202" s="4" t="s">
        <v>224</v>
      </c>
      <c r="B202" s="16" t="s">
        <v>83</v>
      </c>
      <c r="C202" s="13">
        <v>898</v>
      </c>
      <c r="D202" s="81">
        <v>0.57999999999999996</v>
      </c>
      <c r="E202" s="34">
        <v>0.57999999999999996</v>
      </c>
      <c r="F202" s="63">
        <v>600</v>
      </c>
      <c r="G202" s="34">
        <v>0.40</v>
      </c>
      <c r="H202" s="63">
        <v>200</v>
      </c>
      <c r="I202" s="34">
        <v>1</v>
      </c>
      <c r="J202" s="63">
        <v>10</v>
      </c>
      <c r="K202" s="34">
        <v>0.20</v>
      </c>
      <c r="L202" s="63">
        <v>10</v>
      </c>
      <c r="M202" s="34">
        <v>1</v>
      </c>
      <c r="N202" s="63" t="s">
        <v>6</v>
      </c>
      <c r="O202" s="54" t="s">
        <v>6</v>
      </c>
    </row>
    <row r="203" spans="1:15" ht="14.5">
      <c r="A203" s="3" t="s">
        <v>225</v>
      </c>
      <c r="B203" s="16" t="s">
        <v>41</v>
      </c>
      <c r="C203" s="13">
        <v>1543</v>
      </c>
      <c r="D203" s="63">
        <v>800</v>
      </c>
      <c r="E203" s="34">
        <v>0.67</v>
      </c>
      <c r="F203" s="63">
        <v>250</v>
      </c>
      <c r="G203" s="34">
        <v>0.17</v>
      </c>
      <c r="H203" s="63">
        <v>200</v>
      </c>
      <c r="I203" s="34">
        <v>1</v>
      </c>
      <c r="J203" s="63">
        <v>14</v>
      </c>
      <c r="K203" s="34">
        <v>0.28000000000000003</v>
      </c>
      <c r="L203" s="63">
        <v>10</v>
      </c>
      <c r="M203" s="34">
        <v>1</v>
      </c>
      <c r="N203" s="63" t="s">
        <v>6</v>
      </c>
      <c r="O203" s="54" t="s">
        <v>6</v>
      </c>
    </row>
    <row r="204" spans="1:15" ht="14.5">
      <c r="A204" s="3" t="s">
        <v>226</v>
      </c>
      <c r="B204" s="16" t="s">
        <v>41</v>
      </c>
      <c r="C204" s="13">
        <v>895</v>
      </c>
      <c r="D204" s="63">
        <v>1000</v>
      </c>
      <c r="E204" s="34">
        <v>0.83</v>
      </c>
      <c r="F204" s="63">
        <v>400</v>
      </c>
      <c r="G204" s="34">
        <v>0.27</v>
      </c>
      <c r="H204" s="63">
        <v>50</v>
      </c>
      <c r="I204" s="34">
        <v>0.25</v>
      </c>
      <c r="J204" s="63">
        <v>25</v>
      </c>
      <c r="K204" s="34">
        <v>0.50</v>
      </c>
      <c r="L204" s="63">
        <v>10</v>
      </c>
      <c r="M204" s="34">
        <v>1</v>
      </c>
      <c r="N204" s="63">
        <v>20</v>
      </c>
      <c r="O204" s="54">
        <v>0.20</v>
      </c>
    </row>
    <row r="205" spans="1:15" ht="14.5">
      <c r="A205" s="3" t="s">
        <v>227</v>
      </c>
      <c r="B205" s="16" t="s">
        <v>41</v>
      </c>
      <c r="C205" s="13">
        <v>797</v>
      </c>
      <c r="D205" s="64" t="s">
        <v>281</v>
      </c>
      <c r="E205" s="34" t="s">
        <v>281</v>
      </c>
      <c r="F205" s="63">
        <v>200</v>
      </c>
      <c r="G205" s="34">
        <v>0.13</v>
      </c>
      <c r="H205" s="63">
        <v>50</v>
      </c>
      <c r="I205" s="34">
        <v>0.25</v>
      </c>
      <c r="J205" s="63">
        <v>50</v>
      </c>
      <c r="K205" s="34">
        <v>1</v>
      </c>
      <c r="L205" s="63">
        <v>10</v>
      </c>
      <c r="M205" s="34">
        <v>1</v>
      </c>
      <c r="N205" s="63" t="s">
        <v>6</v>
      </c>
      <c r="O205" s="54" t="s">
        <v>6</v>
      </c>
    </row>
    <row r="206" spans="1:15" ht="14.5">
      <c r="A206" s="4" t="s">
        <v>228</v>
      </c>
      <c r="B206" s="16" t="s">
        <v>41</v>
      </c>
      <c r="C206" s="13">
        <v>294</v>
      </c>
      <c r="D206" s="81">
        <v>0.80</v>
      </c>
      <c r="E206" s="34">
        <v>0.80</v>
      </c>
      <c r="F206" s="63" t="s">
        <v>281</v>
      </c>
      <c r="G206" s="34" t="s">
        <v>281</v>
      </c>
      <c r="H206" s="63" t="s">
        <v>281</v>
      </c>
      <c r="I206" s="34" t="s">
        <v>281</v>
      </c>
      <c r="J206" s="63" t="s">
        <v>281</v>
      </c>
      <c r="K206" s="47" t="s">
        <v>281</v>
      </c>
      <c r="L206" s="63" t="s">
        <v>281</v>
      </c>
      <c r="M206" s="34" t="s">
        <v>281</v>
      </c>
      <c r="N206" s="63" t="s">
        <v>281</v>
      </c>
      <c r="O206" s="54" t="s">
        <v>281</v>
      </c>
    </row>
    <row r="207" spans="1:15" ht="14.5">
      <c r="A207" s="4" t="s">
        <v>229</v>
      </c>
      <c r="B207" s="16" t="s">
        <v>41</v>
      </c>
      <c r="C207" s="13">
        <v>856</v>
      </c>
      <c r="D207" s="63">
        <v>800</v>
      </c>
      <c r="E207" s="34">
        <v>0.67</v>
      </c>
      <c r="F207" s="63">
        <v>300</v>
      </c>
      <c r="G207" s="34">
        <v>0.20</v>
      </c>
      <c r="H207" s="63">
        <v>200</v>
      </c>
      <c r="I207" s="34">
        <v>1</v>
      </c>
      <c r="J207" s="63">
        <v>21</v>
      </c>
      <c r="K207" s="34">
        <v>0.42</v>
      </c>
      <c r="L207" s="63" t="s">
        <v>281</v>
      </c>
      <c r="M207" s="34" t="s">
        <v>281</v>
      </c>
      <c r="N207" s="63" t="s">
        <v>281</v>
      </c>
      <c r="O207" s="54" t="s">
        <v>281</v>
      </c>
    </row>
    <row r="208" spans="1:15" ht="14.5">
      <c r="A208" s="4" t="s">
        <v>230</v>
      </c>
      <c r="B208" s="16" t="s">
        <v>41</v>
      </c>
      <c r="C208" s="13">
        <v>1441</v>
      </c>
      <c r="D208" s="63">
        <v>750</v>
      </c>
      <c r="E208" s="34">
        <v>0.63</v>
      </c>
      <c r="F208" s="63">
        <v>400</v>
      </c>
      <c r="G208" s="34">
        <v>0.27</v>
      </c>
      <c r="H208" s="63">
        <v>200</v>
      </c>
      <c r="I208" s="34">
        <v>1</v>
      </c>
      <c r="J208" s="63">
        <v>30</v>
      </c>
      <c r="K208" s="34">
        <v>0.60</v>
      </c>
      <c r="L208" s="63">
        <v>10</v>
      </c>
      <c r="M208" s="34">
        <v>1</v>
      </c>
      <c r="N208" s="63">
        <v>80</v>
      </c>
      <c r="O208" s="54">
        <v>0.80</v>
      </c>
    </row>
    <row r="209" spans="1:15" ht="14.5">
      <c r="A209" s="4" t="s">
        <v>231</v>
      </c>
      <c r="B209" s="16" t="s">
        <v>38</v>
      </c>
      <c r="C209" s="13">
        <v>566</v>
      </c>
      <c r="D209" s="63">
        <v>600</v>
      </c>
      <c r="E209" s="34">
        <v>0.50</v>
      </c>
      <c r="F209" s="63">
        <v>100</v>
      </c>
      <c r="G209" s="34">
        <v>0.070000000000000007</v>
      </c>
      <c r="H209" s="63">
        <v>100</v>
      </c>
      <c r="I209" s="34">
        <v>0.50</v>
      </c>
      <c r="J209" s="63">
        <v>20</v>
      </c>
      <c r="K209" s="34">
        <v>0.40</v>
      </c>
      <c r="L209" s="63">
        <v>10</v>
      </c>
      <c r="M209" s="34">
        <v>1</v>
      </c>
      <c r="N209" s="63">
        <v>100</v>
      </c>
      <c r="O209" s="54">
        <v>1</v>
      </c>
    </row>
    <row r="210" spans="1:15" ht="14.5">
      <c r="A210" s="4" t="s">
        <v>232</v>
      </c>
      <c r="B210" s="16" t="s">
        <v>38</v>
      </c>
      <c r="C210" s="13">
        <v>1442</v>
      </c>
      <c r="D210" s="63">
        <v>840</v>
      </c>
      <c r="E210" s="34">
        <v>0.70</v>
      </c>
      <c r="F210" s="63">
        <v>240</v>
      </c>
      <c r="G210" s="34">
        <v>0.16</v>
      </c>
      <c r="H210" s="63">
        <v>120</v>
      </c>
      <c r="I210" s="34">
        <v>0.60</v>
      </c>
      <c r="J210" s="63">
        <v>20</v>
      </c>
      <c r="K210" s="34">
        <v>0.40</v>
      </c>
      <c r="L210" s="63">
        <v>10</v>
      </c>
      <c r="M210" s="34">
        <v>1</v>
      </c>
      <c r="N210" s="63">
        <v>30</v>
      </c>
      <c r="O210" s="54">
        <v>0.30</v>
      </c>
    </row>
    <row r="211" spans="1:15" ht="14.5">
      <c r="A211" s="4" t="s">
        <v>233</v>
      </c>
      <c r="B211" s="16" t="s">
        <v>38</v>
      </c>
      <c r="C211" s="13">
        <v>152</v>
      </c>
      <c r="D211" s="63">
        <v>500</v>
      </c>
      <c r="E211" s="34">
        <v>0.42</v>
      </c>
      <c r="F211" s="63">
        <v>50</v>
      </c>
      <c r="G211" s="34">
        <v>0.03</v>
      </c>
      <c r="H211" s="63">
        <v>50</v>
      </c>
      <c r="I211" s="34">
        <v>0.25</v>
      </c>
      <c r="J211" s="63" t="s">
        <v>281</v>
      </c>
      <c r="K211" s="47" t="s">
        <v>281</v>
      </c>
      <c r="L211" s="63" t="s">
        <v>281</v>
      </c>
      <c r="M211" s="34" t="s">
        <v>281</v>
      </c>
      <c r="N211" s="63" t="s">
        <v>281</v>
      </c>
      <c r="O211" s="54" t="s">
        <v>281</v>
      </c>
    </row>
    <row r="212" spans="1:15" ht="14.5">
      <c r="A212" s="4" t="s">
        <v>234</v>
      </c>
      <c r="B212" s="16" t="s">
        <v>38</v>
      </c>
      <c r="C212" s="13">
        <v>810</v>
      </c>
      <c r="D212" s="63">
        <v>900</v>
      </c>
      <c r="E212" s="34">
        <v>0.75</v>
      </c>
      <c r="F212" s="63">
        <v>120</v>
      </c>
      <c r="G212" s="34">
        <v>0.08</v>
      </c>
      <c r="H212" s="63" t="s">
        <v>6</v>
      </c>
      <c r="I212" s="34" t="s">
        <v>6</v>
      </c>
      <c r="J212" s="63">
        <v>4</v>
      </c>
      <c r="K212" s="34">
        <v>0.08</v>
      </c>
      <c r="L212" s="63">
        <v>10</v>
      </c>
      <c r="M212" s="34">
        <v>1</v>
      </c>
      <c r="N212" s="63">
        <v>30</v>
      </c>
      <c r="O212" s="54">
        <v>0.30</v>
      </c>
    </row>
    <row r="213" spans="1:15" ht="14.5">
      <c r="A213" s="4" t="s">
        <v>235</v>
      </c>
      <c r="B213" s="16" t="s">
        <v>38</v>
      </c>
      <c r="C213" s="13">
        <v>1685</v>
      </c>
      <c r="D213" s="63">
        <v>900</v>
      </c>
      <c r="E213" s="34">
        <v>0.75</v>
      </c>
      <c r="F213" s="63">
        <v>700</v>
      </c>
      <c r="G213" s="34">
        <v>0.47</v>
      </c>
      <c r="H213" s="63">
        <v>200</v>
      </c>
      <c r="I213" s="34">
        <v>1</v>
      </c>
      <c r="J213" s="63">
        <v>30</v>
      </c>
      <c r="K213" s="34">
        <v>0.60</v>
      </c>
      <c r="L213" s="63">
        <v>10</v>
      </c>
      <c r="M213" s="34">
        <v>1</v>
      </c>
      <c r="N213" s="63">
        <v>20</v>
      </c>
      <c r="O213" s="54">
        <v>0.20</v>
      </c>
    </row>
    <row r="214" spans="1:15" ht="14.5">
      <c r="A214" s="4" t="s">
        <v>236</v>
      </c>
      <c r="B214" s="16" t="s">
        <v>38</v>
      </c>
      <c r="C214" s="13">
        <v>1402</v>
      </c>
      <c r="D214" s="63">
        <v>1000</v>
      </c>
      <c r="E214" s="34">
        <v>0.83</v>
      </c>
      <c r="F214" s="63">
        <v>200</v>
      </c>
      <c r="G214" s="34">
        <v>0.13</v>
      </c>
      <c r="H214" s="63">
        <v>100</v>
      </c>
      <c r="I214" s="34">
        <v>0.50</v>
      </c>
      <c r="J214" s="63">
        <v>20</v>
      </c>
      <c r="K214" s="34">
        <v>0.40</v>
      </c>
      <c r="L214" s="63" t="s">
        <v>281</v>
      </c>
      <c r="M214" s="34" t="s">
        <v>281</v>
      </c>
      <c r="N214" s="63" t="s">
        <v>281</v>
      </c>
      <c r="O214" s="54" t="s">
        <v>281</v>
      </c>
    </row>
    <row r="215" spans="1:15" ht="14.5">
      <c r="A215" s="4" t="s">
        <v>237</v>
      </c>
      <c r="B215" s="16" t="s">
        <v>84</v>
      </c>
      <c r="C215" s="13">
        <v>992</v>
      </c>
      <c r="D215" s="81">
        <v>0.50</v>
      </c>
      <c r="E215" s="34">
        <v>0.50</v>
      </c>
      <c r="F215" s="63">
        <v>100</v>
      </c>
      <c r="G215" s="34">
        <v>0.070000000000000007</v>
      </c>
      <c r="H215" s="63">
        <v>100</v>
      </c>
      <c r="I215" s="34">
        <v>0.50</v>
      </c>
      <c r="J215" s="63" t="s">
        <v>281</v>
      </c>
      <c r="K215" s="47" t="s">
        <v>281</v>
      </c>
      <c r="L215" s="63">
        <v>10</v>
      </c>
      <c r="M215" s="34">
        <v>1</v>
      </c>
      <c r="N215" s="63">
        <v>100</v>
      </c>
      <c r="O215" s="54">
        <v>1</v>
      </c>
    </row>
    <row r="216" spans="1:15" ht="14.5">
      <c r="A216" s="4" t="s">
        <v>238</v>
      </c>
      <c r="B216" s="16" t="s">
        <v>84</v>
      </c>
      <c r="C216" s="13">
        <v>341</v>
      </c>
      <c r="D216" s="63">
        <v>600</v>
      </c>
      <c r="E216" s="34">
        <v>0.50</v>
      </c>
      <c r="F216" s="63" t="s">
        <v>281</v>
      </c>
      <c r="G216" s="34" t="s">
        <v>281</v>
      </c>
      <c r="H216" s="63" t="s">
        <v>281</v>
      </c>
      <c r="I216" s="34" t="s">
        <v>281</v>
      </c>
      <c r="J216" s="63" t="s">
        <v>281</v>
      </c>
      <c r="K216" s="47" t="s">
        <v>281</v>
      </c>
      <c r="L216" s="63" t="s">
        <v>281</v>
      </c>
      <c r="M216" s="34" t="s">
        <v>281</v>
      </c>
      <c r="N216" s="63" t="s">
        <v>281</v>
      </c>
      <c r="O216" s="54" t="s">
        <v>281</v>
      </c>
    </row>
    <row r="217" spans="1:15" ht="14.5">
      <c r="A217" s="4" t="s">
        <v>239</v>
      </c>
      <c r="B217" s="16" t="s">
        <v>84</v>
      </c>
      <c r="C217" s="13">
        <v>1300</v>
      </c>
      <c r="D217" s="63">
        <v>600</v>
      </c>
      <c r="E217" s="34">
        <v>0.50</v>
      </c>
      <c r="F217" s="63">
        <v>200</v>
      </c>
      <c r="G217" s="34">
        <v>0.13</v>
      </c>
      <c r="H217" s="63">
        <v>100</v>
      </c>
      <c r="I217" s="34">
        <v>0.50</v>
      </c>
      <c r="J217" s="63" t="s">
        <v>281</v>
      </c>
      <c r="K217" s="47" t="s">
        <v>281</v>
      </c>
      <c r="L217" s="63" t="s">
        <v>281</v>
      </c>
      <c r="M217" s="34" t="s">
        <v>281</v>
      </c>
      <c r="N217" s="63" t="s">
        <v>281</v>
      </c>
      <c r="O217" s="54" t="s">
        <v>281</v>
      </c>
    </row>
    <row r="218" spans="1:15" ht="14.5">
      <c r="A218" s="4" t="s">
        <v>240</v>
      </c>
      <c r="B218" s="16" t="s">
        <v>84</v>
      </c>
      <c r="C218" s="13">
        <v>1597</v>
      </c>
      <c r="D218" s="81">
        <v>0.60</v>
      </c>
      <c r="E218" s="34">
        <v>0.60</v>
      </c>
      <c r="F218" s="63">
        <v>150</v>
      </c>
      <c r="G218" s="34">
        <v>0.10</v>
      </c>
      <c r="H218" s="63">
        <v>100</v>
      </c>
      <c r="I218" s="34">
        <v>0.50</v>
      </c>
      <c r="J218" s="63">
        <v>21</v>
      </c>
      <c r="K218" s="34">
        <v>0.42</v>
      </c>
      <c r="L218" s="63">
        <v>10</v>
      </c>
      <c r="M218" s="34">
        <v>1</v>
      </c>
      <c r="N218" s="63">
        <v>100</v>
      </c>
      <c r="O218" s="54">
        <v>1</v>
      </c>
    </row>
    <row r="219" spans="1:15" ht="14.5">
      <c r="A219" s="4" t="s">
        <v>241</v>
      </c>
      <c r="B219" s="16" t="s">
        <v>84</v>
      </c>
      <c r="C219" s="13">
        <v>1200</v>
      </c>
      <c r="D219" s="81">
        <v>0.82</v>
      </c>
      <c r="E219" s="34">
        <v>0.82</v>
      </c>
      <c r="F219" s="63">
        <v>200</v>
      </c>
      <c r="G219" s="34">
        <v>0.13</v>
      </c>
      <c r="H219" s="63">
        <v>50</v>
      </c>
      <c r="I219" s="34">
        <v>0.25</v>
      </c>
      <c r="J219" s="63">
        <v>10</v>
      </c>
      <c r="K219" s="34">
        <v>0.20</v>
      </c>
      <c r="L219" s="63">
        <v>10</v>
      </c>
      <c r="M219" s="34">
        <v>1</v>
      </c>
      <c r="N219" s="63">
        <v>100</v>
      </c>
      <c r="O219" s="54">
        <v>1</v>
      </c>
    </row>
    <row r="220" spans="1:15" ht="14.5">
      <c r="A220" s="4" t="s">
        <v>242</v>
      </c>
      <c r="B220" s="16" t="s">
        <v>84</v>
      </c>
      <c r="C220" s="13">
        <v>796</v>
      </c>
      <c r="D220" s="63">
        <v>1200</v>
      </c>
      <c r="E220" s="34">
        <v>1</v>
      </c>
      <c r="F220" s="63">
        <v>80</v>
      </c>
      <c r="G220" s="34">
        <v>0.05</v>
      </c>
      <c r="H220" s="63" t="s">
        <v>6</v>
      </c>
      <c r="I220" s="34" t="s">
        <v>6</v>
      </c>
      <c r="J220" s="63">
        <v>6</v>
      </c>
      <c r="K220" s="34">
        <v>0.12</v>
      </c>
      <c r="L220" s="63">
        <v>10</v>
      </c>
      <c r="M220" s="34">
        <v>1</v>
      </c>
      <c r="N220" s="63">
        <v>100</v>
      </c>
      <c r="O220" s="54">
        <v>1</v>
      </c>
    </row>
    <row r="221" spans="1:15" ht="14.5">
      <c r="A221" s="4" t="s">
        <v>243</v>
      </c>
      <c r="B221" s="16" t="s">
        <v>36</v>
      </c>
      <c r="C221" s="13">
        <v>754</v>
      </c>
      <c r="D221" s="63">
        <v>1000</v>
      </c>
      <c r="E221" s="34">
        <v>0.83</v>
      </c>
      <c r="F221" s="63">
        <v>150</v>
      </c>
      <c r="G221" s="34">
        <v>0.10</v>
      </c>
      <c r="H221" s="63" t="s">
        <v>6</v>
      </c>
      <c r="I221" s="34" t="s">
        <v>6</v>
      </c>
      <c r="J221" s="63">
        <v>21</v>
      </c>
      <c r="K221" s="34">
        <v>0.42</v>
      </c>
      <c r="L221" s="63" t="s">
        <v>281</v>
      </c>
      <c r="M221" s="34" t="s">
        <v>281</v>
      </c>
      <c r="N221" s="63" t="s">
        <v>281</v>
      </c>
      <c r="O221" s="54" t="s">
        <v>281</v>
      </c>
    </row>
    <row r="222" spans="1:15" ht="14.5">
      <c r="A222" s="4" t="s">
        <v>244</v>
      </c>
      <c r="B222" s="16" t="s">
        <v>36</v>
      </c>
      <c r="C222" s="13">
        <v>421</v>
      </c>
      <c r="D222" s="63">
        <v>900</v>
      </c>
      <c r="E222" s="34">
        <v>0.75</v>
      </c>
      <c r="F222" s="63">
        <v>50</v>
      </c>
      <c r="G222" s="34">
        <v>0.03</v>
      </c>
      <c r="H222" s="63" t="s">
        <v>6</v>
      </c>
      <c r="I222" s="34" t="s">
        <v>6</v>
      </c>
      <c r="J222" s="63">
        <v>30</v>
      </c>
      <c r="K222" s="34">
        <v>0.60</v>
      </c>
      <c r="L222" s="63">
        <v>10</v>
      </c>
      <c r="M222" s="34">
        <v>1</v>
      </c>
      <c r="N222" s="63" t="s">
        <v>6</v>
      </c>
      <c r="O222" s="54" t="s">
        <v>6</v>
      </c>
    </row>
    <row r="223" spans="1:15" ht="14.5">
      <c r="A223" s="4" t="s">
        <v>245</v>
      </c>
      <c r="B223" s="16" t="s">
        <v>36</v>
      </c>
      <c r="C223" s="13">
        <v>340</v>
      </c>
      <c r="D223" s="63">
        <v>720</v>
      </c>
      <c r="E223" s="34">
        <v>0.60</v>
      </c>
      <c r="F223" s="63">
        <v>240</v>
      </c>
      <c r="G223" s="34">
        <v>0.16</v>
      </c>
      <c r="H223" s="63">
        <v>200</v>
      </c>
      <c r="I223" s="34">
        <v>1</v>
      </c>
      <c r="J223" s="63" t="s">
        <v>281</v>
      </c>
      <c r="K223" s="47" t="s">
        <v>281</v>
      </c>
      <c r="L223" s="63">
        <v>10</v>
      </c>
      <c r="M223" s="34">
        <v>1</v>
      </c>
      <c r="N223" s="63">
        <v>50</v>
      </c>
      <c r="O223" s="54">
        <v>0.50</v>
      </c>
    </row>
    <row r="224" spans="1:15" ht="14.5">
      <c r="A224" s="4" t="s">
        <v>246</v>
      </c>
      <c r="B224" s="16" t="s">
        <v>36</v>
      </c>
      <c r="C224" s="13">
        <v>400</v>
      </c>
      <c r="D224" s="63">
        <v>600</v>
      </c>
      <c r="E224" s="34">
        <v>0.50</v>
      </c>
      <c r="F224" s="63">
        <v>100</v>
      </c>
      <c r="G224" s="34">
        <v>0.070000000000000007</v>
      </c>
      <c r="H224" s="63" t="s">
        <v>6</v>
      </c>
      <c r="I224" s="34" t="s">
        <v>6</v>
      </c>
      <c r="J224" s="63" t="s">
        <v>281</v>
      </c>
      <c r="K224" s="47" t="s">
        <v>281</v>
      </c>
      <c r="L224" s="63">
        <v>10</v>
      </c>
      <c r="M224" s="34">
        <v>1</v>
      </c>
      <c r="N224" s="63" t="s">
        <v>6</v>
      </c>
      <c r="O224" s="54" t="s">
        <v>6</v>
      </c>
    </row>
    <row r="225" spans="1:15" ht="14.5">
      <c r="A225" s="4" t="s">
        <v>247</v>
      </c>
      <c r="B225" s="16" t="s">
        <v>36</v>
      </c>
      <c r="C225" s="13">
        <v>848</v>
      </c>
      <c r="D225" s="63">
        <v>900</v>
      </c>
      <c r="E225" s="34">
        <v>0.75</v>
      </c>
      <c r="F225" s="63">
        <v>400</v>
      </c>
      <c r="G225" s="34">
        <v>0.27</v>
      </c>
      <c r="H225" s="63">
        <v>200</v>
      </c>
      <c r="I225" s="34">
        <v>1</v>
      </c>
      <c r="J225" s="63" t="s">
        <v>281</v>
      </c>
      <c r="K225" s="47" t="s">
        <v>281</v>
      </c>
      <c r="L225" s="63">
        <v>10</v>
      </c>
      <c r="M225" s="34">
        <v>1</v>
      </c>
      <c r="N225" s="63">
        <v>30</v>
      </c>
      <c r="O225" s="54">
        <v>0.30</v>
      </c>
    </row>
    <row r="226" spans="1:15" ht="14.5">
      <c r="A226" s="4" t="s">
        <v>248</v>
      </c>
      <c r="B226" s="16" t="s">
        <v>36</v>
      </c>
      <c r="C226" s="13">
        <v>360</v>
      </c>
      <c r="D226" s="63">
        <v>800</v>
      </c>
      <c r="E226" s="34">
        <v>0.67</v>
      </c>
      <c r="F226" s="63">
        <v>100</v>
      </c>
      <c r="G226" s="34">
        <v>0.070000000000000007</v>
      </c>
      <c r="H226" s="63">
        <v>100</v>
      </c>
      <c r="I226" s="34">
        <v>0.50</v>
      </c>
      <c r="J226" s="63">
        <v>10</v>
      </c>
      <c r="K226" s="34">
        <v>0.20</v>
      </c>
      <c r="L226" s="63">
        <v>10</v>
      </c>
      <c r="M226" s="34">
        <v>1</v>
      </c>
      <c r="N226" s="63" t="s">
        <v>6</v>
      </c>
      <c r="O226" s="54" t="s">
        <v>6</v>
      </c>
    </row>
    <row r="227" spans="1:15" ht="14.5">
      <c r="A227" s="4" t="s">
        <v>249</v>
      </c>
      <c r="B227" s="16" t="s">
        <v>33</v>
      </c>
      <c r="C227" s="13">
        <v>876</v>
      </c>
      <c r="D227" s="63">
        <v>650</v>
      </c>
      <c r="E227" s="34">
        <v>0.54</v>
      </c>
      <c r="F227" s="63">
        <v>200</v>
      </c>
      <c r="G227" s="34">
        <v>0.13</v>
      </c>
      <c r="H227" s="63">
        <v>150</v>
      </c>
      <c r="I227" s="34">
        <v>0.75</v>
      </c>
      <c r="J227" s="63">
        <v>20</v>
      </c>
      <c r="K227" s="34">
        <v>0.40</v>
      </c>
      <c r="L227" s="63">
        <v>10</v>
      </c>
      <c r="M227" s="34">
        <v>1</v>
      </c>
      <c r="N227" s="63">
        <v>100</v>
      </c>
      <c r="O227" s="54">
        <v>1</v>
      </c>
    </row>
    <row r="228" spans="1:15" ht="14.5">
      <c r="A228" s="4" t="s">
        <v>250</v>
      </c>
      <c r="B228" s="16" t="s">
        <v>33</v>
      </c>
      <c r="C228" s="13">
        <v>1139</v>
      </c>
      <c r="D228" s="63">
        <v>1000</v>
      </c>
      <c r="E228" s="34">
        <v>0.83</v>
      </c>
      <c r="F228" s="63">
        <v>200</v>
      </c>
      <c r="G228" s="34">
        <v>0.13</v>
      </c>
      <c r="H228" s="63">
        <v>200</v>
      </c>
      <c r="I228" s="34">
        <v>1</v>
      </c>
      <c r="J228" s="63">
        <v>20</v>
      </c>
      <c r="K228" s="34">
        <v>0.40</v>
      </c>
      <c r="L228" s="63">
        <v>10</v>
      </c>
      <c r="M228" s="34">
        <v>1</v>
      </c>
      <c r="N228" s="63">
        <v>20</v>
      </c>
      <c r="O228" s="54">
        <v>0.20</v>
      </c>
    </row>
    <row r="229" spans="1:15" ht="14.5">
      <c r="A229" s="4" t="s">
        <v>251</v>
      </c>
      <c r="B229" s="16" t="s">
        <v>33</v>
      </c>
      <c r="C229" s="13">
        <v>1158</v>
      </c>
      <c r="D229" s="63">
        <v>950</v>
      </c>
      <c r="E229" s="34">
        <v>0.79</v>
      </c>
      <c r="F229" s="63">
        <v>150</v>
      </c>
      <c r="G229" s="34">
        <v>0.10</v>
      </c>
      <c r="H229" s="63" t="s">
        <v>6</v>
      </c>
      <c r="I229" s="34" t="s">
        <v>6</v>
      </c>
      <c r="J229" s="63">
        <v>20</v>
      </c>
      <c r="K229" s="34">
        <v>0.40</v>
      </c>
      <c r="L229" s="63">
        <v>10</v>
      </c>
      <c r="M229" s="34">
        <v>1</v>
      </c>
      <c r="N229" s="63">
        <v>100</v>
      </c>
      <c r="O229" s="54">
        <v>1</v>
      </c>
    </row>
    <row r="230" spans="1:15" ht="14.5">
      <c r="A230" s="4" t="s">
        <v>252</v>
      </c>
      <c r="B230" s="16" t="s">
        <v>33</v>
      </c>
      <c r="C230" s="13">
        <v>972</v>
      </c>
      <c r="D230" s="63">
        <v>500</v>
      </c>
      <c r="E230" s="34">
        <v>0.42</v>
      </c>
      <c r="F230" s="63">
        <v>150</v>
      </c>
      <c r="G230" s="34">
        <v>0.10</v>
      </c>
      <c r="H230" s="63">
        <v>100</v>
      </c>
      <c r="I230" s="34">
        <v>0.50</v>
      </c>
      <c r="J230" s="63" t="s">
        <v>281</v>
      </c>
      <c r="K230" s="47" t="s">
        <v>281</v>
      </c>
      <c r="L230" s="63" t="s">
        <v>281</v>
      </c>
      <c r="M230" s="34" t="s">
        <v>281</v>
      </c>
      <c r="N230" s="63" t="s">
        <v>281</v>
      </c>
      <c r="O230" s="54" t="s">
        <v>281</v>
      </c>
    </row>
    <row r="231" spans="1:15" ht="14.5">
      <c r="A231" s="4" t="s">
        <v>253</v>
      </c>
      <c r="B231" s="16" t="s">
        <v>33</v>
      </c>
      <c r="C231" s="13">
        <v>672</v>
      </c>
      <c r="D231" s="63">
        <v>850</v>
      </c>
      <c r="E231" s="34">
        <v>0.71</v>
      </c>
      <c r="F231" s="63">
        <v>300</v>
      </c>
      <c r="G231" s="34">
        <v>0.20</v>
      </c>
      <c r="H231" s="63">
        <v>200</v>
      </c>
      <c r="I231" s="34">
        <v>1</v>
      </c>
      <c r="J231" s="63">
        <v>15</v>
      </c>
      <c r="K231" s="34">
        <v>0.30</v>
      </c>
      <c r="L231" s="63" t="s">
        <v>281</v>
      </c>
      <c r="M231" s="34" t="s">
        <v>281</v>
      </c>
      <c r="N231" s="63" t="s">
        <v>281</v>
      </c>
      <c r="O231" s="54" t="s">
        <v>281</v>
      </c>
    </row>
    <row r="232" spans="1:15" ht="14.5">
      <c r="A232" s="4" t="s">
        <v>254</v>
      </c>
      <c r="B232" s="16" t="s">
        <v>33</v>
      </c>
      <c r="C232" s="13">
        <v>1870</v>
      </c>
      <c r="D232" s="63">
        <v>700</v>
      </c>
      <c r="E232" s="34">
        <v>0.57999999999999996</v>
      </c>
      <c r="F232" s="63">
        <v>300</v>
      </c>
      <c r="G232" s="34">
        <v>0.20</v>
      </c>
      <c r="H232" s="63">
        <v>200</v>
      </c>
      <c r="I232" s="34">
        <v>1</v>
      </c>
      <c r="J232" s="63">
        <v>15</v>
      </c>
      <c r="K232" s="34">
        <v>0.30</v>
      </c>
      <c r="L232" s="63">
        <v>10</v>
      </c>
      <c r="M232" s="34">
        <v>1</v>
      </c>
      <c r="N232" s="63">
        <v>30</v>
      </c>
      <c r="O232" s="54">
        <v>0.30</v>
      </c>
    </row>
    <row r="233" spans="1:15" ht="14.5">
      <c r="A233" s="4" t="s">
        <v>255</v>
      </c>
      <c r="B233" s="16" t="s">
        <v>39</v>
      </c>
      <c r="C233" s="13">
        <v>568</v>
      </c>
      <c r="D233" s="63">
        <v>700</v>
      </c>
      <c r="E233" s="34">
        <v>0.57999999999999996</v>
      </c>
      <c r="F233" s="63">
        <v>200</v>
      </c>
      <c r="G233" s="34">
        <v>0.13</v>
      </c>
      <c r="H233" s="63">
        <v>100</v>
      </c>
      <c r="I233" s="34">
        <v>0.50</v>
      </c>
      <c r="J233" s="63" t="s">
        <v>281</v>
      </c>
      <c r="K233" s="47" t="s">
        <v>281</v>
      </c>
      <c r="L233" s="63" t="s">
        <v>281</v>
      </c>
      <c r="M233" s="34" t="s">
        <v>281</v>
      </c>
      <c r="N233" s="63" t="s">
        <v>281</v>
      </c>
      <c r="O233" s="54" t="s">
        <v>281</v>
      </c>
    </row>
    <row r="234" spans="1:15" ht="14.5">
      <c r="A234" s="4" t="s">
        <v>256</v>
      </c>
      <c r="B234" s="16" t="s">
        <v>39</v>
      </c>
      <c r="C234" s="13">
        <v>1162</v>
      </c>
      <c r="D234" s="63">
        <v>600</v>
      </c>
      <c r="E234" s="34">
        <v>0.50</v>
      </c>
      <c r="F234" s="63">
        <v>500</v>
      </c>
      <c r="G234" s="34">
        <v>0.33</v>
      </c>
      <c r="H234" s="63">
        <v>60</v>
      </c>
      <c r="I234" s="34">
        <v>0.30</v>
      </c>
      <c r="J234" s="63">
        <v>10</v>
      </c>
      <c r="K234" s="34">
        <v>0.20</v>
      </c>
      <c r="L234" s="63">
        <v>10</v>
      </c>
      <c r="M234" s="34">
        <v>1</v>
      </c>
      <c r="N234" s="63" t="s">
        <v>6</v>
      </c>
      <c r="O234" s="54" t="s">
        <v>6</v>
      </c>
    </row>
    <row r="235" spans="1:15" ht="14.5">
      <c r="A235" s="4" t="s">
        <v>257</v>
      </c>
      <c r="B235" s="16" t="s">
        <v>39</v>
      </c>
      <c r="C235" s="13">
        <v>1499</v>
      </c>
      <c r="D235" s="63">
        <v>800</v>
      </c>
      <c r="E235" s="34">
        <v>0.67</v>
      </c>
      <c r="F235" s="63">
        <v>700</v>
      </c>
      <c r="G235" s="34">
        <v>0.47</v>
      </c>
      <c r="H235" s="63">
        <v>200</v>
      </c>
      <c r="I235" s="34">
        <v>1</v>
      </c>
      <c r="J235" s="63">
        <v>35</v>
      </c>
      <c r="K235" s="34">
        <v>0.70</v>
      </c>
      <c r="L235" s="63" t="s">
        <v>281</v>
      </c>
      <c r="M235" s="34" t="s">
        <v>281</v>
      </c>
      <c r="N235" s="63" t="s">
        <v>281</v>
      </c>
      <c r="O235" s="54" t="s">
        <v>281</v>
      </c>
    </row>
    <row r="236" spans="1:15" ht="14.5">
      <c r="A236" s="4" t="s">
        <v>258</v>
      </c>
      <c r="B236" s="16" t="s">
        <v>39</v>
      </c>
      <c r="C236" s="13">
        <v>1744</v>
      </c>
      <c r="D236" s="63">
        <v>936</v>
      </c>
      <c r="E236" s="34">
        <v>0.78</v>
      </c>
      <c r="F236" s="63">
        <v>300</v>
      </c>
      <c r="G236" s="34">
        <v>0.20</v>
      </c>
      <c r="H236" s="63">
        <v>200</v>
      </c>
      <c r="I236" s="34">
        <v>1</v>
      </c>
      <c r="J236" s="63" t="s">
        <v>281</v>
      </c>
      <c r="K236" s="47" t="s">
        <v>281</v>
      </c>
      <c r="L236" s="63">
        <v>10</v>
      </c>
      <c r="M236" s="34">
        <v>1</v>
      </c>
      <c r="N236" s="63">
        <v>100</v>
      </c>
      <c r="O236" s="54">
        <v>1</v>
      </c>
    </row>
    <row r="237" spans="1:15" ht="14.5">
      <c r="A237" s="4" t="s">
        <v>259</v>
      </c>
      <c r="B237" s="16" t="s">
        <v>39</v>
      </c>
      <c r="C237" s="13">
        <v>499</v>
      </c>
      <c r="D237" s="63">
        <v>950</v>
      </c>
      <c r="E237" s="34">
        <v>0.79</v>
      </c>
      <c r="F237" s="63">
        <v>200</v>
      </c>
      <c r="G237" s="34">
        <v>0.13</v>
      </c>
      <c r="H237" s="63">
        <v>100</v>
      </c>
      <c r="I237" s="34">
        <v>0.50</v>
      </c>
      <c r="J237" s="63" t="s">
        <v>281</v>
      </c>
      <c r="K237" s="47" t="s">
        <v>281</v>
      </c>
      <c r="L237" s="63">
        <v>5</v>
      </c>
      <c r="M237" s="34">
        <v>0.50</v>
      </c>
      <c r="N237" s="63" t="s">
        <v>6</v>
      </c>
      <c r="O237" s="54" t="s">
        <v>6</v>
      </c>
    </row>
    <row r="238" spans="1:15" ht="14.5">
      <c r="A238" s="3" t="s">
        <v>260</v>
      </c>
      <c r="B238" s="16" t="s">
        <v>39</v>
      </c>
      <c r="C238" s="13">
        <v>1071</v>
      </c>
      <c r="D238" s="63">
        <v>780</v>
      </c>
      <c r="E238" s="34">
        <v>0.65</v>
      </c>
      <c r="F238" s="63">
        <v>200</v>
      </c>
      <c r="G238" s="34">
        <v>0.13</v>
      </c>
      <c r="H238" s="63">
        <v>100</v>
      </c>
      <c r="I238" s="34">
        <v>0.50</v>
      </c>
      <c r="J238" s="63">
        <v>15</v>
      </c>
      <c r="K238" s="34">
        <v>0.30</v>
      </c>
      <c r="L238" s="63">
        <v>10</v>
      </c>
      <c r="M238" s="34">
        <v>1</v>
      </c>
      <c r="N238" s="63">
        <v>50</v>
      </c>
      <c r="O238" s="54">
        <v>0.50</v>
      </c>
    </row>
    <row r="239" spans="1:15" ht="14.5">
      <c r="A239" s="3" t="s">
        <v>261</v>
      </c>
      <c r="B239" s="16" t="s">
        <v>34</v>
      </c>
      <c r="C239" s="13">
        <v>1041</v>
      </c>
      <c r="D239" s="63">
        <v>850</v>
      </c>
      <c r="E239" s="34">
        <v>0.71</v>
      </c>
      <c r="F239" s="63">
        <v>1000</v>
      </c>
      <c r="G239" s="34">
        <v>0.67</v>
      </c>
      <c r="H239" s="63">
        <v>200</v>
      </c>
      <c r="I239" s="34">
        <v>1</v>
      </c>
      <c r="J239" s="63" t="s">
        <v>281</v>
      </c>
      <c r="K239" s="47" t="s">
        <v>281</v>
      </c>
      <c r="L239" s="63">
        <v>10</v>
      </c>
      <c r="M239" s="34">
        <v>1</v>
      </c>
      <c r="N239" s="63">
        <v>30</v>
      </c>
      <c r="O239" s="54">
        <v>0.30</v>
      </c>
    </row>
    <row r="240" spans="1:15" ht="14.5">
      <c r="A240" s="3" t="s">
        <v>262</v>
      </c>
      <c r="B240" s="16" t="s">
        <v>34</v>
      </c>
      <c r="C240" s="13">
        <v>990</v>
      </c>
      <c r="D240" s="63">
        <v>1</v>
      </c>
      <c r="E240" s="34">
        <v>1</v>
      </c>
      <c r="F240" s="63">
        <v>100</v>
      </c>
      <c r="G240" s="34">
        <v>0.070000000000000007</v>
      </c>
      <c r="H240" s="63" t="s">
        <v>6</v>
      </c>
      <c r="I240" s="34" t="s">
        <v>6</v>
      </c>
      <c r="J240" s="63" t="s">
        <v>281</v>
      </c>
      <c r="K240" s="47" t="s">
        <v>281</v>
      </c>
      <c r="L240" s="63">
        <v>10</v>
      </c>
      <c r="M240" s="34">
        <v>1</v>
      </c>
      <c r="N240" s="63" t="s">
        <v>6</v>
      </c>
      <c r="O240" s="54" t="s">
        <v>6</v>
      </c>
    </row>
    <row r="241" spans="1:15" ht="14.5">
      <c r="A241" s="3" t="s">
        <v>263</v>
      </c>
      <c r="B241" s="16" t="s">
        <v>34</v>
      </c>
      <c r="C241" s="13">
        <v>1385</v>
      </c>
      <c r="D241" s="81">
        <v>0.80</v>
      </c>
      <c r="E241" s="34">
        <v>0.80</v>
      </c>
      <c r="F241" s="63">
        <v>150</v>
      </c>
      <c r="G241" s="34">
        <v>0.10</v>
      </c>
      <c r="H241" s="63" t="s">
        <v>6</v>
      </c>
      <c r="I241" s="34" t="s">
        <v>6</v>
      </c>
      <c r="J241" s="63" t="s">
        <v>281</v>
      </c>
      <c r="K241" s="47" t="s">
        <v>281</v>
      </c>
      <c r="L241" s="63" t="s">
        <v>281</v>
      </c>
      <c r="M241" s="34" t="s">
        <v>281</v>
      </c>
      <c r="N241" s="63" t="s">
        <v>281</v>
      </c>
      <c r="O241" s="54" t="s">
        <v>281</v>
      </c>
    </row>
    <row r="242" spans="1:15" ht="14.5">
      <c r="A242" s="3" t="s">
        <v>264</v>
      </c>
      <c r="B242" s="16" t="s">
        <v>34</v>
      </c>
      <c r="C242" s="13">
        <v>251</v>
      </c>
      <c r="D242" s="63">
        <v>650</v>
      </c>
      <c r="E242" s="34">
        <v>0.54</v>
      </c>
      <c r="F242" s="63">
        <v>75</v>
      </c>
      <c r="G242" s="34">
        <v>0.05</v>
      </c>
      <c r="H242" s="63">
        <v>50</v>
      </c>
      <c r="I242" s="34">
        <v>0.25</v>
      </c>
      <c r="J242" s="63">
        <v>20</v>
      </c>
      <c r="K242" s="34">
        <v>0.40</v>
      </c>
      <c r="L242" s="63">
        <v>10</v>
      </c>
      <c r="M242" s="34">
        <v>1</v>
      </c>
      <c r="N242" s="63">
        <v>100</v>
      </c>
      <c r="O242" s="54">
        <v>1</v>
      </c>
    </row>
    <row r="243" spans="1:15" ht="14.5">
      <c r="A243" s="3" t="s">
        <v>265</v>
      </c>
      <c r="B243" s="16" t="s">
        <v>34</v>
      </c>
      <c r="C243" s="13">
        <v>564</v>
      </c>
      <c r="D243" s="63">
        <v>600</v>
      </c>
      <c r="E243" s="34">
        <v>0.50</v>
      </c>
      <c r="F243" s="63">
        <v>100</v>
      </c>
      <c r="G243" s="34">
        <v>0.070000000000000007</v>
      </c>
      <c r="H243" s="63">
        <v>50</v>
      </c>
      <c r="I243" s="34">
        <v>0.25</v>
      </c>
      <c r="J243" s="63">
        <v>20</v>
      </c>
      <c r="K243" s="34">
        <v>0.40</v>
      </c>
      <c r="L243" s="63">
        <v>10</v>
      </c>
      <c r="M243" s="34">
        <v>1</v>
      </c>
      <c r="N243" s="63">
        <v>20</v>
      </c>
      <c r="O243" s="54">
        <v>0.20</v>
      </c>
    </row>
    <row r="244" spans="1:15" ht="14.5">
      <c r="A244" s="3" t="s">
        <v>266</v>
      </c>
      <c r="B244" s="16" t="s">
        <v>34</v>
      </c>
      <c r="C244" s="13">
        <v>976</v>
      </c>
      <c r="D244" s="63">
        <v>400</v>
      </c>
      <c r="E244" s="34">
        <v>0.33</v>
      </c>
      <c r="F244" s="63" t="s">
        <v>281</v>
      </c>
      <c r="G244" s="34" t="s">
        <v>281</v>
      </c>
      <c r="H244" s="63" t="s">
        <v>281</v>
      </c>
      <c r="I244" s="34" t="s">
        <v>281</v>
      </c>
      <c r="J244" s="63" t="s">
        <v>281</v>
      </c>
      <c r="K244" s="47" t="s">
        <v>281</v>
      </c>
      <c r="L244" s="63">
        <v>10</v>
      </c>
      <c r="M244" s="34">
        <v>1</v>
      </c>
      <c r="N244" s="63">
        <v>20</v>
      </c>
      <c r="O244" s="54">
        <v>0.20</v>
      </c>
    </row>
    <row r="245" spans="1:15" ht="14.5">
      <c r="A245" s="3" t="s">
        <v>267</v>
      </c>
      <c r="B245" s="16" t="s">
        <v>35</v>
      </c>
      <c r="C245" s="13">
        <v>745</v>
      </c>
      <c r="D245" s="63">
        <v>750</v>
      </c>
      <c r="E245" s="34">
        <v>0.63</v>
      </c>
      <c r="F245" s="63">
        <v>100</v>
      </c>
      <c r="G245" s="34">
        <v>0.070000000000000007</v>
      </c>
      <c r="H245" s="63">
        <v>100</v>
      </c>
      <c r="I245" s="34">
        <v>0.50</v>
      </c>
      <c r="J245" s="63" t="s">
        <v>281</v>
      </c>
      <c r="K245" s="47" t="s">
        <v>281</v>
      </c>
      <c r="L245" s="63">
        <v>10</v>
      </c>
      <c r="M245" s="34">
        <v>1</v>
      </c>
      <c r="N245" s="63">
        <v>50</v>
      </c>
      <c r="O245" s="54">
        <v>0.50</v>
      </c>
    </row>
    <row r="246" spans="1:15" ht="14.5">
      <c r="A246" s="3" t="s">
        <v>268</v>
      </c>
      <c r="B246" s="16" t="s">
        <v>35</v>
      </c>
      <c r="C246" s="13">
        <v>1527</v>
      </c>
      <c r="D246" s="63">
        <v>450</v>
      </c>
      <c r="E246" s="34">
        <v>0.38</v>
      </c>
      <c r="F246" s="63">
        <v>150</v>
      </c>
      <c r="G246" s="34">
        <v>0.10</v>
      </c>
      <c r="H246" s="63">
        <v>150</v>
      </c>
      <c r="I246" s="34">
        <v>0.75</v>
      </c>
      <c r="J246" s="63" t="s">
        <v>281</v>
      </c>
      <c r="K246" s="47" t="s">
        <v>281</v>
      </c>
      <c r="L246" s="63">
        <v>10</v>
      </c>
      <c r="M246" s="34">
        <v>1</v>
      </c>
      <c r="N246" s="63" t="s">
        <v>6</v>
      </c>
      <c r="O246" s="54" t="s">
        <v>6</v>
      </c>
    </row>
    <row r="247" spans="1:15" ht="14.5">
      <c r="A247" s="3" t="s">
        <v>269</v>
      </c>
      <c r="B247" s="16" t="s">
        <v>35</v>
      </c>
      <c r="C247" s="13">
        <v>1501</v>
      </c>
      <c r="D247" s="63">
        <v>1200</v>
      </c>
      <c r="E247" s="34">
        <v>1</v>
      </c>
      <c r="F247" s="63">
        <v>300</v>
      </c>
      <c r="G247" s="34">
        <v>0.20</v>
      </c>
      <c r="H247" s="63">
        <v>200</v>
      </c>
      <c r="I247" s="34">
        <v>1</v>
      </c>
      <c r="J247" s="63">
        <v>40</v>
      </c>
      <c r="K247" s="34">
        <v>0.80</v>
      </c>
      <c r="L247" s="63">
        <v>10</v>
      </c>
      <c r="M247" s="34">
        <v>1</v>
      </c>
      <c r="N247" s="63">
        <v>100</v>
      </c>
      <c r="O247" s="54">
        <v>1</v>
      </c>
    </row>
    <row r="248" spans="1:15" ht="14.5">
      <c r="A248" s="3" t="s">
        <v>270</v>
      </c>
      <c r="B248" s="16" t="s">
        <v>35</v>
      </c>
      <c r="C248" s="13">
        <v>1760</v>
      </c>
      <c r="D248" s="63">
        <v>900</v>
      </c>
      <c r="E248" s="34">
        <v>0.75</v>
      </c>
      <c r="F248" s="63">
        <v>200</v>
      </c>
      <c r="G248" s="34">
        <v>0.13</v>
      </c>
      <c r="H248" s="63">
        <v>200</v>
      </c>
      <c r="I248" s="34">
        <v>1</v>
      </c>
      <c r="J248" s="63" t="s">
        <v>281</v>
      </c>
      <c r="K248" s="47" t="s">
        <v>281</v>
      </c>
      <c r="L248" s="63">
        <v>10</v>
      </c>
      <c r="M248" s="34">
        <v>1</v>
      </c>
      <c r="N248" s="63" t="s">
        <v>6</v>
      </c>
      <c r="O248" s="54" t="s">
        <v>6</v>
      </c>
    </row>
    <row r="249" spans="1:15" ht="14.5">
      <c r="A249" s="3" t="s">
        <v>271</v>
      </c>
      <c r="B249" s="16" t="s">
        <v>35</v>
      </c>
      <c r="C249" s="13">
        <v>1317</v>
      </c>
      <c r="D249" s="63">
        <v>800</v>
      </c>
      <c r="E249" s="34">
        <v>0.67</v>
      </c>
      <c r="F249" s="63">
        <v>250</v>
      </c>
      <c r="G249" s="34">
        <v>0.17</v>
      </c>
      <c r="H249" s="63">
        <v>100</v>
      </c>
      <c r="I249" s="34">
        <v>0.50</v>
      </c>
      <c r="J249" s="63">
        <v>30</v>
      </c>
      <c r="K249" s="34">
        <v>0.60</v>
      </c>
      <c r="L249" s="63">
        <v>10</v>
      </c>
      <c r="M249" s="34">
        <v>1</v>
      </c>
      <c r="N249" s="63">
        <v>50</v>
      </c>
      <c r="O249" s="54">
        <v>0.50</v>
      </c>
    </row>
    <row r="250" spans="1:15" ht="14.5">
      <c r="A250" s="3" t="s">
        <v>272</v>
      </c>
      <c r="B250" s="16" t="s">
        <v>35</v>
      </c>
      <c r="C250" s="13">
        <v>544</v>
      </c>
      <c r="D250" s="63">
        <v>500</v>
      </c>
      <c r="E250" s="34">
        <v>0.42</v>
      </c>
      <c r="F250" s="63">
        <v>50</v>
      </c>
      <c r="G250" s="34">
        <v>0.03</v>
      </c>
      <c r="H250" s="63">
        <v>50</v>
      </c>
      <c r="I250" s="34">
        <v>0.25</v>
      </c>
      <c r="J250" s="63" t="s">
        <v>281</v>
      </c>
      <c r="K250" s="47" t="s">
        <v>281</v>
      </c>
      <c r="L250" s="63">
        <v>10</v>
      </c>
      <c r="M250" s="34">
        <v>1</v>
      </c>
      <c r="N250" s="63" t="s">
        <v>6</v>
      </c>
      <c r="O250" s="54" t="s">
        <v>6</v>
      </c>
    </row>
    <row r="251" spans="1:15" ht="14.5">
      <c r="A251" s="3" t="s">
        <v>273</v>
      </c>
      <c r="B251" s="16" t="s">
        <v>42</v>
      </c>
      <c r="C251" s="13">
        <v>1246</v>
      </c>
      <c r="D251" s="63">
        <v>800</v>
      </c>
      <c r="E251" s="34">
        <v>0.67</v>
      </c>
      <c r="F251" s="63">
        <v>100</v>
      </c>
      <c r="G251" s="34">
        <v>0.070000000000000007</v>
      </c>
      <c r="H251" s="63">
        <v>100</v>
      </c>
      <c r="I251" s="34">
        <v>0.50</v>
      </c>
      <c r="J251" s="63" t="s">
        <v>281</v>
      </c>
      <c r="K251" s="47" t="s">
        <v>281</v>
      </c>
      <c r="L251" s="63" t="s">
        <v>6</v>
      </c>
      <c r="M251" s="34" t="s">
        <v>6</v>
      </c>
      <c r="N251" s="63">
        <v>35</v>
      </c>
      <c r="O251" s="54">
        <v>0.35</v>
      </c>
    </row>
    <row r="252" spans="1:15" ht="14.5">
      <c r="A252" s="3" t="s">
        <v>274</v>
      </c>
      <c r="B252" s="16" t="s">
        <v>42</v>
      </c>
      <c r="C252" s="13">
        <v>1336</v>
      </c>
      <c r="D252" s="63">
        <v>700</v>
      </c>
      <c r="E252" s="34">
        <v>0.57999999999999996</v>
      </c>
      <c r="F252" s="63">
        <v>130</v>
      </c>
      <c r="G252" s="34">
        <v>0.09</v>
      </c>
      <c r="H252" s="63">
        <v>60</v>
      </c>
      <c r="I252" s="34">
        <v>0.30</v>
      </c>
      <c r="J252" s="63">
        <v>25</v>
      </c>
      <c r="K252" s="34">
        <v>0.50</v>
      </c>
      <c r="L252" s="63">
        <v>10</v>
      </c>
      <c r="M252" s="34">
        <v>1</v>
      </c>
      <c r="N252" s="63" t="s">
        <v>6</v>
      </c>
      <c r="O252" s="54" t="s">
        <v>6</v>
      </c>
    </row>
    <row r="253" spans="1:15" ht="14.5">
      <c r="A253" s="3" t="s">
        <v>275</v>
      </c>
      <c r="B253" s="16" t="s">
        <v>42</v>
      </c>
      <c r="C253" s="13">
        <v>623</v>
      </c>
      <c r="D253" s="63">
        <v>890</v>
      </c>
      <c r="E253" s="34">
        <v>0.74</v>
      </c>
      <c r="F253" s="63">
        <v>200</v>
      </c>
      <c r="G253" s="34">
        <v>0.13</v>
      </c>
      <c r="H253" s="63">
        <v>200</v>
      </c>
      <c r="I253" s="34">
        <v>1</v>
      </c>
      <c r="J253" s="63">
        <v>15</v>
      </c>
      <c r="K253" s="34">
        <v>0.30</v>
      </c>
      <c r="L253" s="63" t="s">
        <v>281</v>
      </c>
      <c r="M253" s="34" t="s">
        <v>281</v>
      </c>
      <c r="N253" s="63" t="s">
        <v>281</v>
      </c>
      <c r="O253" s="54" t="s">
        <v>281</v>
      </c>
    </row>
    <row r="254" spans="1:15" ht="14.5">
      <c r="A254" s="3" t="s">
        <v>276</v>
      </c>
      <c r="B254" s="16" t="s">
        <v>42</v>
      </c>
      <c r="C254" s="13">
        <v>813</v>
      </c>
      <c r="D254" s="63">
        <v>720</v>
      </c>
      <c r="E254" s="34">
        <v>0.60</v>
      </c>
      <c r="F254" s="63" t="s">
        <v>281</v>
      </c>
      <c r="G254" s="34" t="s">
        <v>281</v>
      </c>
      <c r="H254" s="63" t="s">
        <v>281</v>
      </c>
      <c r="I254" s="34" t="s">
        <v>281</v>
      </c>
      <c r="J254" s="63">
        <v>30</v>
      </c>
      <c r="K254" s="34">
        <v>0.60</v>
      </c>
      <c r="L254" s="63">
        <v>10</v>
      </c>
      <c r="M254" s="34">
        <v>1</v>
      </c>
      <c r="N254" s="63" t="s">
        <v>6</v>
      </c>
      <c r="O254" s="54" t="s">
        <v>6</v>
      </c>
    </row>
    <row r="255" spans="1:15" ht="14.5">
      <c r="A255" s="3" t="s">
        <v>277</v>
      </c>
      <c r="B255" s="16" t="s">
        <v>42</v>
      </c>
      <c r="C255" s="13">
        <v>1367</v>
      </c>
      <c r="D255" s="63">
        <v>700</v>
      </c>
      <c r="E255" s="34">
        <v>0.57999999999999996</v>
      </c>
      <c r="F255" s="63">
        <v>200</v>
      </c>
      <c r="G255" s="34">
        <v>0.13</v>
      </c>
      <c r="H255" s="63">
        <v>200</v>
      </c>
      <c r="I255" s="34">
        <v>1</v>
      </c>
      <c r="J255" s="63" t="s">
        <v>281</v>
      </c>
      <c r="K255" s="47" t="s">
        <v>281</v>
      </c>
      <c r="L255" s="63" t="s">
        <v>281</v>
      </c>
      <c r="M255" s="34" t="s">
        <v>281</v>
      </c>
      <c r="N255" s="63" t="s">
        <v>281</v>
      </c>
      <c r="O255" s="54" t="s">
        <v>281</v>
      </c>
    </row>
    <row r="256" spans="1:15" ht="15" thickBot="1">
      <c r="A256" s="19" t="s">
        <v>278</v>
      </c>
      <c r="B256" s="32" t="s">
        <v>42</v>
      </c>
      <c r="C256" s="18">
        <v>477</v>
      </c>
      <c r="D256" s="69">
        <v>700</v>
      </c>
      <c r="E256" s="35">
        <v>0.57999999999999996</v>
      </c>
      <c r="F256" s="69">
        <v>200</v>
      </c>
      <c r="G256" s="35">
        <v>0.13</v>
      </c>
      <c r="H256" s="69">
        <v>200</v>
      </c>
      <c r="I256" s="48">
        <v>100</v>
      </c>
      <c r="J256" s="69" t="s">
        <v>281</v>
      </c>
      <c r="K256" s="35" t="s">
        <v>281</v>
      </c>
      <c r="L256" s="69">
        <v>10</v>
      </c>
      <c r="M256" s="35">
        <v>1</v>
      </c>
      <c r="N256" s="65" t="s">
        <v>6</v>
      </c>
      <c r="O256" s="59" t="s">
        <v>6</v>
      </c>
    </row>
  </sheetData>
  <mergeCells count="4">
    <mergeCell ref="A20:O20"/>
    <mergeCell ref="A2:O2"/>
    <mergeCell ref="A60:O60"/>
    <mergeCell ref="A139:O139"/>
  </mergeCells>
  <pageMargins left="0.7" right="0.7" top="0.787401575" bottom="0.787401575" header="0.3" footer="0.3"/>
  <pageSetup orientation="portrait" paperSize="9" r:id="rId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2022-01-27T09:10:10Z</dcterms:created>
  <cp:category/>
  <cp:contentType/>
  <cp:contentStatus/>
</cp:coreProperties>
</file>