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9725"/>
  <workbookPr/>
  <bookViews>
    <workbookView xWindow="28680" yWindow="-120" windowWidth="29040" windowHeight="15720" activeTab="0"/>
  </bookViews>
  <sheets>
    <sheet name="vývoj 2013_2026" sheetId="1" r:id="rId2"/>
  </sheets>
  <definedNames>
    <definedName name="_xlnm.Print_Area" localSheetId="0">'vývoj 2013_2026'!$C$41:$O$63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Pavlíček Jan Ing.</author>
  </authors>
  <commentList>
    <comment ref="C81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84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3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  <comment ref="C96" authorId="0">
      <text>
        <r>
          <rPr>
            <b/>
            <sz val="9"/>
            <rFont val="Tahoma"/>
            <family val="2"/>
            <charset val="238"/>
          </rPr>
          <t>Pavlíček Jan Ing.:</t>
        </r>
        <r>
          <rPr>
            <sz val="9"/>
            <rFont val="Tahoma"/>
            <family val="2"/>
            <charset val="238"/>
          </rPr>
          <t xml:space="preserve">
zatřídili tam jednorázový příspěvek důchodci, který by měl patřit mezi 411* - dávky důchodového pojištění</t>
        </r>
      </text>
    </comment>
  </commentList>
</comments>
</file>

<file path=xl/sharedStrings.xml><?xml version="1.0" encoding="utf-8"?>
<sst xmlns="http://schemas.openxmlformats.org/spreadsheetml/2006/main" count="365" uniqueCount="44">
  <si>
    <t>v mld. Kč</t>
  </si>
  <si>
    <t>Kumulovaný vývoj hospodaření systému důchodového pojištění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</si>
  <si>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</si>
  <si>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</si>
  <si>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</si>
  <si>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</si>
  <si>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</si>
  <si>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</si>
  <si>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</si>
  <si>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</si>
  <si>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</si>
  <si>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</si>
  <si>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</si>
  <si>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</si>
  <si>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 z pojistného na důchod. poj. vč. dobrovol. pojištění</t>
  </si>
  <si>
    <t>Výdaje na dávky důchod. pojištění vč. výdajů na správu *)</t>
  </si>
  <si>
    <t>z toho: výdaje na dávky důchodového pojištění</t>
  </si>
  <si>
    <t xml:space="preserve"> výdaje na správu</t>
  </si>
  <si>
    <t>Saldo hospodaření systému důchodového pojištění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</si>
  <si>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2013 dosáhly výdaje na správu 4,9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</si>
  <si>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2014 dosáhly výdaje na správu 5,1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</si>
  <si>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2015 dosáhly výdaje na správu 5,3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</si>
  <si>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2016 dosáhly výdaje na správu 5,5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</si>
  <si>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2017 dosáhly výdaje na správu 5,9 mld. Kč.</t>
  </si>
  <si>
    <t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V roce 2018 dosáhly výdaje na správu 6,15 mld. Kč.</t>
  </si>
  <si>
    <t>Výdaje na správu nekumulativně</t>
  </si>
  <si>
    <t>Celkem</t>
  </si>
  <si>
    <t>Celkem SZÚ</t>
  </si>
  <si>
    <t>Výdaje na správu kumulativně</t>
  </si>
  <si>
    <t>nekum.</t>
  </si>
  <si>
    <t>Dávky důchodového pojištění bez pol.5161-služby pošt</t>
  </si>
  <si>
    <t>2016 MO, které dalo něco na § 4199</t>
  </si>
  <si>
    <t>2016 celkem</t>
  </si>
  <si>
    <t>2017 MO, které dalo něco na § 4199</t>
  </si>
  <si>
    <t>kumul.</t>
  </si>
  <si>
    <t xml:space="preserve">Pojistné na důchod.poj. vč. dobrovolného poj. </t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</si>
  <si>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2019 dosáhly výdaje na správu 6,3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</si>
  <si>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2020 dosáhly výdaje na správu 6,4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</si>
  <si>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2021 dosáhly výdaje na správu 6,9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</si>
  <si>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2022 dosáhly výdaje na správu 6,6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</si>
  <si>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2023 dosáhly výdaje na správu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</si>
  <si>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2024 dosáhly výdaje na správu 6,5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</si>
  <si>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2026 se očekávají výdaje na správu ve výši 7,0 mld. Kč.</t>
    </r>
  </si>
  <si>
    <r>
      <t xml:space="preserve">*) Ve výdajích na dávky důchodového pojištění jsou zahrnuty i alikvotní části výdajů na správu, které se za jiných okolností pro účely výpočtu salda systému důchodového pojištění přičítají k výdajům na dávky důchodového pojištění až na konci roku. </t>
    </r>
    <r>
      <rPr>
        <sz val="10"/>
        <rFont val="Calibri"/>
        <family val="2"/>
        <charset val="238"/>
        <scheme val="minor"/>
      </rPr>
      <t>V roce 2025 dosáhly výdaje na správu 6,1 mld.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</si>
</sst>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Calibri"/>
      <family val="2"/>
    </font>
  </fonts>
  <fills count="5">
    <fill>
      <patternFill/>
    </fill>
    <fill>
      <patternFill patternType="gray125"/>
    </fill>
    <fill>
      <patternFill patternType="solid">
        <fgColor theme="8" tint="0.799979984760284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2" tint="-0.099969998002052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20" applyFont="1" applyBorder="1">
      <alignment/>
      <protection/>
    </xf>
    <xf numFmtId="4" fontId="4" fillId="0" borderId="6" xfId="20" applyNumberFormat="1" applyFont="1" applyBorder="1">
      <alignment/>
      <protection/>
    </xf>
    <xf numFmtId="4" fontId="4" fillId="0" borderId="7" xfId="20" applyNumberFormat="1" applyFont="1" applyBorder="1">
      <alignment/>
      <protection/>
    </xf>
    <xf numFmtId="4" fontId="4" fillId="0" borderId="8" xfId="20" applyNumberFormat="1" applyFont="1" applyBorder="1">
      <alignment/>
      <protection/>
    </xf>
    <xf numFmtId="4" fontId="4" fillId="0" borderId="9" xfId="20" applyNumberFormat="1" applyFont="1" applyBorder="1">
      <alignment/>
      <protection/>
    </xf>
    <xf numFmtId="0" fontId="5" fillId="0" borderId="10" xfId="0" applyFont="1" applyBorder="1"/>
    <xf numFmtId="4" fontId="4" fillId="0" borderId="11" xfId="21" applyNumberFormat="1" applyFont="1" applyBorder="1">
      <alignment/>
      <protection/>
    </xf>
    <xf numFmtId="4" fontId="4" fillId="0" borderId="12" xfId="21" applyNumberFormat="1" applyFont="1" applyBorder="1">
      <alignment/>
      <protection/>
    </xf>
    <xf numFmtId="4" fontId="4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1"/>
    </xf>
    <xf numFmtId="4" fontId="6" fillId="0" borderId="11" xfId="21" applyNumberFormat="1" applyFont="1" applyBorder="1">
      <alignment/>
      <protection/>
    </xf>
    <xf numFmtId="4" fontId="6" fillId="0" borderId="12" xfId="21" applyNumberFormat="1" applyFont="1" applyBorder="1">
      <alignment/>
      <protection/>
    </xf>
    <xf numFmtId="4" fontId="6" fillId="0" borderId="14" xfId="21" applyNumberFormat="1" applyFont="1" applyBorder="1">
      <alignment/>
      <protection/>
    </xf>
    <xf numFmtId="4" fontId="6" fillId="0" borderId="13" xfId="21" applyNumberFormat="1" applyFont="1" applyBorder="1">
      <alignment/>
      <protection/>
    </xf>
    <xf numFmtId="0" fontId="2" fillId="0" borderId="10" xfId="0" applyFont="1" applyBorder="1" applyAlignment="1">
      <alignment horizontal="left" indent="5"/>
    </xf>
    <xf numFmtId="0" fontId="5" fillId="0" borderId="15" xfId="0" applyFont="1" applyBorder="1"/>
    <xf numFmtId="4" fontId="5" fillId="0" borderId="16" xfId="0" applyNumberFormat="1" applyFont="1" applyBorder="1"/>
    <xf numFmtId="4" fontId="5" fillId="0" borderId="17" xfId="0" applyNumberFormat="1" applyFont="1" applyBorder="1"/>
    <xf numFmtId="4" fontId="5" fillId="0" borderId="18" xfId="0" applyNumberFormat="1" applyFont="1" applyBorder="1"/>
    <xf numFmtId="4" fontId="5" fillId="0" borderId="19" xfId="0" applyNumberFormat="1" applyFont="1" applyBorder="1"/>
    <xf numFmtId="4" fontId="4" fillId="0" borderId="14" xfId="21" applyNumberFormat="1" applyFont="1" applyBorder="1">
      <alignment/>
      <protection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0" xfId="0" applyFont="1" applyFill="1"/>
    <xf numFmtId="0" fontId="2" fillId="2" borderId="21" xfId="0" applyFont="1" applyFill="1" applyBorder="1"/>
    <xf numFmtId="0" fontId="2" fillId="0" borderId="21" xfId="0" applyFont="1" applyBorder="1" applyAlignment="1">
      <alignment horizontal="center"/>
    </xf>
    <xf numFmtId="0" fontId="6" fillId="0" borderId="21" xfId="22" applyFont="1" applyBorder="1">
      <alignment/>
      <protection/>
    </xf>
    <xf numFmtId="164" fontId="2" fillId="0" borderId="0" xfId="0" applyNumberFormat="1" applyFont="1"/>
    <xf numFmtId="0" fontId="7" fillId="0" borderId="21" xfId="0" applyFont="1" applyBorder="1" applyAlignment="1">
      <alignment horizontal="center"/>
    </xf>
    <xf numFmtId="0" fontId="8" fillId="0" borderId="21" xfId="22" applyFont="1" applyBorder="1">
      <alignment/>
      <protection/>
    </xf>
    <xf numFmtId="164" fontId="7" fillId="0" borderId="0" xfId="0" applyNumberFormat="1" applyFont="1"/>
    <xf numFmtId="0" fontId="2" fillId="0" borderId="21" xfId="0" applyFont="1" applyBorder="1"/>
    <xf numFmtId="0" fontId="7" fillId="3" borderId="21" xfId="0" applyFont="1" applyFill="1" applyBorder="1" applyAlignment="1">
      <alignment horizontal="center"/>
    </xf>
    <xf numFmtId="0" fontId="8" fillId="3" borderId="21" xfId="22" applyFont="1" applyFill="1" applyBorder="1">
      <alignment/>
      <protection/>
    </xf>
    <xf numFmtId="0" fontId="6" fillId="3" borderId="21" xfId="22" applyFont="1" applyFill="1" applyBorder="1">
      <alignment/>
      <protection/>
    </xf>
    <xf numFmtId="164" fontId="7" fillId="3" borderId="0" xfId="0" applyNumberFormat="1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4" borderId="21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List1" xfId="20"/>
    <cellStyle name="Normální_List1_1" xfId="21"/>
    <cellStyle name="Normální_List2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99"/>
  <sheetViews>
    <sheetView tabSelected="1" zoomScale="90" zoomScaleNormal="90" workbookViewId="0" topLeftCell="C167">
      <selection pane="topLeft" activeCell="F200" sqref="F200"/>
    </sheetView>
  </sheetViews>
  <sheetFormatPr defaultRowHeight="15"/>
  <cols>
    <col min="3" max="3" width="49.5714285714286" customWidth="1"/>
    <col min="16" max="16" width="9.14285714285714" customWidth="1"/>
    <col min="17" max="17" width="9.57142857142857" customWidth="1"/>
    <col min="18" max="18" width="9.42857142857143" customWidth="1"/>
    <col min="20" max="20" width="9.14285714285714" customWidth="1"/>
  </cols>
  <sheetData>
    <row r="1" s="1" customFormat="1" ht="12.75"/>
    <row r="2" s="1" customFormat="1" ht="13.5" thickBot="1">
      <c r="O2" s="2" t="s">
        <v>0</v>
      </c>
    </row>
    <row r="3" spans="3:15" s="1" customFormat="1" ht="12.75">
      <c r="C3" s="51" t="s">
        <v>1</v>
      </c>
      <c r="D3" s="53">
        <v>2013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s="1" customFormat="1" ht="13.5" thickBot="1">
      <c r="C4" s="52"/>
      <c r="D4" s="3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5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6" t="s">
        <v>13</v>
      </c>
    </row>
    <row r="5" spans="3:15" s="1" customFormat="1" ht="12.75">
      <c r="C5" s="7" t="s">
        <v>14</v>
      </c>
      <c r="D5" s="8">
        <v>27.361058976999999</v>
      </c>
      <c r="E5" s="9">
        <v>54.021990105</v>
      </c>
      <c r="F5" s="9">
        <v>80.518297665999995</v>
      </c>
      <c r="G5" s="9">
        <v>108.553447941</v>
      </c>
      <c r="H5" s="9">
        <v>136.42321726</v>
      </c>
      <c r="I5" s="9">
        <v>164.58987072900001</v>
      </c>
      <c r="J5" s="10">
        <v>192.25318767600001</v>
      </c>
      <c r="K5" s="9">
        <v>220.26552372</v>
      </c>
      <c r="L5" s="9">
        <v>247.33783337200001</v>
      </c>
      <c r="M5" s="9">
        <v>274.456426889</v>
      </c>
      <c r="N5" s="9">
        <v>302.29241741200002</v>
      </c>
      <c r="O5" s="11">
        <v>332.597622194</v>
      </c>
    </row>
    <row r="6" spans="3:15" s="1" customFormat="1" ht="12.75">
      <c r="C6" s="12" t="s">
        <v>15</v>
      </c>
      <c r="D6" s="13">
        <f>D7+D8</f>
        <v>27.942279410039998</v>
      </c>
      <c r="E6" s="14">
        <f t="shared" si="0" ref="E6:O6">E7+E8</f>
        <v>60.073673598909998</v>
      </c>
      <c r="F6" s="14">
        <f t="shared" si="0"/>
        <v>92.298147575080009</v>
      </c>
      <c r="G6" s="14">
        <f t="shared" si="0"/>
        <v>125.92375556081001</v>
      </c>
      <c r="H6" s="14">
        <f t="shared" si="0"/>
        <v>156.85618301869999</v>
      </c>
      <c r="I6" s="14">
        <f t="shared" si="0"/>
        <v>188.45613877201001</v>
      </c>
      <c r="J6" s="14">
        <f t="shared" si="0"/>
        <v>220.55609699233</v>
      </c>
      <c r="K6" s="14">
        <f t="shared" si="0"/>
        <v>253.35949474157999</v>
      </c>
      <c r="L6" s="14">
        <f t="shared" si="0"/>
        <v>283.93444254087996</v>
      </c>
      <c r="M6" s="14">
        <f t="shared" si="0"/>
        <v>317.66529777542996</v>
      </c>
      <c r="N6" s="14">
        <f t="shared" si="0"/>
        <v>349.90241604143995</v>
      </c>
      <c r="O6" s="15">
        <f t="shared" si="0"/>
        <v>387.69712519001996</v>
      </c>
    </row>
    <row r="7" spans="3:15" s="1" customFormat="1" ht="12.75">
      <c r="C7" s="16" t="s">
        <v>16</v>
      </c>
      <c r="D7" s="17">
        <v>27.531913410039998</v>
      </c>
      <c r="E7" s="18">
        <v>59.252941598909999</v>
      </c>
      <c r="F7" s="18">
        <v>91.067049575080006</v>
      </c>
      <c r="G7" s="18">
        <v>124.28229156081001</v>
      </c>
      <c r="H7" s="18">
        <v>154.8043530187</v>
      </c>
      <c r="I7" s="18">
        <v>185.99394277201</v>
      </c>
      <c r="J7" s="19">
        <v>217.68353499233001</v>
      </c>
      <c r="K7" s="18">
        <v>250.07656674158</v>
      </c>
      <c r="L7" s="18">
        <v>280.24114854087998</v>
      </c>
      <c r="M7" s="18">
        <v>313.56163777542997</v>
      </c>
      <c r="N7" s="18">
        <v>345.38839004143995</v>
      </c>
      <c r="O7" s="20">
        <v>382.77273319001995</v>
      </c>
    </row>
    <row r="8" spans="3:15" s="1" customFormat="1" ht="12.75">
      <c r="C8" s="21" t="s">
        <v>17</v>
      </c>
      <c r="D8" s="17">
        <v>0.41036600000000001</v>
      </c>
      <c r="E8" s="18">
        <v>0.82073200000000002</v>
      </c>
      <c r="F8" s="18">
        <v>1.231098</v>
      </c>
      <c r="G8" s="18">
        <v>1.641464</v>
      </c>
      <c r="H8" s="18">
        <v>2.0518299999999998</v>
      </c>
      <c r="I8" s="18">
        <v>2.4621959999999996</v>
      </c>
      <c r="J8" s="19">
        <v>2.8725619999999994</v>
      </c>
      <c r="K8" s="18">
        <v>3.2829279999999992</v>
      </c>
      <c r="L8" s="18">
        <v>3.693293999999999</v>
      </c>
      <c r="M8" s="18">
        <v>4.1036599999999988</v>
      </c>
      <c r="N8" s="18">
        <v>4.5140259999999985</v>
      </c>
      <c r="O8" s="20">
        <v>4.9243919999999983</v>
      </c>
    </row>
    <row r="9" spans="3:15" s="1" customFormat="1" ht="13.5" thickBot="1">
      <c r="C9" s="22" t="s">
        <v>18</v>
      </c>
      <c r="D9" s="23">
        <f>D5-D6</f>
        <v>-0.5812204330399986</v>
      </c>
      <c r="E9" s="24">
        <f t="shared" si="1" ref="E9:O9">E5-E6</f>
        <v>-6.0516834939099979</v>
      </c>
      <c r="F9" s="24">
        <f t="shared" si="1"/>
        <v>-11.779849909080014</v>
      </c>
      <c r="G9" s="24">
        <f t="shared" si="1"/>
        <v>-17.370307619810006</v>
      </c>
      <c r="H9" s="24">
        <f t="shared" si="1"/>
        <v>-20.432965758699993</v>
      </c>
      <c r="I9" s="24">
        <f t="shared" si="1"/>
        <v>-23.866268043009995</v>
      </c>
      <c r="J9" s="25">
        <f t="shared" si="1"/>
        <v>-28.302909316329988</v>
      </c>
      <c r="K9" s="24">
        <f t="shared" si="1"/>
        <v>-33.093971021579989</v>
      </c>
      <c r="L9" s="24">
        <f t="shared" si="1"/>
        <v>-36.596609168879951</v>
      </c>
      <c r="M9" s="24">
        <f t="shared" si="1"/>
        <v>-43.208870886429963</v>
      </c>
      <c r="N9" s="24">
        <f t="shared" si="1"/>
        <v>-47.609998629439929</v>
      </c>
      <c r="O9" s="26">
        <f t="shared" si="1"/>
        <v>-55.099502996019964</v>
      </c>
    </row>
    <row r="10" spans="3:15" s="1" customFormat="1" ht="15" customHeight="1">
      <c r="C10" s="56" t="s">
        <v>19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3:15" s="1" customFormat="1" ht="12.75"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="1" customFormat="1" ht="13.5" thickBot="1">
      <c r="O12" s="2" t="s">
        <v>0</v>
      </c>
    </row>
    <row r="13" spans="3:15" s="1" customFormat="1" ht="12.75">
      <c r="C13" s="51" t="s">
        <v>1</v>
      </c>
      <c r="D13" s="53">
        <v>2014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3:15" s="1" customFormat="1" ht="13.5" thickBot="1">
      <c r="C14" s="52"/>
      <c r="D14" s="3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5" t="s">
        <v>8</v>
      </c>
      <c r="K14" s="4" t="s">
        <v>9</v>
      </c>
      <c r="L14" s="4" t="s">
        <v>10</v>
      </c>
      <c r="M14" s="4" t="s">
        <v>11</v>
      </c>
      <c r="N14" s="4" t="s">
        <v>12</v>
      </c>
      <c r="O14" s="6" t="s">
        <v>13</v>
      </c>
    </row>
    <row r="15" spans="3:15" s="1" customFormat="1" ht="12.75">
      <c r="C15" s="7" t="s">
        <v>14</v>
      </c>
      <c r="D15" s="8">
        <v>28.137802335</v>
      </c>
      <c r="E15" s="9">
        <v>55.685774538000004</v>
      </c>
      <c r="F15" s="9">
        <v>82.986813708</v>
      </c>
      <c r="G15" s="9">
        <v>111.55802786</v>
      </c>
      <c r="H15" s="9">
        <v>139.97264434100001</v>
      </c>
      <c r="I15" s="9">
        <v>168.86886256700001</v>
      </c>
      <c r="J15" s="10">
        <v>197.481686061</v>
      </c>
      <c r="K15" s="9">
        <v>226.1699265</v>
      </c>
      <c r="L15" s="9">
        <v>253.776734952</v>
      </c>
      <c r="M15" s="9">
        <v>281.79773824199998</v>
      </c>
      <c r="N15" s="9">
        <v>310.32361030300001</v>
      </c>
      <c r="O15" s="11">
        <v>342.07616251500002</v>
      </c>
    </row>
    <row r="16" spans="3:15" s="1" customFormat="1" ht="12.75">
      <c r="C16" s="12" t="s">
        <v>15</v>
      </c>
      <c r="D16" s="13">
        <f t="shared" si="2" ref="D16:O16">D17+D18</f>
        <v>26.829292405363333</v>
      </c>
      <c r="E16" s="14">
        <f t="shared" si="2"/>
        <v>59.273231299126671</v>
      </c>
      <c r="F16" s="14">
        <f t="shared" si="2"/>
        <v>90.256838790819998</v>
      </c>
      <c r="G16" s="14">
        <f t="shared" si="2"/>
        <v>125.90083950356333</v>
      </c>
      <c r="H16" s="14">
        <f t="shared" si="2"/>
        <v>156.86711874988666</v>
      </c>
      <c r="I16" s="14">
        <f t="shared" si="2"/>
        <v>188.00900369419998</v>
      </c>
      <c r="J16" s="27">
        <f t="shared" si="2"/>
        <v>222.16754262077333</v>
      </c>
      <c r="K16" s="14">
        <f t="shared" si="2"/>
        <v>253.21950512565664</v>
      </c>
      <c r="L16" s="14">
        <f t="shared" si="2"/>
        <v>286.64787721541995</v>
      </c>
      <c r="M16" s="14">
        <f t="shared" si="2"/>
        <v>319.9541811049433</v>
      </c>
      <c r="N16" s="14">
        <f t="shared" si="2"/>
        <v>351.12730304378664</v>
      </c>
      <c r="O16" s="15">
        <f t="shared" si="2"/>
        <v>390.94588885468994</v>
      </c>
    </row>
    <row r="17" spans="3:15" s="1" customFormat="1" ht="12.75">
      <c r="C17" s="16" t="s">
        <v>16</v>
      </c>
      <c r="D17" s="17">
        <v>26.40420457203</v>
      </c>
      <c r="E17" s="18">
        <v>58.423055632460006</v>
      </c>
      <c r="F17" s="18">
        <v>88.981575290820004</v>
      </c>
      <c r="G17" s="18">
        <v>124.20048817023</v>
      </c>
      <c r="H17" s="18">
        <v>154.74167958321999</v>
      </c>
      <c r="I17" s="18">
        <v>185.45847669419999</v>
      </c>
      <c r="J17" s="19">
        <v>219.19192778743999</v>
      </c>
      <c r="K17" s="18">
        <v>249.81880245898998</v>
      </c>
      <c r="L17" s="18">
        <v>282.82208671541997</v>
      </c>
      <c r="M17" s="18">
        <v>315.70330277160997</v>
      </c>
      <c r="N17" s="18">
        <v>346.45133687711996</v>
      </c>
      <c r="O17" s="20">
        <v>385.84483485468996</v>
      </c>
    </row>
    <row r="18" spans="3:15" s="1" customFormat="1" ht="12.75">
      <c r="C18" s="21" t="s">
        <v>17</v>
      </c>
      <c r="D18" s="17">
        <v>0.42508783333333339</v>
      </c>
      <c r="E18" s="18">
        <v>0.85017566666666677</v>
      </c>
      <c r="F18" s="18">
        <v>1.2752635000000001</v>
      </c>
      <c r="G18" s="18">
        <v>1.7003513333333335</v>
      </c>
      <c r="H18" s="18">
        <v>2.1254391666666668</v>
      </c>
      <c r="I18" s="18">
        <v>2.5505270000000002</v>
      </c>
      <c r="J18" s="19">
        <v>2.9756148333333337</v>
      </c>
      <c r="K18" s="18">
        <v>3.4007026666666671</v>
      </c>
      <c r="L18" s="18">
        <v>3.8257905000000005</v>
      </c>
      <c r="M18" s="18">
        <v>4.2508783333333335</v>
      </c>
      <c r="N18" s="18">
        <v>4.675966166666667</v>
      </c>
      <c r="O18" s="20">
        <v>5.1010540000000004</v>
      </c>
    </row>
    <row r="19" spans="3:15" s="1" customFormat="1" ht="13.5" thickBot="1">
      <c r="C19" s="22" t="s">
        <v>18</v>
      </c>
      <c r="D19" s="23">
        <f>D15-D16</f>
        <v>1.3085099296366671</v>
      </c>
      <c r="E19" s="24">
        <f t="shared" si="3" ref="E19:O19">E15-E16</f>
        <v>-3.587456761126667</v>
      </c>
      <c r="F19" s="24">
        <f t="shared" si="3"/>
        <v>-7.2700250828199984</v>
      </c>
      <c r="G19" s="24">
        <f t="shared" si="3"/>
        <v>-14.342811643563337</v>
      </c>
      <c r="H19" s="24">
        <f t="shared" si="3"/>
        <v>-16.894474408886651</v>
      </c>
      <c r="I19" s="24">
        <f t="shared" si="3"/>
        <v>-19.140141127199968</v>
      </c>
      <c r="J19" s="25">
        <f t="shared" si="3"/>
        <v>-24.685856559773327</v>
      </c>
      <c r="K19" s="24">
        <f t="shared" si="3"/>
        <v>-27.049578625656636</v>
      </c>
      <c r="L19" s="24">
        <f t="shared" si="3"/>
        <v>-32.871142263419955</v>
      </c>
      <c r="M19" s="24">
        <f t="shared" si="3"/>
        <v>-38.156442862943322</v>
      </c>
      <c r="N19" s="24">
        <f t="shared" si="3"/>
        <v>-40.80369274078663</v>
      </c>
      <c r="O19" s="26">
        <f t="shared" si="3"/>
        <v>-48.869726339689919</v>
      </c>
    </row>
    <row r="20" spans="3:15" s="1" customFormat="1" ht="15" customHeight="1">
      <c r="C20" s="56" t="s">
        <v>20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3:15" s="1" customFormat="1" ht="12.75"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="1" customFormat="1" ht="13.5" thickBot="1">
      <c r="O22" s="2" t="s">
        <v>0</v>
      </c>
    </row>
    <row r="23" spans="3:15" s="1" customFormat="1" ht="12.75">
      <c r="C23" s="51" t="s">
        <v>1</v>
      </c>
      <c r="D23" s="53">
        <v>2015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4" spans="3:15" s="1" customFormat="1" ht="13.5" thickBot="1">
      <c r="C24" s="52"/>
      <c r="D24" s="3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  <c r="J24" s="5" t="s">
        <v>8</v>
      </c>
      <c r="K24" s="4" t="s">
        <v>9</v>
      </c>
      <c r="L24" s="4" t="s">
        <v>10</v>
      </c>
      <c r="M24" s="4" t="s">
        <v>11</v>
      </c>
      <c r="N24" s="4" t="s">
        <v>12</v>
      </c>
      <c r="O24" s="6" t="s">
        <v>13</v>
      </c>
    </row>
    <row r="25" spans="3:15" s="1" customFormat="1" ht="12.75">
      <c r="C25" s="7" t="s">
        <v>14</v>
      </c>
      <c r="D25" s="8">
        <v>29.414891458</v>
      </c>
      <c r="E25" s="9">
        <v>58.325794474999995</v>
      </c>
      <c r="F25" s="9">
        <v>86.977203777</v>
      </c>
      <c r="G25" s="9">
        <v>117.47571307999999</v>
      </c>
      <c r="H25" s="9">
        <v>147.54549165699999</v>
      </c>
      <c r="I25" s="9">
        <v>178.13355855799998</v>
      </c>
      <c r="J25" s="10">
        <v>208.60984523899998</v>
      </c>
      <c r="K25" s="9">
        <v>238.96833514999997</v>
      </c>
      <c r="L25" s="9">
        <v>267.92390526499997</v>
      </c>
      <c r="M25" s="9">
        <v>297.57062649699998</v>
      </c>
      <c r="N25" s="9">
        <v>327.68015482799996</v>
      </c>
      <c r="O25" s="11">
        <v>361.61149732499996</v>
      </c>
    </row>
    <row r="26" spans="3:15" s="1" customFormat="1" ht="12.75">
      <c r="C26" s="12" t="s">
        <v>15</v>
      </c>
      <c r="D26" s="13">
        <f t="shared" si="4" ref="D26:O26">D27+D28</f>
        <v>27.588238781616667</v>
      </c>
      <c r="E26" s="14">
        <f t="shared" si="4"/>
        <v>60.85060577263333</v>
      </c>
      <c r="F26" s="14">
        <f t="shared" si="4"/>
        <v>93.531351005979985</v>
      </c>
      <c r="G26" s="14">
        <f t="shared" si="4"/>
        <v>129.84406781622664</v>
      </c>
      <c r="H26" s="14">
        <f t="shared" si="4"/>
        <v>159.42173028839332</v>
      </c>
      <c r="I26" s="14">
        <f t="shared" si="4"/>
        <v>193.77022376525997</v>
      </c>
      <c r="J26" s="27">
        <f t="shared" si="4"/>
        <v>227.95070214113665</v>
      </c>
      <c r="K26" s="14">
        <f t="shared" si="4"/>
        <v>259.85804614048334</v>
      </c>
      <c r="L26" s="14">
        <f t="shared" si="4"/>
        <v>294.14485568266002</v>
      </c>
      <c r="M26" s="14">
        <f t="shared" si="4"/>
        <v>328.36605523664667</v>
      </c>
      <c r="N26" s="14">
        <f t="shared" si="4"/>
        <v>360.56709767735339</v>
      </c>
      <c r="O26" s="15">
        <f t="shared" si="4"/>
        <v>400.51856843316</v>
      </c>
    </row>
    <row r="27" spans="3:15" s="1" customFormat="1" ht="12.75">
      <c r="C27" s="16" t="s">
        <v>16</v>
      </c>
      <c r="D27" s="17">
        <v>27.146584614950001</v>
      </c>
      <c r="E27" s="18">
        <v>59.967297439299998</v>
      </c>
      <c r="F27" s="18">
        <v>92.206388505979987</v>
      </c>
      <c r="G27" s="18">
        <v>128.07745114955998</v>
      </c>
      <c r="H27" s="18">
        <v>157.21345945505999</v>
      </c>
      <c r="I27" s="18">
        <v>191.12029876525997</v>
      </c>
      <c r="J27" s="19">
        <v>224.85912297446998</v>
      </c>
      <c r="K27" s="18">
        <v>256.32481280715001</v>
      </c>
      <c r="L27" s="18">
        <v>290.16996818266</v>
      </c>
      <c r="M27" s="18">
        <v>323.94951356998001</v>
      </c>
      <c r="N27" s="18">
        <v>355.70890184402003</v>
      </c>
      <c r="O27" s="20">
        <v>395.21871843316001</v>
      </c>
    </row>
    <row r="28" spans="3:15" s="1" customFormat="1" ht="12.75">
      <c r="C28" s="21" t="s">
        <v>17</v>
      </c>
      <c r="D28" s="17">
        <v>0.44165416666666668</v>
      </c>
      <c r="E28" s="18">
        <v>0.88330833333333336</v>
      </c>
      <c r="F28" s="18">
        <v>1.3249625</v>
      </c>
      <c r="G28" s="18">
        <v>1.7666166666666667</v>
      </c>
      <c r="H28" s="18">
        <v>2.2082708333333336</v>
      </c>
      <c r="I28" s="18">
        <v>2.6499250000000005</v>
      </c>
      <c r="J28" s="19">
        <v>3.0915791666666674</v>
      </c>
      <c r="K28" s="18">
        <v>3.5332333333333343</v>
      </c>
      <c r="L28" s="18">
        <v>3.9748875000000012</v>
      </c>
      <c r="M28" s="18">
        <v>4.4165416666666681</v>
      </c>
      <c r="N28" s="18">
        <v>4.858195833333335</v>
      </c>
      <c r="O28" s="20">
        <v>5.2998500000000019</v>
      </c>
    </row>
    <row r="29" spans="3:15" s="1" customFormat="1" ht="13.5" thickBot="1">
      <c r="C29" s="22" t="s">
        <v>18</v>
      </c>
      <c r="D29" s="23">
        <f>D25-D26</f>
        <v>1.8266526763833326</v>
      </c>
      <c r="E29" s="24">
        <f t="shared" si="5" ref="E29:O29">E25-E26</f>
        <v>-2.5248112976333346</v>
      </c>
      <c r="F29" s="24">
        <f t="shared" si="5"/>
        <v>-6.5541472289799856</v>
      </c>
      <c r="G29" s="24">
        <f t="shared" si="5"/>
        <v>-12.368354736226649</v>
      </c>
      <c r="H29" s="24">
        <f t="shared" si="5"/>
        <v>-11.876238631393335</v>
      </c>
      <c r="I29" s="24">
        <f t="shared" si="5"/>
        <v>-15.636665207259995</v>
      </c>
      <c r="J29" s="25">
        <f t="shared" si="5"/>
        <v>-19.340856902136665</v>
      </c>
      <c r="K29" s="24">
        <f t="shared" si="5"/>
        <v>-20.889710990483366</v>
      </c>
      <c r="L29" s="24">
        <f t="shared" si="5"/>
        <v>-26.220950417660049</v>
      </c>
      <c r="M29" s="24">
        <f t="shared" si="5"/>
        <v>-30.795428739646695</v>
      </c>
      <c r="N29" s="24">
        <f t="shared" si="5"/>
        <v>-32.886942849353431</v>
      </c>
      <c r="O29" s="26">
        <f t="shared" si="5"/>
        <v>-38.907071108160039</v>
      </c>
    </row>
    <row r="30" spans="3:15" s="1" customFormat="1" ht="15" customHeight="1">
      <c r="C30" s="56" t="s">
        <v>21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3:15" s="1" customFormat="1" ht="12.75"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="1" customFormat="1" ht="13.5" thickBot="1"/>
    <row r="33" spans="3:15" s="1" customFormat="1" ht="12.75">
      <c r="C33" s="51" t="s">
        <v>1</v>
      </c>
      <c r="D33" s="53">
        <v>2016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3:15" s="1" customFormat="1" ht="13.5" thickBot="1">
      <c r="C34" s="52"/>
      <c r="D34" s="3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5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6" t="s">
        <v>13</v>
      </c>
    </row>
    <row r="35" spans="3:15" s="1" customFormat="1" ht="12.75">
      <c r="C35" s="7" t="s">
        <v>14</v>
      </c>
      <c r="D35" s="8">
        <v>30.673039171999999</v>
      </c>
      <c r="E35" s="9">
        <v>61.159664077999999</v>
      </c>
      <c r="F35" s="9">
        <v>91.800298337000001</v>
      </c>
      <c r="G35" s="9">
        <v>124.63886952199999</v>
      </c>
      <c r="H35" s="9">
        <v>156.611116662</v>
      </c>
      <c r="I35" s="9">
        <v>188.67007350699998</v>
      </c>
      <c r="J35" s="10">
        <v>220.81028534199999</v>
      </c>
      <c r="K35" s="9">
        <v>252.71397453099999</v>
      </c>
      <c r="L35" s="9">
        <v>284.067961588</v>
      </c>
      <c r="M35" s="9">
        <v>315.50284439400002</v>
      </c>
      <c r="N35" s="9">
        <v>347.40039342</v>
      </c>
      <c r="O35" s="11">
        <v>383.33093383400001</v>
      </c>
    </row>
    <row r="36" spans="3:15" s="1" customFormat="1" ht="12.75">
      <c r="C36" s="12" t="s">
        <v>15</v>
      </c>
      <c r="D36" s="13">
        <f t="shared" si="6" ref="D36:O36">D37+D38</f>
        <v>27.603740658693333</v>
      </c>
      <c r="E36" s="14">
        <f t="shared" si="6"/>
        <v>64.789116327956663</v>
      </c>
      <c r="F36" s="14">
        <f t="shared" si="6"/>
        <v>99.969780888979997</v>
      </c>
      <c r="G36" s="14">
        <f t="shared" si="6"/>
        <v>133.79597325147333</v>
      </c>
      <c r="H36" s="14">
        <f t="shared" si="6"/>
        <v>166.91864720255666</v>
      </c>
      <c r="I36" s="14">
        <f t="shared" si="6"/>
        <v>202.78094710304995</v>
      </c>
      <c r="J36" s="27">
        <f t="shared" si="6"/>
        <v>233.79448717726331</v>
      </c>
      <c r="K36" s="14">
        <f t="shared" si="6"/>
        <v>268.27431494552661</v>
      </c>
      <c r="L36" s="14">
        <f t="shared" si="6"/>
        <v>302.81927878674998</v>
      </c>
      <c r="M36" s="14">
        <f t="shared" si="6"/>
        <v>335.3321326864633</v>
      </c>
      <c r="N36" s="14">
        <f t="shared" si="6"/>
        <v>370.11239492610662</v>
      </c>
      <c r="O36" s="15">
        <f t="shared" si="6"/>
        <v>404.47720018311998</v>
      </c>
    </row>
    <row r="37" spans="3:15" s="1" customFormat="1" ht="12.75">
      <c r="C37" s="16" t="s">
        <v>16</v>
      </c>
      <c r="D37" s="17">
        <v>27.14754807536</v>
      </c>
      <c r="E37" s="18">
        <v>63.876731161290003</v>
      </c>
      <c r="F37" s="18">
        <v>98.601203138979997</v>
      </c>
      <c r="G37" s="18">
        <v>131.97120291813999</v>
      </c>
      <c r="H37" s="18">
        <v>164.63768428588997</v>
      </c>
      <c r="I37" s="18">
        <v>200.04379160304995</v>
      </c>
      <c r="J37" s="19">
        <v>230.60113909392996</v>
      </c>
      <c r="K37" s="18">
        <v>264.62477427885995</v>
      </c>
      <c r="L37" s="18">
        <v>298.71354553674996</v>
      </c>
      <c r="M37" s="18">
        <v>330.77020685312993</v>
      </c>
      <c r="N37" s="18">
        <v>365.09427650943996</v>
      </c>
      <c r="O37" s="20">
        <v>399.00288918311998</v>
      </c>
    </row>
    <row r="38" spans="3:15" s="1" customFormat="1" ht="12.75">
      <c r="C38" s="21" t="s">
        <v>17</v>
      </c>
      <c r="D38" s="17">
        <v>0.45619258333333335</v>
      </c>
      <c r="E38" s="18">
        <v>0.91238516666666669</v>
      </c>
      <c r="F38" s="18">
        <v>1.36857775</v>
      </c>
      <c r="G38" s="18">
        <v>1.8247703333333334</v>
      </c>
      <c r="H38" s="18">
        <v>2.2809629166666667</v>
      </c>
      <c r="I38" s="18">
        <v>2.7371555000000001</v>
      </c>
      <c r="J38" s="19">
        <v>3.1933480833333334</v>
      </c>
      <c r="K38" s="18">
        <v>3.6495406666666668</v>
      </c>
      <c r="L38" s="18">
        <v>4.1057332500000001</v>
      </c>
      <c r="M38" s="18">
        <v>4.5619258333333335</v>
      </c>
      <c r="N38" s="18">
        <v>5.0181184166666668</v>
      </c>
      <c r="O38" s="20">
        <v>5.4743110000000001</v>
      </c>
    </row>
    <row r="39" spans="3:15" s="1" customFormat="1" ht="13.5" thickBot="1">
      <c r="C39" s="22" t="s">
        <v>18</v>
      </c>
      <c r="D39" s="23">
        <f>D35-D36</f>
        <v>3.0692985133066664</v>
      </c>
      <c r="E39" s="24">
        <f t="shared" si="7" ref="E39:O39">E35-E36</f>
        <v>-3.6294522499566639</v>
      </c>
      <c r="F39" s="24">
        <f t="shared" si="7"/>
        <v>-8.1694825519799963</v>
      </c>
      <c r="G39" s="24">
        <f t="shared" si="7"/>
        <v>-9.1571037294733344</v>
      </c>
      <c r="H39" s="24">
        <f t="shared" si="7"/>
        <v>-10.307530540556655</v>
      </c>
      <c r="I39" s="24">
        <f t="shared" si="7"/>
        <v>-14.11087359604997</v>
      </c>
      <c r="J39" s="25">
        <f t="shared" si="7"/>
        <v>-12.98420183526332</v>
      </c>
      <c r="K39" s="24">
        <f t="shared" si="7"/>
        <v>-15.560340414526621</v>
      </c>
      <c r="L39" s="24">
        <f t="shared" si="7"/>
        <v>-18.751317198749973</v>
      </c>
      <c r="M39" s="24">
        <f t="shared" si="7"/>
        <v>-19.829288292463275</v>
      </c>
      <c r="N39" s="24">
        <f t="shared" si="7"/>
        <v>-22.712001506106617</v>
      </c>
      <c r="O39" s="26">
        <f t="shared" si="7"/>
        <v>-21.146266349119969</v>
      </c>
    </row>
    <row r="40" spans="3:15" s="1" customFormat="1" ht="15" customHeight="1">
      <c r="C40" s="56" t="s">
        <v>22</v>
      </c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3:15" s="1" customFormat="1" ht="12.75"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="1" customFormat="1" ht="13.5" thickBot="1">
      <c r="O42" s="2" t="s">
        <v>0</v>
      </c>
    </row>
    <row r="43" spans="3:15" s="1" customFormat="1" ht="12.75">
      <c r="C43" s="51" t="s">
        <v>1</v>
      </c>
      <c r="D43" s="53">
        <v>2017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</row>
    <row r="44" spans="3:15" s="1" customFormat="1" ht="13.5" thickBot="1">
      <c r="C44" s="52"/>
      <c r="D44" s="3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5" t="s">
        <v>8</v>
      </c>
      <c r="K44" s="4" t="s">
        <v>9</v>
      </c>
      <c r="L44" s="4" t="s">
        <v>10</v>
      </c>
      <c r="M44" s="4" t="s">
        <v>11</v>
      </c>
      <c r="N44" s="4" t="s">
        <v>12</v>
      </c>
      <c r="O44" s="6" t="s">
        <v>13</v>
      </c>
    </row>
    <row r="45" spans="3:15" s="1" customFormat="1" ht="12.75">
      <c r="C45" s="7" t="s">
        <v>14</v>
      </c>
      <c r="D45" s="8">
        <v>32.841528611000001</v>
      </c>
      <c r="E45" s="9">
        <v>65.405494086000004</v>
      </c>
      <c r="F45" s="9">
        <v>98.203529790000005</v>
      </c>
      <c r="G45" s="9">
        <v>133.167780846</v>
      </c>
      <c r="H45" s="9">
        <v>168.042471369</v>
      </c>
      <c r="I45" s="9">
        <v>203.24083421199998</v>
      </c>
      <c r="J45" s="10">
        <v>238.57754989299997</v>
      </c>
      <c r="K45" s="9">
        <v>273.37203344599999</v>
      </c>
      <c r="L45" s="9">
        <v>307.46418400799996</v>
      </c>
      <c r="M45" s="9">
        <v>341.88951537099996</v>
      </c>
      <c r="N45" s="9">
        <v>376.91331979299997</v>
      </c>
      <c r="O45" s="11">
        <v>416.65056911799996</v>
      </c>
    </row>
    <row r="46" spans="3:15" s="1" customFormat="1" ht="12.75">
      <c r="C46" s="12" t="s">
        <v>15</v>
      </c>
      <c r="D46" s="13">
        <f t="shared" si="8" ref="D46:O46">D47+D48</f>
        <v>34.746239673630001</v>
      </c>
      <c r="E46" s="14">
        <f t="shared" si="8"/>
        <v>69.618981754489994</v>
      </c>
      <c r="F46" s="14">
        <f t="shared" si="8"/>
        <v>105.22881092384999</v>
      </c>
      <c r="G46" s="14">
        <f t="shared" si="8"/>
        <v>140.20775586518997</v>
      </c>
      <c r="H46" s="14">
        <f t="shared" si="8"/>
        <v>174.56301935824999</v>
      </c>
      <c r="I46" s="14">
        <f t="shared" si="8"/>
        <v>213.42119048066999</v>
      </c>
      <c r="J46" s="27">
        <f t="shared" si="8"/>
        <v>243.99825198995998</v>
      </c>
      <c r="K46" s="14">
        <f t="shared" si="8"/>
        <v>280.30704719636998</v>
      </c>
      <c r="L46" s="14">
        <f t="shared" si="8"/>
        <v>315.27795241153001</v>
      </c>
      <c r="M46" s="14">
        <f t="shared" si="8"/>
        <v>349.67641781963999</v>
      </c>
      <c r="N46" s="14">
        <f t="shared" si="8"/>
        <v>385.55981844765</v>
      </c>
      <c r="O46" s="15">
        <f t="shared" si="8"/>
        <v>420.29099218365002</v>
      </c>
    </row>
    <row r="47" spans="3:15" s="1" customFormat="1" ht="12.75">
      <c r="C47" s="16" t="s">
        <v>16</v>
      </c>
      <c r="D47" s="17">
        <v>34.254819673630003</v>
      </c>
      <c r="E47" s="18">
        <v>68.636141754489998</v>
      </c>
      <c r="F47" s="18">
        <v>103.75455092384999</v>
      </c>
      <c r="G47" s="18">
        <v>138.24207586518997</v>
      </c>
      <c r="H47" s="18">
        <v>172.10591935824999</v>
      </c>
      <c r="I47" s="18">
        <v>210.47267048066999</v>
      </c>
      <c r="J47" s="19">
        <v>240.55831198995998</v>
      </c>
      <c r="K47" s="18">
        <v>276.37568719637</v>
      </c>
      <c r="L47" s="18">
        <v>310.85517241153002</v>
      </c>
      <c r="M47" s="18">
        <v>344.76221781964</v>
      </c>
      <c r="N47" s="18">
        <v>380.15419844765</v>
      </c>
      <c r="O47" s="20">
        <v>414.39395218365001</v>
      </c>
    </row>
    <row r="48" spans="3:15" s="1" customFormat="1" ht="12.75">
      <c r="C48" s="21" t="s">
        <v>17</v>
      </c>
      <c r="D48" s="17">
        <v>0.4914199999999998</v>
      </c>
      <c r="E48" s="18">
        <v>0.98283999999999971</v>
      </c>
      <c r="F48" s="18">
        <v>1.4742599999999997</v>
      </c>
      <c r="G48" s="18">
        <v>1.9656799999999996</v>
      </c>
      <c r="H48" s="18">
        <v>2.4570999999999996</v>
      </c>
      <c r="I48" s="18">
        <v>2.9485199999999994</v>
      </c>
      <c r="J48" s="19">
        <v>3.4399399999999991</v>
      </c>
      <c r="K48" s="18">
        <v>3.9313599999999989</v>
      </c>
      <c r="L48" s="18">
        <v>4.4227799999999986</v>
      </c>
      <c r="M48" s="18">
        <v>4.9141999999999983</v>
      </c>
      <c r="N48" s="18">
        <v>5.4056199999999981</v>
      </c>
      <c r="O48" s="20">
        <v>5.8970399999999978</v>
      </c>
    </row>
    <row r="49" spans="3:15" s="1" customFormat="1" ht="13.5" thickBot="1">
      <c r="C49" s="22" t="s">
        <v>18</v>
      </c>
      <c r="D49" s="23">
        <f>D45-D46</f>
        <v>-1.9047110626299997</v>
      </c>
      <c r="E49" s="24">
        <f t="shared" si="9" ref="E49:N49">E45-E46</f>
        <v>-4.2134876684899893</v>
      </c>
      <c r="F49" s="24">
        <f t="shared" si="9"/>
        <v>-7.0252811338499868</v>
      </c>
      <c r="G49" s="24">
        <f t="shared" si="9"/>
        <v>-7.039975019189967</v>
      </c>
      <c r="H49" s="24">
        <f t="shared" si="9"/>
        <v>-6.5205479892499909</v>
      </c>
      <c r="I49" s="24">
        <f t="shared" si="9"/>
        <v>-10.18035626867001</v>
      </c>
      <c r="J49" s="25">
        <f t="shared" si="9"/>
        <v>-5.4207020969600137</v>
      </c>
      <c r="K49" s="24">
        <f t="shared" si="9"/>
        <v>-6.9350137503699898</v>
      </c>
      <c r="L49" s="24">
        <f t="shared" si="9"/>
        <v>-7.8137684035300481</v>
      </c>
      <c r="M49" s="24">
        <f t="shared" si="9"/>
        <v>-7.7869024486400349</v>
      </c>
      <c r="N49" s="24">
        <f t="shared" si="9"/>
        <v>-8.6464986546500313</v>
      </c>
      <c r="O49" s="26">
        <f>O45-O46</f>
        <v>-3.6404230656500545</v>
      </c>
    </row>
    <row r="50" spans="3:15" s="1" customFormat="1" ht="12.75">
      <c r="C50" s="56" t="s">
        <v>23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3:15" s="1" customFormat="1" ht="12.75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4:15" s="1" customFormat="1" ht="13.5" thickBot="1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" t="s">
        <v>0</v>
      </c>
    </row>
    <row r="53" spans="3:15" s="1" customFormat="1" ht="12.75">
      <c r="C53" s="51" t="s">
        <v>1</v>
      </c>
      <c r="D53" s="53">
        <v>2018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</row>
    <row r="54" spans="3:15" s="1" customFormat="1" ht="13.5" thickBot="1">
      <c r="C54" s="52"/>
      <c r="D54" s="3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4" t="s">
        <v>7</v>
      </c>
      <c r="J54" s="5" t="s">
        <v>8</v>
      </c>
      <c r="K54" s="4" t="s">
        <v>9</v>
      </c>
      <c r="L54" s="4" t="s">
        <v>10</v>
      </c>
      <c r="M54" s="4" t="s">
        <v>11</v>
      </c>
      <c r="N54" s="4" t="s">
        <v>12</v>
      </c>
      <c r="O54" s="6" t="s">
        <v>13</v>
      </c>
    </row>
    <row r="55" spans="3:15" s="1" customFormat="1" ht="12.75">
      <c r="C55" s="7" t="s">
        <v>14</v>
      </c>
      <c r="D55" s="8">
        <v>36.233487417999996</v>
      </c>
      <c r="E55" s="9">
        <v>72.729525790999986</v>
      </c>
      <c r="F55" s="9">
        <v>108.66017134299999</v>
      </c>
      <c r="G55" s="9">
        <v>147.44988723</v>
      </c>
      <c r="H55" s="9">
        <v>186.18257258700001</v>
      </c>
      <c r="I55" s="9">
        <v>225.05355176200001</v>
      </c>
      <c r="J55" s="10">
        <v>263.61914268500004</v>
      </c>
      <c r="K55" s="9">
        <v>302.21458376600003</v>
      </c>
      <c r="L55" s="9">
        <v>339.47964207700005</v>
      </c>
      <c r="M55" s="9">
        <v>377.06195128100006</v>
      </c>
      <c r="N55" s="9">
        <v>415.56521630000009</v>
      </c>
      <c r="O55" s="11">
        <v>458.62946299999999</v>
      </c>
    </row>
    <row r="56" spans="3:15" s="1" customFormat="1" ht="12.75">
      <c r="C56" s="12" t="s">
        <v>15</v>
      </c>
      <c r="D56" s="13">
        <v>36.417299532333338</v>
      </c>
      <c r="E56" s="14">
        <v>73.029701700666664</v>
      </c>
      <c r="F56" s="14">
        <v>110.39346657799999</v>
      </c>
      <c r="G56" s="14">
        <v>146.98966510433331</v>
      </c>
      <c r="H56" s="14">
        <v>183.56561151966665</v>
      </c>
      <c r="I56" s="14">
        <v>221.43237599099999</v>
      </c>
      <c r="J56" s="27">
        <v>256.25419127033331</v>
      </c>
      <c r="K56" s="14">
        <f>K57+K58</f>
        <v>293.46380002066661</v>
      </c>
      <c r="L56" s="14">
        <f>L57+L58</f>
        <v>328.78723396399994</v>
      </c>
      <c r="M56" s="14">
        <f>M57+M58</f>
        <v>366.19109445733329</v>
      </c>
      <c r="N56" s="14">
        <f>N57+N58</f>
        <v>403.76500297766665</v>
      </c>
      <c r="O56" s="15">
        <f>O57+O58</f>
        <v>439.99359699999997</v>
      </c>
    </row>
    <row r="57" spans="3:15" s="1" customFormat="1" ht="12.75">
      <c r="C57" s="16" t="s">
        <v>16</v>
      </c>
      <c r="D57" s="17">
        <v>35.883966199000007</v>
      </c>
      <c r="E57" s="18">
        <v>71.963035034000001</v>
      </c>
      <c r="F57" s="18">
        <v>108.79346657799999</v>
      </c>
      <c r="G57" s="18">
        <v>144.85633177099999</v>
      </c>
      <c r="H57" s="18">
        <v>180.89894485299999</v>
      </c>
      <c r="I57" s="18">
        <v>218.232375991</v>
      </c>
      <c r="J57" s="19">
        <v>252.52085793699999</v>
      </c>
      <c r="K57" s="18">
        <v>289.36411935399997</v>
      </c>
      <c r="L57" s="18">
        <v>324.17509321399996</v>
      </c>
      <c r="M57" s="18">
        <v>361.06649362399997</v>
      </c>
      <c r="N57" s="18">
        <v>398.127942061</v>
      </c>
      <c r="O57" s="20">
        <v>433.84407599999997</v>
      </c>
    </row>
    <row r="58" spans="3:15" s="1" customFormat="1" ht="12.75">
      <c r="C58" s="21" t="s">
        <v>17</v>
      </c>
      <c r="D58" s="17">
        <v>0.51246008333333337</v>
      </c>
      <c r="E58" s="18">
        <v>1.0249201666666667</v>
      </c>
      <c r="F58" s="18">
        <v>1.53738025</v>
      </c>
      <c r="G58" s="18">
        <v>2.0498403333333335</v>
      </c>
      <c r="H58" s="18">
        <v>2.562300416666667</v>
      </c>
      <c r="I58" s="18">
        <v>3.0747605000000005</v>
      </c>
      <c r="J58" s="19">
        <v>3.5872205833333339</v>
      </c>
      <c r="K58" s="18">
        <v>4.099680666666667</v>
      </c>
      <c r="L58" s="18">
        <v>4.61214075</v>
      </c>
      <c r="M58" s="18">
        <v>5.124600833333333</v>
      </c>
      <c r="N58" s="18">
        <v>5.6370609166666661</v>
      </c>
      <c r="O58" s="20">
        <v>6.1495209999999991</v>
      </c>
    </row>
    <row r="59" spans="3:15" s="1" customFormat="1" ht="13.5" thickBot="1">
      <c r="C59" s="22" t="s">
        <v>18</v>
      </c>
      <c r="D59" s="23">
        <f t="shared" si="10" ref="D59:O59">D55-D56</f>
        <v>-0.18381211433334244</v>
      </c>
      <c r="E59" s="24">
        <f t="shared" si="10"/>
        <v>-0.3001759096666774</v>
      </c>
      <c r="F59" s="24">
        <f t="shared" si="10"/>
        <v>-1.7332952349999999</v>
      </c>
      <c r="G59" s="24">
        <f t="shared" si="10"/>
        <v>0.46022212566668941</v>
      </c>
      <c r="H59" s="24">
        <f t="shared" si="10"/>
        <v>2.6169610673333636</v>
      </c>
      <c r="I59" s="24">
        <f t="shared" si="10"/>
        <v>3.6211757710000256</v>
      </c>
      <c r="J59" s="24">
        <f t="shared" si="10"/>
        <v>7.3649514146667343</v>
      </c>
      <c r="K59" s="24">
        <f t="shared" si="10"/>
        <v>8.7507837453334218</v>
      </c>
      <c r="L59" s="24">
        <f t="shared" si="10"/>
        <v>10.692408113000113</v>
      </c>
      <c r="M59" s="24">
        <f t="shared" si="10"/>
        <v>10.87085682366677</v>
      </c>
      <c r="N59" s="24">
        <f t="shared" si="10"/>
        <v>11.800213322333434</v>
      </c>
      <c r="O59" s="26">
        <f t="shared" si="10"/>
        <v>18.635866000000021</v>
      </c>
    </row>
    <row r="60" spans="3:15" s="1" customFormat="1" ht="15" customHeight="1">
      <c r="C60" s="58" t="s">
        <v>24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3:15" s="1" customFormat="1" ht="12.75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="1" customFormat="1" ht="13.5">
      <c r="O62" s="2" t="s">
        <v>0</v>
      </c>
    </row>
    <row r="63" spans="4:10" s="1" customFormat="1" ht="13.5" hidden="1">
      <c r="D63" s="28"/>
      <c r="E63" s="28"/>
      <c r="F63" s="28"/>
      <c r="G63" s="28"/>
      <c r="H63" s="28"/>
      <c r="I63" s="28"/>
      <c r="J63" s="28"/>
    </row>
    <row r="64" spans="3:18" s="1" customFormat="1" ht="13.5" hidden="1">
      <c r="C64" s="29" t="s">
        <v>25</v>
      </c>
      <c r="D64" s="3" t="s">
        <v>2</v>
      </c>
      <c r="E64" s="4" t="s">
        <v>3</v>
      </c>
      <c r="F64" s="4" t="s">
        <v>4</v>
      </c>
      <c r="G64" s="4" t="s">
        <v>5</v>
      </c>
      <c r="H64" s="4" t="s">
        <v>6</v>
      </c>
      <c r="I64" s="4" t="s">
        <v>7</v>
      </c>
      <c r="J64" s="5" t="s">
        <v>8</v>
      </c>
      <c r="K64" s="4" t="s">
        <v>9</v>
      </c>
      <c r="L64" s="4" t="s">
        <v>10</v>
      </c>
      <c r="M64" s="4" t="s">
        <v>11</v>
      </c>
      <c r="N64" s="4" t="s">
        <v>12</v>
      </c>
      <c r="O64" s="6" t="s">
        <v>13</v>
      </c>
      <c r="P64" s="30" t="s">
        <v>26</v>
      </c>
      <c r="Q64" s="29" t="s">
        <v>27</v>
      </c>
      <c r="R64" s="29"/>
    </row>
    <row r="65" spans="3:17" s="1" customFormat="1" ht="13.5" hidden="1">
      <c r="C65" s="29">
        <v>2013</v>
      </c>
      <c r="D65" s="1">
        <f>$Q65/12</f>
        <v>0.41036600000000001</v>
      </c>
      <c r="E65" s="1">
        <f t="shared" si="11" ref="E65:O68">$Q65/12</f>
        <v>0.41036600000000001</v>
      </c>
      <c r="F65" s="1">
        <f t="shared" si="11"/>
        <v>0.41036600000000001</v>
      </c>
      <c r="G65" s="1">
        <f t="shared" si="11"/>
        <v>0.41036600000000001</v>
      </c>
      <c r="H65" s="1">
        <f t="shared" si="11"/>
        <v>0.41036600000000001</v>
      </c>
      <c r="I65" s="1">
        <f t="shared" si="11"/>
        <v>0.41036600000000001</v>
      </c>
      <c r="J65" s="1">
        <f t="shared" si="11"/>
        <v>0.41036600000000001</v>
      </c>
      <c r="K65" s="1">
        <f t="shared" si="11"/>
        <v>0.41036600000000001</v>
      </c>
      <c r="L65" s="1">
        <f t="shared" si="11"/>
        <v>0.41036600000000001</v>
      </c>
      <c r="M65" s="1">
        <f t="shared" si="11"/>
        <v>0.41036600000000001</v>
      </c>
      <c r="N65" s="1">
        <f t="shared" si="11"/>
        <v>0.41036600000000001</v>
      </c>
      <c r="O65" s="1">
        <f t="shared" si="11"/>
        <v>0.41036600000000001</v>
      </c>
      <c r="P65" s="1">
        <f>SUM(D65:O65)</f>
        <v>4.9243919999999983</v>
      </c>
      <c r="Q65" s="1">
        <v>4.9243920000000001</v>
      </c>
    </row>
    <row r="66" spans="3:17" s="1" customFormat="1" ht="13.5" hidden="1">
      <c r="C66" s="29">
        <v>2014</v>
      </c>
      <c r="D66" s="1">
        <f>$Q66/12</f>
        <v>0.42508783333333339</v>
      </c>
      <c r="E66" s="1">
        <f t="shared" si="11"/>
        <v>0.42508783333333339</v>
      </c>
      <c r="F66" s="1">
        <f t="shared" si="11"/>
        <v>0.42508783333333339</v>
      </c>
      <c r="G66" s="1">
        <f t="shared" si="11"/>
        <v>0.42508783333333339</v>
      </c>
      <c r="H66" s="1">
        <f t="shared" si="11"/>
        <v>0.42508783333333339</v>
      </c>
      <c r="I66" s="1">
        <f t="shared" si="11"/>
        <v>0.42508783333333339</v>
      </c>
      <c r="J66" s="1">
        <f t="shared" si="11"/>
        <v>0.42508783333333339</v>
      </c>
      <c r="K66" s="1">
        <f t="shared" si="11"/>
        <v>0.42508783333333339</v>
      </c>
      <c r="L66" s="1">
        <f t="shared" si="11"/>
        <v>0.42508783333333339</v>
      </c>
      <c r="M66" s="1">
        <f t="shared" si="11"/>
        <v>0.42508783333333339</v>
      </c>
      <c r="N66" s="1">
        <f t="shared" si="11"/>
        <v>0.42508783333333339</v>
      </c>
      <c r="O66" s="1">
        <f t="shared" si="11"/>
        <v>0.42508783333333339</v>
      </c>
      <c r="P66" s="1">
        <f>SUM(D66:O66)</f>
        <v>5.1010540000000004</v>
      </c>
      <c r="Q66" s="1">
        <v>5.1010540000000004</v>
      </c>
    </row>
    <row r="67" spans="3:17" s="1" customFormat="1" ht="13.5" hidden="1">
      <c r="C67" s="29">
        <v>2015</v>
      </c>
      <c r="D67" s="1">
        <f>$Q67/12</f>
        <v>0.44165416666666668</v>
      </c>
      <c r="E67" s="1">
        <f t="shared" si="11"/>
        <v>0.44165416666666668</v>
      </c>
      <c r="F67" s="1">
        <f t="shared" si="11"/>
        <v>0.44165416666666668</v>
      </c>
      <c r="G67" s="1">
        <f t="shared" si="11"/>
        <v>0.44165416666666668</v>
      </c>
      <c r="H67" s="1">
        <f t="shared" si="11"/>
        <v>0.44165416666666668</v>
      </c>
      <c r="I67" s="1">
        <f t="shared" si="11"/>
        <v>0.44165416666666668</v>
      </c>
      <c r="J67" s="1">
        <f t="shared" si="11"/>
        <v>0.44165416666666668</v>
      </c>
      <c r="K67" s="1">
        <f t="shared" si="11"/>
        <v>0.44165416666666668</v>
      </c>
      <c r="L67" s="1">
        <f t="shared" si="11"/>
        <v>0.44165416666666668</v>
      </c>
      <c r="M67" s="1">
        <f t="shared" si="11"/>
        <v>0.44165416666666668</v>
      </c>
      <c r="N67" s="1">
        <f t="shared" si="11"/>
        <v>0.44165416666666668</v>
      </c>
      <c r="O67" s="1">
        <f t="shared" si="11"/>
        <v>0.44165416666666668</v>
      </c>
      <c r="P67" s="1">
        <f>SUM(D67:O67)</f>
        <v>5.2998500000000019</v>
      </c>
      <c r="Q67" s="1">
        <v>5.2998500000000002</v>
      </c>
    </row>
    <row r="68" spans="3:17" s="1" customFormat="1" ht="13.5" hidden="1">
      <c r="C68" s="29">
        <v>2016</v>
      </c>
      <c r="D68" s="1">
        <f>$Q68/12</f>
        <v>0.45619258333333335</v>
      </c>
      <c r="E68" s="1">
        <f t="shared" si="11"/>
        <v>0.45619258333333335</v>
      </c>
      <c r="F68" s="1">
        <f t="shared" si="11"/>
        <v>0.45619258333333335</v>
      </c>
      <c r="G68" s="1">
        <f t="shared" si="11"/>
        <v>0.45619258333333335</v>
      </c>
      <c r="H68" s="1">
        <f t="shared" si="11"/>
        <v>0.45619258333333335</v>
      </c>
      <c r="I68" s="1">
        <f t="shared" si="11"/>
        <v>0.45619258333333335</v>
      </c>
      <c r="J68" s="1">
        <f t="shared" si="11"/>
        <v>0.45619258333333335</v>
      </c>
      <c r="K68" s="1">
        <f t="shared" si="11"/>
        <v>0.45619258333333335</v>
      </c>
      <c r="L68" s="1">
        <f t="shared" si="11"/>
        <v>0.45619258333333335</v>
      </c>
      <c r="M68" s="1">
        <f t="shared" si="11"/>
        <v>0.45619258333333335</v>
      </c>
      <c r="N68" s="1">
        <f t="shared" si="11"/>
        <v>0.45619258333333335</v>
      </c>
      <c r="O68" s="1">
        <f t="shared" si="11"/>
        <v>0.45619258333333335</v>
      </c>
      <c r="P68" s="1">
        <f>SUM(D68:O68)</f>
        <v>5.4743110000000001</v>
      </c>
      <c r="Q68" s="1">
        <v>5.4743110000000001</v>
      </c>
    </row>
    <row r="69" s="1" customFormat="1" ht="13.5" hidden="1"/>
    <row r="70" spans="3:15" s="1" customFormat="1" ht="13.5" hidden="1">
      <c r="C70" s="29" t="s">
        <v>28</v>
      </c>
      <c r="D70" s="3" t="s">
        <v>2</v>
      </c>
      <c r="E70" s="4" t="s">
        <v>3</v>
      </c>
      <c r="F70" s="4" t="s">
        <v>4</v>
      </c>
      <c r="G70" s="4" t="s">
        <v>5</v>
      </c>
      <c r="H70" s="4" t="s">
        <v>6</v>
      </c>
      <c r="I70" s="4" t="s">
        <v>7</v>
      </c>
      <c r="J70" s="5" t="s">
        <v>8</v>
      </c>
      <c r="K70" s="4" t="s">
        <v>9</v>
      </c>
      <c r="L70" s="4" t="s">
        <v>10</v>
      </c>
      <c r="M70" s="4" t="s">
        <v>11</v>
      </c>
      <c r="N70" s="4" t="s">
        <v>12</v>
      </c>
      <c r="O70" s="6" t="s">
        <v>13</v>
      </c>
    </row>
    <row r="71" spans="3:15" s="1" customFormat="1" ht="13.5" hidden="1">
      <c r="C71" s="29">
        <v>2013</v>
      </c>
      <c r="D71" s="1">
        <f>D65</f>
        <v>0.41036600000000001</v>
      </c>
      <c r="E71" s="1">
        <f>E65+D71</f>
        <v>0.82073200000000002</v>
      </c>
      <c r="F71" s="1">
        <f t="shared" si="12" ref="F71:O71">F65+E71</f>
        <v>1.231098</v>
      </c>
      <c r="G71" s="1">
        <f t="shared" si="12"/>
        <v>1.641464</v>
      </c>
      <c r="H71" s="1">
        <f t="shared" si="12"/>
        <v>2.0518299999999998</v>
      </c>
      <c r="I71" s="1">
        <f t="shared" si="12"/>
        <v>2.4621959999999996</v>
      </c>
      <c r="J71" s="1">
        <f t="shared" si="12"/>
        <v>2.8725619999999994</v>
      </c>
      <c r="K71" s="1">
        <f t="shared" si="12"/>
        <v>3.2829279999999992</v>
      </c>
      <c r="L71" s="1">
        <f t="shared" si="12"/>
        <v>3.693293999999999</v>
      </c>
      <c r="M71" s="1">
        <f t="shared" si="12"/>
        <v>4.1036599999999988</v>
      </c>
      <c r="N71" s="1">
        <f t="shared" si="12"/>
        <v>4.5140259999999985</v>
      </c>
      <c r="O71" s="1">
        <f t="shared" si="12"/>
        <v>4.9243919999999983</v>
      </c>
    </row>
    <row r="72" spans="3:15" s="1" customFormat="1" ht="13.5" hidden="1">
      <c r="C72" s="29">
        <v>2014</v>
      </c>
      <c r="D72" s="1">
        <f>D66</f>
        <v>0.42508783333333339</v>
      </c>
      <c r="E72" s="1">
        <f t="shared" si="13" ref="E72:O74">E66+D72</f>
        <v>0.85017566666666677</v>
      </c>
      <c r="F72" s="1">
        <f t="shared" si="13"/>
        <v>1.2752635000000001</v>
      </c>
      <c r="G72" s="1">
        <f t="shared" si="13"/>
        <v>1.7003513333333335</v>
      </c>
      <c r="H72" s="1">
        <f t="shared" si="13"/>
        <v>2.1254391666666668</v>
      </c>
      <c r="I72" s="1">
        <f t="shared" si="13"/>
        <v>2.5505270000000002</v>
      </c>
      <c r="J72" s="1">
        <f t="shared" si="13"/>
        <v>2.9756148333333337</v>
      </c>
      <c r="K72" s="1">
        <f t="shared" si="13"/>
        <v>3.4007026666666671</v>
      </c>
      <c r="L72" s="1">
        <f t="shared" si="13"/>
        <v>3.8257905000000005</v>
      </c>
      <c r="M72" s="1">
        <f t="shared" si="13"/>
        <v>4.2508783333333335</v>
      </c>
      <c r="N72" s="1">
        <f t="shared" si="13"/>
        <v>4.675966166666667</v>
      </c>
      <c r="O72" s="1">
        <f t="shared" si="13"/>
        <v>5.1010540000000004</v>
      </c>
    </row>
    <row r="73" spans="3:15" s="1" customFormat="1" ht="13.5" hidden="1">
      <c r="C73" s="29">
        <v>2015</v>
      </c>
      <c r="D73" s="1">
        <f>D67</f>
        <v>0.44165416666666668</v>
      </c>
      <c r="E73" s="1">
        <f t="shared" si="13"/>
        <v>0.88330833333333336</v>
      </c>
      <c r="F73" s="1">
        <f t="shared" si="13"/>
        <v>1.3249625</v>
      </c>
      <c r="G73" s="1">
        <f t="shared" si="13"/>
        <v>1.7666166666666667</v>
      </c>
      <c r="H73" s="1">
        <f t="shared" si="13"/>
        <v>2.2082708333333336</v>
      </c>
      <c r="I73" s="1">
        <f t="shared" si="13"/>
        <v>2.6499250000000005</v>
      </c>
      <c r="J73" s="1">
        <f t="shared" si="13"/>
        <v>3.0915791666666674</v>
      </c>
      <c r="K73" s="1">
        <f t="shared" si="13"/>
        <v>3.5332333333333343</v>
      </c>
      <c r="L73" s="1">
        <f t="shared" si="13"/>
        <v>3.9748875000000012</v>
      </c>
      <c r="M73" s="1">
        <f t="shared" si="13"/>
        <v>4.4165416666666681</v>
      </c>
      <c r="N73" s="1">
        <f t="shared" si="13"/>
        <v>4.858195833333335</v>
      </c>
      <c r="O73" s="1">
        <f t="shared" si="13"/>
        <v>5.2998500000000019</v>
      </c>
    </row>
    <row r="74" spans="3:15" s="1" customFormat="1" ht="13.5" hidden="1">
      <c r="C74" s="29">
        <v>2016</v>
      </c>
      <c r="D74" s="1">
        <f>D68</f>
        <v>0.45619258333333335</v>
      </c>
      <c r="E74" s="1">
        <f t="shared" si="13"/>
        <v>0.91238516666666669</v>
      </c>
      <c r="F74" s="1">
        <f t="shared" si="13"/>
        <v>1.36857775</v>
      </c>
      <c r="G74" s="1">
        <f t="shared" si="13"/>
        <v>1.8247703333333334</v>
      </c>
      <c r="H74" s="1">
        <f t="shared" si="13"/>
        <v>2.2809629166666667</v>
      </c>
      <c r="I74" s="1">
        <f t="shared" si="13"/>
        <v>2.7371555000000001</v>
      </c>
      <c r="J74" s="1">
        <f t="shared" si="13"/>
        <v>3.1933480833333334</v>
      </c>
      <c r="K74" s="1">
        <f t="shared" si="13"/>
        <v>3.6495406666666668</v>
      </c>
      <c r="L74" s="1">
        <f t="shared" si="13"/>
        <v>4.1057332500000001</v>
      </c>
      <c r="M74" s="1">
        <f t="shared" si="13"/>
        <v>4.5619258333333335</v>
      </c>
      <c r="N74" s="1">
        <f t="shared" si="13"/>
        <v>5.0181184166666668</v>
      </c>
      <c r="O74" s="1">
        <f t="shared" si="13"/>
        <v>5.4743110000000001</v>
      </c>
    </row>
    <row r="75" s="1" customFormat="1" ht="13.5" hidden="1"/>
    <row r="76" spans="1:15" s="1" customFormat="1" ht="13.5" hidden="1">
      <c r="A76" s="31"/>
      <c r="B76" s="31" t="s">
        <v>29</v>
      </c>
      <c r="C76" s="32" t="s">
        <v>30</v>
      </c>
      <c r="D76" s="33" t="s">
        <v>2</v>
      </c>
      <c r="E76" s="33" t="s">
        <v>3</v>
      </c>
      <c r="F76" s="33" t="s">
        <v>4</v>
      </c>
      <c r="G76" s="33" t="s">
        <v>5</v>
      </c>
      <c r="H76" s="33" t="s">
        <v>6</v>
      </c>
      <c r="I76" s="33" t="s">
        <v>7</v>
      </c>
      <c r="J76" s="33" t="s">
        <v>8</v>
      </c>
      <c r="K76" s="33" t="s">
        <v>9</v>
      </c>
      <c r="L76" s="33" t="s">
        <v>10</v>
      </c>
      <c r="M76" s="33" t="s">
        <v>11</v>
      </c>
      <c r="N76" s="33" t="s">
        <v>12</v>
      </c>
      <c r="O76" s="33" t="s">
        <v>13</v>
      </c>
    </row>
    <row r="77" spans="1:16" s="1" customFormat="1" ht="13.5" hidden="1">
      <c r="A77" s="31"/>
      <c r="B77" s="31"/>
      <c r="C77" s="33">
        <v>2013</v>
      </c>
      <c r="D77" s="34">
        <v>27.531913410039998</v>
      </c>
      <c r="E77" s="34">
        <v>31.721028188870001</v>
      </c>
      <c r="F77" s="34">
        <v>31.81410797617</v>
      </c>
      <c r="G77" s="34">
        <v>33.215241985730003</v>
      </c>
      <c r="H77" s="34">
        <v>30.52206145789</v>
      </c>
      <c r="I77" s="34">
        <v>31.189589753309999</v>
      </c>
      <c r="J77" s="34">
        <v>31.689592220320002</v>
      </c>
      <c r="K77" s="34">
        <v>32.39303174925</v>
      </c>
      <c r="L77" s="34">
        <v>30.164581799299999</v>
      </c>
      <c r="M77" s="34">
        <v>33.320489234550003</v>
      </c>
      <c r="N77" s="34">
        <v>31.826752266010001</v>
      </c>
      <c r="O77" s="34">
        <v>37.384343148580001</v>
      </c>
      <c r="P77" s="35">
        <f>SUM(D77:O77)</f>
        <v>382.77273319001995</v>
      </c>
    </row>
    <row r="78" spans="1:16" s="1" customFormat="1" ht="13.5" hidden="1">
      <c r="A78" s="31"/>
      <c r="B78" s="31"/>
      <c r="C78" s="33">
        <v>2014</v>
      </c>
      <c r="D78" s="34">
        <v>26.40420457203</v>
      </c>
      <c r="E78" s="34">
        <v>32.018851060430002</v>
      </c>
      <c r="F78" s="34">
        <v>30.558519658360002</v>
      </c>
      <c r="G78" s="34">
        <v>35.218912879409999</v>
      </c>
      <c r="H78" s="34">
        <v>30.541191412989999</v>
      </c>
      <c r="I78" s="34">
        <v>30.71679711098</v>
      </c>
      <c r="J78" s="34">
        <v>33.733451093239999</v>
      </c>
      <c r="K78" s="34">
        <v>30.626874671549999</v>
      </c>
      <c r="L78" s="34">
        <v>33.00328425643</v>
      </c>
      <c r="M78" s="34">
        <v>32.881216056189999</v>
      </c>
      <c r="N78" s="34">
        <v>30.748034105510001</v>
      </c>
      <c r="O78" s="34">
        <v>39.39349797757</v>
      </c>
      <c r="P78" s="35">
        <f t="shared" si="14" ref="P78:P86">SUM(D78:O78)</f>
        <v>385.84483485468996</v>
      </c>
    </row>
    <row r="79" spans="1:16" s="1" customFormat="1" ht="13.5" hidden="1">
      <c r="A79" s="31"/>
      <c r="B79" s="31"/>
      <c r="C79" s="33">
        <v>2015</v>
      </c>
      <c r="D79" s="34">
        <v>27.146584614950001</v>
      </c>
      <c r="E79" s="34">
        <v>32.820712824349997</v>
      </c>
      <c r="F79" s="34">
        <v>32.239091066679997</v>
      </c>
      <c r="G79" s="34">
        <v>35.871062643579997</v>
      </c>
      <c r="H79" s="34">
        <v>29.136008305499999</v>
      </c>
      <c r="I79" s="34">
        <v>33.906839310199999</v>
      </c>
      <c r="J79" s="34">
        <v>33.738824209210001</v>
      </c>
      <c r="K79" s="34">
        <v>31.465689832680003</v>
      </c>
      <c r="L79" s="34">
        <v>33.845155375509997</v>
      </c>
      <c r="M79" s="34">
        <v>33.779545387319999</v>
      </c>
      <c r="N79" s="34">
        <v>31.759388274039999</v>
      </c>
      <c r="O79" s="34">
        <v>39.509816589140001</v>
      </c>
      <c r="P79" s="35">
        <f t="shared" si="14"/>
        <v>395.21871843316001</v>
      </c>
    </row>
    <row r="80" spans="1:16" s="1" customFormat="1" ht="13.5" hidden="1">
      <c r="A80" s="31"/>
      <c r="B80" s="31"/>
      <c r="C80" s="36">
        <v>2016</v>
      </c>
      <c r="D80" s="37">
        <v>27.14754807536</v>
      </c>
      <c r="E80" s="37">
        <v>36.700763485930004</v>
      </c>
      <c r="F80" s="37">
        <v>34.724431177690001</v>
      </c>
      <c r="G80" s="37">
        <v>33.369958979159996</v>
      </c>
      <c r="H80" s="37">
        <v>32.666465767749997</v>
      </c>
      <c r="I80" s="37">
        <v>35.406092917159995</v>
      </c>
      <c r="J80" s="37">
        <v>30.55733309088</v>
      </c>
      <c r="K80" s="37">
        <v>34.023621984930003</v>
      </c>
      <c r="L80" s="37">
        <v>34.088764057889996</v>
      </c>
      <c r="M80" s="37">
        <v>32.056658916380002</v>
      </c>
      <c r="N80" s="37">
        <v>34.324064856310002</v>
      </c>
      <c r="O80" s="37">
        <v>33.908604273679998</v>
      </c>
      <c r="P80" s="38">
        <f t="shared" si="14"/>
        <v>398.97430758311998</v>
      </c>
    </row>
    <row r="81" spans="1:16" s="1" customFormat="1" ht="13.5" hidden="1">
      <c r="A81" s="31"/>
      <c r="B81" s="31"/>
      <c r="C81" s="36" t="s">
        <v>31</v>
      </c>
      <c r="D81" s="37">
        <v>0</v>
      </c>
      <c r="E81" s="37">
        <v>0.0284196</v>
      </c>
      <c r="F81" s="37">
        <v>4.0799999999999996E-05</v>
      </c>
      <c r="G81" s="37">
        <v>4.0799999999999996E-05</v>
      </c>
      <c r="H81" s="37">
        <v>1.56E-05</v>
      </c>
      <c r="I81" s="37">
        <v>1.4400000000000001E-05</v>
      </c>
      <c r="J81" s="37">
        <v>1.4400000000000001E-05</v>
      </c>
      <c r="K81" s="37">
        <v>1.3199999999999999E-05</v>
      </c>
      <c r="L81" s="37">
        <v>7.2000000000000005E-06</v>
      </c>
      <c r="M81" s="37">
        <v>2.3999999999999999E-06</v>
      </c>
      <c r="N81" s="37">
        <v>4.7999999999999998E-06</v>
      </c>
      <c r="O81" s="37">
        <v>8.4000000000000009E-06</v>
      </c>
      <c r="P81" s="38">
        <f t="shared" si="14"/>
        <v>0.028581600000000002</v>
      </c>
    </row>
    <row r="82" spans="1:16" s="1" customFormat="1" ht="13.5" hidden="1">
      <c r="A82" s="31"/>
      <c r="B82" s="31"/>
      <c r="C82" s="33" t="s">
        <v>32</v>
      </c>
      <c r="D82" s="34">
        <f>SUM(D80:D81)</f>
        <v>27.14754807536</v>
      </c>
      <c r="E82" s="34">
        <f t="shared" si="15" ref="E82:O82">SUM(E80:E81)</f>
        <v>36.729183085930003</v>
      </c>
      <c r="F82" s="34">
        <f t="shared" si="15"/>
        <v>34.724471977690001</v>
      </c>
      <c r="G82" s="34">
        <f t="shared" si="15"/>
        <v>33.369999779159997</v>
      </c>
      <c r="H82" s="34">
        <f t="shared" si="15"/>
        <v>32.666481367749995</v>
      </c>
      <c r="I82" s="34">
        <f t="shared" si="15"/>
        <v>35.406107317159993</v>
      </c>
      <c r="J82" s="34">
        <f t="shared" si="15"/>
        <v>30.557347490880002</v>
      </c>
      <c r="K82" s="34">
        <f t="shared" si="15"/>
        <v>34.023635184930001</v>
      </c>
      <c r="L82" s="34">
        <f t="shared" si="15"/>
        <v>34.088771257889995</v>
      </c>
      <c r="M82" s="34">
        <f t="shared" si="15"/>
        <v>32.056661316380001</v>
      </c>
      <c r="N82" s="34">
        <f t="shared" si="15"/>
        <v>34.324069656310002</v>
      </c>
      <c r="O82" s="34">
        <f t="shared" si="15"/>
        <v>33.908612673679997</v>
      </c>
      <c r="P82" s="35">
        <f t="shared" si="14"/>
        <v>399.00288918311998</v>
      </c>
    </row>
    <row r="83" spans="1:16" s="1" customFormat="1" ht="13.5" hidden="1">
      <c r="A83" s="31"/>
      <c r="B83" s="31"/>
      <c r="C83" s="36">
        <v>2017</v>
      </c>
      <c r="D83" s="34">
        <v>34.254818473630003</v>
      </c>
      <c r="E83" s="34">
        <v>34.381316080859996</v>
      </c>
      <c r="F83" s="34">
        <v>35.11840556936</v>
      </c>
      <c r="G83" s="34">
        <v>34.487524941339998</v>
      </c>
      <c r="H83" s="34">
        <v>33.863843493060003</v>
      </c>
      <c r="I83" s="34">
        <v>38.366745122419999</v>
      </c>
      <c r="J83" s="34">
        <v>30.085641509289999</v>
      </c>
      <c r="K83" s="34">
        <v>35.817374006410006</v>
      </c>
      <c r="L83" s="34">
        <v>34.479485215159997</v>
      </c>
      <c r="M83" s="34">
        <v>33.907044208109994</v>
      </c>
      <c r="N83" s="34">
        <v>35.391980628009996</v>
      </c>
      <c r="O83" s="34">
        <v>34.239752535999997</v>
      </c>
      <c r="P83" s="35">
        <f t="shared" si="14"/>
        <v>414.39393178365003</v>
      </c>
    </row>
    <row r="84" spans="1:16" s="1" customFormat="1" ht="13.5" hidden="1">
      <c r="A84" s="31"/>
      <c r="B84" s="31"/>
      <c r="C84" s="36" t="s">
        <v>33</v>
      </c>
      <c r="D84" s="34">
        <v>1.1999999999999999E-06</v>
      </c>
      <c r="E84" s="34">
        <v>6.0000000000000002E-06</v>
      </c>
      <c r="F84" s="34">
        <v>3.6000000000000003E-06</v>
      </c>
      <c r="G84" s="34">
        <v>0</v>
      </c>
      <c r="H84" s="34">
        <v>0</v>
      </c>
      <c r="I84" s="34">
        <v>6.0000000000000002E-06</v>
      </c>
      <c r="J84" s="34">
        <v>0</v>
      </c>
      <c r="K84" s="34">
        <v>1.1999999999999999E-06</v>
      </c>
      <c r="L84" s="34">
        <v>0</v>
      </c>
      <c r="M84" s="34">
        <v>1.1999999999999999E-06</v>
      </c>
      <c r="N84" s="34">
        <v>0</v>
      </c>
      <c r="O84" s="34">
        <v>1.1999999999999999E-06</v>
      </c>
      <c r="P84" s="35">
        <f t="shared" si="14"/>
        <v>2.0399999999999998E-05</v>
      </c>
    </row>
    <row r="85" spans="1:16" s="1" customFormat="1" ht="13.5" hidden="1">
      <c r="A85" s="31"/>
      <c r="B85" s="31"/>
      <c r="C85" s="33">
        <v>2017</v>
      </c>
      <c r="D85" s="34">
        <f>SUM(D83:D84)</f>
        <v>34.254819673630003</v>
      </c>
      <c r="E85" s="34">
        <f t="shared" si="16" ref="E85:O85">SUM(E83:E84)</f>
        <v>34.381322080859995</v>
      </c>
      <c r="F85" s="34">
        <f t="shared" si="16"/>
        <v>35.11840916936</v>
      </c>
      <c r="G85" s="34">
        <f t="shared" si="16"/>
        <v>34.487524941339998</v>
      </c>
      <c r="H85" s="34">
        <f t="shared" si="16"/>
        <v>33.863843493060003</v>
      </c>
      <c r="I85" s="34">
        <f t="shared" si="16"/>
        <v>38.366751122419998</v>
      </c>
      <c r="J85" s="34">
        <f t="shared" si="16"/>
        <v>30.085641509289999</v>
      </c>
      <c r="K85" s="34">
        <f t="shared" si="16"/>
        <v>35.817375206410006</v>
      </c>
      <c r="L85" s="34">
        <f t="shared" si="16"/>
        <v>34.479485215159997</v>
      </c>
      <c r="M85" s="34">
        <f t="shared" si="16"/>
        <v>33.907045408109994</v>
      </c>
      <c r="N85" s="34">
        <f t="shared" si="16"/>
        <v>35.391980628009996</v>
      </c>
      <c r="O85" s="34">
        <f t="shared" si="16"/>
        <v>34.239753735999997</v>
      </c>
      <c r="P85" s="35">
        <f t="shared" si="14"/>
        <v>414.39395218365001</v>
      </c>
    </row>
    <row r="86" spans="1:16" s="1" customFormat="1" ht="13.5" hidden="1">
      <c r="A86" s="31"/>
      <c r="B86" s="31"/>
      <c r="C86" s="33">
        <v>2018</v>
      </c>
      <c r="D86" s="34">
        <v>35.883966199459998</v>
      </c>
      <c r="E86" s="34">
        <v>36.079068835330006</v>
      </c>
      <c r="F86" s="34">
        <v>36.830431543669995</v>
      </c>
      <c r="G86" s="34">
        <v>36.062865193070003</v>
      </c>
      <c r="H86" s="34">
        <v>36.04261308185</v>
      </c>
      <c r="I86" s="34">
        <v>37.333431137680002</v>
      </c>
      <c r="J86" s="34">
        <v>34.288481946429997</v>
      </c>
      <c r="K86" s="34">
        <v>36.843261417000001</v>
      </c>
      <c r="L86" s="39"/>
      <c r="M86" s="39"/>
      <c r="N86" s="39"/>
      <c r="O86" s="39"/>
      <c r="P86" s="35">
        <f t="shared" si="14"/>
        <v>289.36411935449001</v>
      </c>
    </row>
    <row r="87" spans="1:2" s="1" customFormat="1" ht="13.5" hidden="1">
      <c r="A87" s="31"/>
      <c r="B87" s="31"/>
    </row>
    <row r="88" spans="1:15" s="1" customFormat="1" ht="13.5" hidden="1">
      <c r="A88" s="31"/>
      <c r="B88" s="31" t="s">
        <v>34</v>
      </c>
      <c r="C88" s="32" t="s">
        <v>30</v>
      </c>
      <c r="D88" s="33" t="s">
        <v>2</v>
      </c>
      <c r="E88" s="33" t="s">
        <v>3</v>
      </c>
      <c r="F88" s="33" t="s">
        <v>4</v>
      </c>
      <c r="G88" s="33" t="s">
        <v>5</v>
      </c>
      <c r="H88" s="33" t="s">
        <v>6</v>
      </c>
      <c r="I88" s="33" t="s">
        <v>7</v>
      </c>
      <c r="J88" s="33" t="s">
        <v>8</v>
      </c>
      <c r="K88" s="33" t="s">
        <v>9</v>
      </c>
      <c r="L88" s="33" t="s">
        <v>10</v>
      </c>
      <c r="M88" s="33" t="s">
        <v>11</v>
      </c>
      <c r="N88" s="33" t="s">
        <v>12</v>
      </c>
      <c r="O88" s="33" t="s">
        <v>13</v>
      </c>
    </row>
    <row r="89" spans="1:18" s="1" customFormat="1" ht="13.5" hidden="1">
      <c r="A89" s="31"/>
      <c r="B89" s="31"/>
      <c r="C89" s="33">
        <v>2013</v>
      </c>
      <c r="D89" s="34">
        <v>27.531913410039998</v>
      </c>
      <c r="E89" s="34">
        <f>E77+D89</f>
        <v>59.252941598909999</v>
      </c>
      <c r="F89" s="34">
        <f t="shared" si="17" ref="F89:O89">F77+E89</f>
        <v>91.067049575080006</v>
      </c>
      <c r="G89" s="34">
        <f t="shared" si="17"/>
        <v>124.28229156081001</v>
      </c>
      <c r="H89" s="34">
        <f t="shared" si="17"/>
        <v>154.8043530187</v>
      </c>
      <c r="I89" s="34">
        <f t="shared" si="17"/>
        <v>185.99394277201</v>
      </c>
      <c r="J89" s="34">
        <f t="shared" si="17"/>
        <v>217.68353499233001</v>
      </c>
      <c r="K89" s="34">
        <f t="shared" si="17"/>
        <v>250.07656674158</v>
      </c>
      <c r="L89" s="34">
        <f t="shared" si="17"/>
        <v>280.24114854087998</v>
      </c>
      <c r="M89" s="34">
        <f t="shared" si="17"/>
        <v>313.56163777542997</v>
      </c>
      <c r="N89" s="34">
        <f t="shared" si="17"/>
        <v>345.38839004143995</v>
      </c>
      <c r="O89" s="34">
        <f t="shared" si="17"/>
        <v>382.77273319001995</v>
      </c>
      <c r="P89" s="35">
        <v>382.77273319001995</v>
      </c>
      <c r="R89" s="35">
        <f>P89-P77</f>
        <v>0</v>
      </c>
    </row>
    <row r="90" spans="1:18" s="1" customFormat="1" ht="13.5" hidden="1">
      <c r="A90" s="31"/>
      <c r="B90" s="31"/>
      <c r="C90" s="33">
        <v>2014</v>
      </c>
      <c r="D90" s="34">
        <v>26.40420457203</v>
      </c>
      <c r="E90" s="34">
        <f t="shared" si="18" ref="E90:O98">E78+D90</f>
        <v>58.423055632460006</v>
      </c>
      <c r="F90" s="34">
        <f t="shared" si="18"/>
        <v>88.981575290820004</v>
      </c>
      <c r="G90" s="34">
        <f t="shared" si="18"/>
        <v>124.20048817023</v>
      </c>
      <c r="H90" s="34">
        <f t="shared" si="18"/>
        <v>154.74167958321999</v>
      </c>
      <c r="I90" s="34">
        <f t="shared" si="18"/>
        <v>185.45847669419999</v>
      </c>
      <c r="J90" s="34">
        <f t="shared" si="18"/>
        <v>219.19192778743999</v>
      </c>
      <c r="K90" s="34">
        <f t="shared" si="18"/>
        <v>249.81880245898998</v>
      </c>
      <c r="L90" s="34">
        <f t="shared" si="18"/>
        <v>282.82208671541997</v>
      </c>
      <c r="M90" s="34">
        <f t="shared" si="18"/>
        <v>315.70330277160997</v>
      </c>
      <c r="N90" s="34">
        <f t="shared" si="18"/>
        <v>346.45133687711996</v>
      </c>
      <c r="O90" s="34">
        <f t="shared" si="18"/>
        <v>385.84483485468996</v>
      </c>
      <c r="P90" s="35">
        <v>385.84483485468996</v>
      </c>
      <c r="R90" s="35">
        <f t="shared" si="19" ref="R90:R98">P90-P78</f>
        <v>0</v>
      </c>
    </row>
    <row r="91" spans="1:18" s="1" customFormat="1" ht="13.5" hidden="1">
      <c r="A91" s="31"/>
      <c r="B91" s="31"/>
      <c r="C91" s="33">
        <v>2015</v>
      </c>
      <c r="D91" s="34">
        <v>27.146584614950001</v>
      </c>
      <c r="E91" s="34">
        <f t="shared" si="18"/>
        <v>59.967297439299998</v>
      </c>
      <c r="F91" s="34">
        <f t="shared" si="18"/>
        <v>92.206388505979987</v>
      </c>
      <c r="G91" s="34">
        <f t="shared" si="18"/>
        <v>128.07745114955998</v>
      </c>
      <c r="H91" s="34">
        <f t="shared" si="18"/>
        <v>157.21345945505999</v>
      </c>
      <c r="I91" s="34">
        <f t="shared" si="18"/>
        <v>191.12029876525997</v>
      </c>
      <c r="J91" s="34">
        <f t="shared" si="18"/>
        <v>224.85912297446998</v>
      </c>
      <c r="K91" s="34">
        <f t="shared" si="18"/>
        <v>256.32481280715001</v>
      </c>
      <c r="L91" s="34">
        <f t="shared" si="18"/>
        <v>290.16996818266</v>
      </c>
      <c r="M91" s="34">
        <f t="shared" si="18"/>
        <v>323.94951356998001</v>
      </c>
      <c r="N91" s="34">
        <f t="shared" si="18"/>
        <v>355.70890184402003</v>
      </c>
      <c r="O91" s="34">
        <f t="shared" si="18"/>
        <v>395.21871843316001</v>
      </c>
      <c r="P91" s="35">
        <v>395.21871843316001</v>
      </c>
      <c r="R91" s="35">
        <f t="shared" si="19"/>
        <v>0</v>
      </c>
    </row>
    <row r="92" spans="1:18" s="1" customFormat="1" ht="13.5" hidden="1">
      <c r="A92" s="31"/>
      <c r="B92" s="31"/>
      <c r="C92" s="40">
        <v>2016</v>
      </c>
      <c r="D92" s="41">
        <v>27.14754807536</v>
      </c>
      <c r="E92" s="42">
        <f t="shared" si="18"/>
        <v>63.848311561290004</v>
      </c>
      <c r="F92" s="42">
        <f t="shared" si="18"/>
        <v>98.572742738979997</v>
      </c>
      <c r="G92" s="42">
        <f t="shared" si="18"/>
        <v>131.94270171814</v>
      </c>
      <c r="H92" s="42">
        <f t="shared" si="18"/>
        <v>164.60916748589</v>
      </c>
      <c r="I92" s="42">
        <f t="shared" si="18"/>
        <v>200.01526040304998</v>
      </c>
      <c r="J92" s="42">
        <f t="shared" si="18"/>
        <v>230.57259349392999</v>
      </c>
      <c r="K92" s="42">
        <f t="shared" si="18"/>
        <v>264.59621547886002</v>
      </c>
      <c r="L92" s="42">
        <f t="shared" si="18"/>
        <v>298.68497953675001</v>
      </c>
      <c r="M92" s="42">
        <f t="shared" si="18"/>
        <v>330.74163845313001</v>
      </c>
      <c r="N92" s="42">
        <f t="shared" si="18"/>
        <v>365.06570330943998</v>
      </c>
      <c r="O92" s="42">
        <f t="shared" si="18"/>
        <v>398.97430758311998</v>
      </c>
      <c r="P92" s="43">
        <v>398.97430758311998</v>
      </c>
      <c r="R92" s="35">
        <f t="shared" si="19"/>
        <v>0</v>
      </c>
    </row>
    <row r="93" spans="1:18" s="1" customFormat="1" ht="13.5" hidden="1">
      <c r="A93" s="31"/>
      <c r="B93" s="31"/>
      <c r="C93" s="40" t="s">
        <v>31</v>
      </c>
      <c r="D93" s="41">
        <v>0</v>
      </c>
      <c r="E93" s="42">
        <f t="shared" si="18"/>
        <v>0.0284196</v>
      </c>
      <c r="F93" s="42">
        <f t="shared" si="18"/>
        <v>0.0284604</v>
      </c>
      <c r="G93" s="42">
        <f t="shared" si="18"/>
        <v>0.028501200000000001</v>
      </c>
      <c r="H93" s="42">
        <f t="shared" si="18"/>
        <v>0.028516800000000002</v>
      </c>
      <c r="I93" s="42">
        <f t="shared" si="18"/>
        <v>0.028531200000000003</v>
      </c>
      <c r="J93" s="42">
        <f t="shared" si="18"/>
        <v>0.028545600000000004</v>
      </c>
      <c r="K93" s="42">
        <f t="shared" si="18"/>
        <v>0.028558800000000006</v>
      </c>
      <c r="L93" s="42">
        <f t="shared" si="18"/>
        <v>0.028566000000000005</v>
      </c>
      <c r="M93" s="42">
        <f t="shared" si="18"/>
        <v>0.028568400000000004</v>
      </c>
      <c r="N93" s="42">
        <f t="shared" si="18"/>
        <v>0.028573200000000003</v>
      </c>
      <c r="O93" s="42">
        <f t="shared" si="18"/>
        <v>0.028581600000000002</v>
      </c>
      <c r="P93" s="43">
        <v>0.028581600000000002</v>
      </c>
      <c r="R93" s="35">
        <f t="shared" si="19"/>
        <v>0</v>
      </c>
    </row>
    <row r="94" spans="1:18" s="1" customFormat="1" ht="13.5" hidden="1">
      <c r="A94" s="31"/>
      <c r="B94" s="31"/>
      <c r="C94" s="33" t="s">
        <v>32</v>
      </c>
      <c r="D94" s="34">
        <f>SUM(D92:D93)</f>
        <v>27.14754807536</v>
      </c>
      <c r="E94" s="34">
        <f t="shared" si="18"/>
        <v>63.876731161290003</v>
      </c>
      <c r="F94" s="34">
        <f t="shared" si="18"/>
        <v>98.601203138979997</v>
      </c>
      <c r="G94" s="34">
        <f t="shared" si="18"/>
        <v>131.97120291813999</v>
      </c>
      <c r="H94" s="34">
        <f t="shared" si="18"/>
        <v>164.63768428588997</v>
      </c>
      <c r="I94" s="34">
        <f t="shared" si="18"/>
        <v>200.04379160304995</v>
      </c>
      <c r="J94" s="34">
        <f t="shared" si="18"/>
        <v>230.60113909392996</v>
      </c>
      <c r="K94" s="34">
        <f t="shared" si="18"/>
        <v>264.62477427885995</v>
      </c>
      <c r="L94" s="34">
        <f t="shared" si="18"/>
        <v>298.71354553674996</v>
      </c>
      <c r="M94" s="34">
        <f t="shared" si="18"/>
        <v>330.77020685312993</v>
      </c>
      <c r="N94" s="34">
        <f t="shared" si="18"/>
        <v>365.09427650943996</v>
      </c>
      <c r="O94" s="34">
        <f t="shared" si="18"/>
        <v>399.00288918311998</v>
      </c>
      <c r="P94" s="35">
        <v>399.00288918311998</v>
      </c>
      <c r="R94" s="35">
        <f t="shared" si="19"/>
        <v>0</v>
      </c>
    </row>
    <row r="95" spans="1:18" s="1" customFormat="1" ht="13.5" hidden="1">
      <c r="A95" s="31"/>
      <c r="B95" s="31"/>
      <c r="C95" s="40">
        <v>2017</v>
      </c>
      <c r="D95" s="42">
        <v>34.254818473630003</v>
      </c>
      <c r="E95" s="42">
        <f t="shared" si="18"/>
        <v>68.636134554489999</v>
      </c>
      <c r="F95" s="42">
        <f t="shared" si="18"/>
        <v>103.75454012385001</v>
      </c>
      <c r="G95" s="42">
        <f t="shared" si="18"/>
        <v>138.24206506518999</v>
      </c>
      <c r="H95" s="42">
        <f t="shared" si="18"/>
        <v>172.10590855825001</v>
      </c>
      <c r="I95" s="42">
        <f t="shared" si="18"/>
        <v>210.47265368067002</v>
      </c>
      <c r="J95" s="42">
        <f t="shared" si="18"/>
        <v>240.55829518996001</v>
      </c>
      <c r="K95" s="42">
        <f t="shared" si="18"/>
        <v>276.37566919637004</v>
      </c>
      <c r="L95" s="42">
        <f t="shared" si="18"/>
        <v>310.85515441153007</v>
      </c>
      <c r="M95" s="42">
        <f t="shared" si="18"/>
        <v>344.76219861964006</v>
      </c>
      <c r="N95" s="42">
        <f t="shared" si="18"/>
        <v>380.15417924765006</v>
      </c>
      <c r="O95" s="42">
        <f t="shared" si="18"/>
        <v>414.39393178365003</v>
      </c>
      <c r="P95" s="44">
        <v>414.39393178365003</v>
      </c>
      <c r="R95" s="35">
        <f t="shared" si="19"/>
        <v>0</v>
      </c>
    </row>
    <row r="96" spans="1:18" s="1" customFormat="1" ht="13.5" hidden="1">
      <c r="A96" s="31"/>
      <c r="B96" s="31"/>
      <c r="C96" s="40" t="s">
        <v>33</v>
      </c>
      <c r="D96" s="42">
        <v>1.1999999999999999E-06</v>
      </c>
      <c r="E96" s="42">
        <f t="shared" si="18"/>
        <v>7.2000000000000005E-06</v>
      </c>
      <c r="F96" s="42">
        <f t="shared" si="18"/>
        <v>1.0800000000000002E-05</v>
      </c>
      <c r="G96" s="42">
        <f t="shared" si="18"/>
        <v>1.0800000000000002E-05</v>
      </c>
      <c r="H96" s="42">
        <f t="shared" si="18"/>
        <v>1.0800000000000002E-05</v>
      </c>
      <c r="I96" s="42">
        <f t="shared" si="18"/>
        <v>1.6800000000000002E-05</v>
      </c>
      <c r="J96" s="42">
        <f t="shared" si="18"/>
        <v>1.6800000000000002E-05</v>
      </c>
      <c r="K96" s="42">
        <f t="shared" si="18"/>
        <v>1.8E-05</v>
      </c>
      <c r="L96" s="42">
        <f t="shared" si="18"/>
        <v>1.8E-05</v>
      </c>
      <c r="M96" s="42">
        <f t="shared" si="18"/>
        <v>1.9199999999999999E-05</v>
      </c>
      <c r="N96" s="42">
        <f t="shared" si="18"/>
        <v>1.9199999999999999E-05</v>
      </c>
      <c r="O96" s="42">
        <f t="shared" si="18"/>
        <v>2.0399999999999998E-05</v>
      </c>
      <c r="P96" s="44">
        <v>2.0399999999999998E-05</v>
      </c>
      <c r="R96" s="35">
        <f t="shared" si="19"/>
        <v>0</v>
      </c>
    </row>
    <row r="97" spans="1:18" s="1" customFormat="1" ht="13.5" hidden="1">
      <c r="A97" s="31"/>
      <c r="B97" s="31"/>
      <c r="C97" s="33">
        <v>2017</v>
      </c>
      <c r="D97" s="34">
        <f>SUM(D95:D96)</f>
        <v>34.254819673630003</v>
      </c>
      <c r="E97" s="34">
        <f t="shared" si="18"/>
        <v>68.636141754489998</v>
      </c>
      <c r="F97" s="34">
        <f t="shared" si="18"/>
        <v>103.75455092384999</v>
      </c>
      <c r="G97" s="34">
        <f t="shared" si="18"/>
        <v>138.24207586518997</v>
      </c>
      <c r="H97" s="34">
        <f t="shared" si="18"/>
        <v>172.10591935824999</v>
      </c>
      <c r="I97" s="34">
        <f t="shared" si="18"/>
        <v>210.47267048066999</v>
      </c>
      <c r="J97" s="34">
        <f t="shared" si="18"/>
        <v>240.55831198995998</v>
      </c>
      <c r="K97" s="34">
        <f t="shared" si="18"/>
        <v>276.37568719637</v>
      </c>
      <c r="L97" s="34">
        <f t="shared" si="18"/>
        <v>310.85517241153002</v>
      </c>
      <c r="M97" s="34">
        <f t="shared" si="18"/>
        <v>344.76221781964</v>
      </c>
      <c r="N97" s="34">
        <f t="shared" si="18"/>
        <v>380.15419844765</v>
      </c>
      <c r="O97" s="34">
        <f t="shared" si="18"/>
        <v>414.39395218365001</v>
      </c>
      <c r="P97" s="35">
        <v>414.39395218365001</v>
      </c>
      <c r="R97" s="35">
        <f t="shared" si="19"/>
        <v>0</v>
      </c>
    </row>
    <row r="98" spans="1:18" s="1" customFormat="1" ht="13.5" hidden="1">
      <c r="A98" s="31"/>
      <c r="B98" s="31"/>
      <c r="C98" s="33">
        <v>2018</v>
      </c>
      <c r="D98" s="34">
        <v>35.883966199459998</v>
      </c>
      <c r="E98" s="34">
        <f t="shared" si="18"/>
        <v>71.963035034790011</v>
      </c>
      <c r="F98" s="34">
        <f t="shared" si="18"/>
        <v>108.79346657846</v>
      </c>
      <c r="G98" s="34">
        <f t="shared" si="18"/>
        <v>144.85633177152999</v>
      </c>
      <c r="H98" s="34">
        <f t="shared" si="18"/>
        <v>180.89894485337999</v>
      </c>
      <c r="I98" s="34">
        <f t="shared" si="18"/>
        <v>218.23237599106</v>
      </c>
      <c r="J98" s="34">
        <f t="shared" si="18"/>
        <v>252.52085793749001</v>
      </c>
      <c r="K98" s="34">
        <f t="shared" si="18"/>
        <v>289.36411935449001</v>
      </c>
      <c r="L98" s="34"/>
      <c r="M98" s="34"/>
      <c r="N98" s="34"/>
      <c r="O98" s="34"/>
      <c r="P98" s="35">
        <v>289.44672464069004</v>
      </c>
      <c r="R98" s="35">
        <f t="shared" si="19"/>
        <v>0.082605286200021055</v>
      </c>
    </row>
    <row r="99" s="1" customFormat="1" ht="13.5" hidden="1"/>
    <row r="100" spans="1:15" s="1" customFormat="1" ht="13.5" hidden="1">
      <c r="A100" s="45"/>
      <c r="B100" s="45" t="s">
        <v>29</v>
      </c>
      <c r="C100" s="46" t="s">
        <v>35</v>
      </c>
      <c r="D100" s="33" t="s">
        <v>2</v>
      </c>
      <c r="E100" s="33" t="s">
        <v>3</v>
      </c>
      <c r="F100" s="33" t="s">
        <v>4</v>
      </c>
      <c r="G100" s="33" t="s">
        <v>5</v>
      </c>
      <c r="H100" s="33" t="s">
        <v>6</v>
      </c>
      <c r="I100" s="33" t="s">
        <v>7</v>
      </c>
      <c r="J100" s="33" t="s">
        <v>8</v>
      </c>
      <c r="K100" s="33" t="s">
        <v>9</v>
      </c>
      <c r="L100" s="33" t="s">
        <v>10</v>
      </c>
      <c r="M100" s="33" t="s">
        <v>11</v>
      </c>
      <c r="N100" s="33" t="s">
        <v>12</v>
      </c>
      <c r="O100" s="33" t="s">
        <v>13</v>
      </c>
    </row>
    <row r="101" spans="1:16" s="1" customFormat="1" ht="13.5" hidden="1">
      <c r="A101" s="45"/>
      <c r="B101" s="45"/>
      <c r="C101" s="33">
        <v>2013</v>
      </c>
      <c r="D101" s="39">
        <v>27.361058976999999</v>
      </c>
      <c r="E101" s="39">
        <v>26.660931128000001</v>
      </c>
      <c r="F101" s="39">
        <v>26.496307560999998</v>
      </c>
      <c r="G101" s="39">
        <v>28.035150274999999</v>
      </c>
      <c r="H101" s="39">
        <v>27.869769319</v>
      </c>
      <c r="I101" s="39">
        <v>28.166653469</v>
      </c>
      <c r="J101" s="39">
        <v>27.663316946999998</v>
      </c>
      <c r="K101" s="39">
        <v>28.012336044000001</v>
      </c>
      <c r="L101" s="39">
        <v>27.072309652000001</v>
      </c>
      <c r="M101" s="39">
        <v>27.118593517000001</v>
      </c>
      <c r="N101" s="39">
        <v>27.835990523</v>
      </c>
      <c r="O101" s="39">
        <v>30.305204782000001</v>
      </c>
      <c r="P101" s="1">
        <f t="shared" si="20" ref="P101:P106">SUM(D101:O101)</f>
        <v>332.597622194</v>
      </c>
    </row>
    <row r="102" spans="1:16" s="1" customFormat="1" ht="13.5" hidden="1">
      <c r="A102" s="45"/>
      <c r="B102" s="45"/>
      <c r="C102" s="33">
        <v>2014</v>
      </c>
      <c r="D102" s="39">
        <v>28.137802335</v>
      </c>
      <c r="E102" s="39">
        <v>27.547972203</v>
      </c>
      <c r="F102" s="39">
        <v>27.301039169999999</v>
      </c>
      <c r="G102" s="39">
        <v>28.571214152</v>
      </c>
      <c r="H102" s="39">
        <v>28.414616480999999</v>
      </c>
      <c r="I102" s="39">
        <v>28.896218225999998</v>
      </c>
      <c r="J102" s="39">
        <v>28.612823494000001</v>
      </c>
      <c r="K102" s="39">
        <v>28.688240439000001</v>
      </c>
      <c r="L102" s="39">
        <v>27.606808451999999</v>
      </c>
      <c r="M102" s="39">
        <v>28.021003289999999</v>
      </c>
      <c r="N102" s="39">
        <v>28.525872061000001</v>
      </c>
      <c r="O102" s="39">
        <v>31.752552212000001</v>
      </c>
      <c r="P102" s="1">
        <f t="shared" si="20"/>
        <v>342.07616251500002</v>
      </c>
    </row>
    <row r="103" spans="1:16" s="1" customFormat="1" ht="13.5" hidden="1">
      <c r="A103" s="45"/>
      <c r="B103" s="45"/>
      <c r="C103" s="33">
        <v>2015</v>
      </c>
      <c r="D103" s="39">
        <v>29.414891458</v>
      </c>
      <c r="E103" s="39">
        <v>28.910903016999999</v>
      </c>
      <c r="F103" s="39">
        <v>28.651409302000001</v>
      </c>
      <c r="G103" s="39">
        <v>30.498509302999999</v>
      </c>
      <c r="H103" s="39">
        <v>30.069778577000001</v>
      </c>
      <c r="I103" s="39">
        <v>30.588066901000001</v>
      </c>
      <c r="J103" s="39">
        <v>30.476286681000001</v>
      </c>
      <c r="K103" s="39">
        <v>30.358489910999999</v>
      </c>
      <c r="L103" s="39">
        <v>28.955570115</v>
      </c>
      <c r="M103" s="39">
        <v>29.646721232000001</v>
      </c>
      <c r="N103" s="39">
        <v>30.109528331</v>
      </c>
      <c r="O103" s="39">
        <v>33.931342497000003</v>
      </c>
      <c r="P103" s="1">
        <f t="shared" si="20"/>
        <v>361.61149732499996</v>
      </c>
    </row>
    <row r="104" spans="1:16" s="1" customFormat="1" ht="13.5" hidden="1">
      <c r="A104" s="45"/>
      <c r="B104" s="45"/>
      <c r="C104" s="33">
        <v>2016</v>
      </c>
      <c r="D104" s="39">
        <v>30.673039171999999</v>
      </c>
      <c r="E104" s="39">
        <v>30.486624905999999</v>
      </c>
      <c r="F104" s="39">
        <v>30.640634258999999</v>
      </c>
      <c r="G104" s="39">
        <v>32.838571184999999</v>
      </c>
      <c r="H104" s="39">
        <v>31.97224714</v>
      </c>
      <c r="I104" s="39">
        <v>32.058956844999997</v>
      </c>
      <c r="J104" s="39">
        <v>32.140211835000002</v>
      </c>
      <c r="K104" s="39">
        <v>31.903689189000001</v>
      </c>
      <c r="L104" s="39">
        <v>31.353987057000001</v>
      </c>
      <c r="M104" s="39">
        <v>31.434882806000001</v>
      </c>
      <c r="N104" s="39">
        <v>31.897549026</v>
      </c>
      <c r="O104" s="39">
        <v>35.930540413999999</v>
      </c>
      <c r="P104" s="1">
        <f t="shared" si="20"/>
        <v>383.33093383400001</v>
      </c>
    </row>
    <row r="105" spans="1:16" s="1" customFormat="1" ht="13.5" hidden="1">
      <c r="A105" s="45"/>
      <c r="B105" s="45"/>
      <c r="C105" s="33">
        <v>2017</v>
      </c>
      <c r="D105" s="39">
        <v>32.841528611999998</v>
      </c>
      <c r="E105" s="39">
        <v>32.563965475000003</v>
      </c>
      <c r="F105" s="39">
        <v>32.798035704</v>
      </c>
      <c r="G105" s="39">
        <v>34.964251056000002</v>
      </c>
      <c r="H105" s="39">
        <v>34.874690522999998</v>
      </c>
      <c r="I105" s="39">
        <v>35.198362844000002</v>
      </c>
      <c r="J105" s="39">
        <v>35.336715681000001</v>
      </c>
      <c r="K105" s="39">
        <v>34.794483552999999</v>
      </c>
      <c r="L105" s="39">
        <v>34.092150562</v>
      </c>
      <c r="M105" s="39">
        <v>34.425331362999998</v>
      </c>
      <c r="N105" s="39">
        <v>35.023804423000001</v>
      </c>
      <c r="O105" s="39">
        <v>39.737249323999997</v>
      </c>
      <c r="P105" s="1">
        <f t="shared" si="20"/>
        <v>416.65056912000006</v>
      </c>
    </row>
    <row r="106" spans="1:16" s="1" customFormat="1" ht="13.5" hidden="1">
      <c r="A106" s="45"/>
      <c r="B106" s="45"/>
      <c r="C106" s="33">
        <v>2018</v>
      </c>
      <c r="D106" s="39">
        <v>36.233487418000003</v>
      </c>
      <c r="E106" s="39">
        <v>36.496038372999998</v>
      </c>
      <c r="F106" s="39">
        <v>35.930645552000001</v>
      </c>
      <c r="G106" s="39">
        <v>38.789715887</v>
      </c>
      <c r="H106" s="39">
        <v>38.732685357000001</v>
      </c>
      <c r="I106" s="39">
        <v>38.870979175000002</v>
      </c>
      <c r="J106" s="39">
        <v>38.565590923000002</v>
      </c>
      <c r="K106" s="39">
        <v>38.595441081000004</v>
      </c>
      <c r="L106" s="39"/>
      <c r="M106" s="39"/>
      <c r="N106" s="39"/>
      <c r="O106" s="39"/>
      <c r="P106" s="1">
        <f t="shared" si="20"/>
        <v>302.21458376600003</v>
      </c>
    </row>
    <row r="107" spans="1:2" s="1" customFormat="1" ht="13.5" hidden="1">
      <c r="A107" s="45"/>
      <c r="B107" s="45"/>
    </row>
    <row r="108" spans="1:15" s="1" customFormat="1" ht="13.5" hidden="1">
      <c r="A108" s="45"/>
      <c r="B108" s="45" t="s">
        <v>34</v>
      </c>
      <c r="C108" s="46" t="s">
        <v>35</v>
      </c>
      <c r="D108" s="33" t="s">
        <v>2</v>
      </c>
      <c r="E108" s="33" t="s">
        <v>3</v>
      </c>
      <c r="F108" s="33" t="s">
        <v>4</v>
      </c>
      <c r="G108" s="33" t="s">
        <v>5</v>
      </c>
      <c r="H108" s="33" t="s">
        <v>6</v>
      </c>
      <c r="I108" s="33" t="s">
        <v>7</v>
      </c>
      <c r="J108" s="33" t="s">
        <v>8</v>
      </c>
      <c r="K108" s="33" t="s">
        <v>9</v>
      </c>
      <c r="L108" s="33" t="s">
        <v>10</v>
      </c>
      <c r="M108" s="33" t="s">
        <v>11</v>
      </c>
      <c r="N108" s="33" t="s">
        <v>12</v>
      </c>
      <c r="O108" s="33" t="s">
        <v>13</v>
      </c>
    </row>
    <row r="109" spans="1:15" s="1" customFormat="1" ht="13.5" hidden="1">
      <c r="A109" s="45"/>
      <c r="B109" s="45"/>
      <c r="C109" s="33">
        <v>2013</v>
      </c>
      <c r="D109" s="39">
        <v>27.361058976999999</v>
      </c>
      <c r="E109" s="39">
        <f>E101+D109</f>
        <v>54.021990105</v>
      </c>
      <c r="F109" s="39">
        <f t="shared" si="21" ref="F109:O109">F101+E109</f>
        <v>80.518297665999995</v>
      </c>
      <c r="G109" s="39">
        <f t="shared" si="21"/>
        <v>108.553447941</v>
      </c>
      <c r="H109" s="39">
        <f t="shared" si="21"/>
        <v>136.42321726</v>
      </c>
      <c r="I109" s="39">
        <f t="shared" si="21"/>
        <v>164.58987072900001</v>
      </c>
      <c r="J109" s="39">
        <f t="shared" si="21"/>
        <v>192.25318767600001</v>
      </c>
      <c r="K109" s="39">
        <f t="shared" si="21"/>
        <v>220.26552372</v>
      </c>
      <c r="L109" s="39">
        <f t="shared" si="21"/>
        <v>247.33783337200001</v>
      </c>
      <c r="M109" s="39">
        <f t="shared" si="21"/>
        <v>274.456426889</v>
      </c>
      <c r="N109" s="39">
        <f t="shared" si="21"/>
        <v>302.29241741200002</v>
      </c>
      <c r="O109" s="39">
        <f t="shared" si="21"/>
        <v>332.597622194</v>
      </c>
    </row>
    <row r="110" spans="1:15" s="1" customFormat="1" ht="13.5" hidden="1">
      <c r="A110" s="45"/>
      <c r="B110" s="45"/>
      <c r="C110" s="33">
        <v>2014</v>
      </c>
      <c r="D110" s="39">
        <v>28.137802335</v>
      </c>
      <c r="E110" s="39">
        <f t="shared" si="22" ref="E110:O114">E102+D110</f>
        <v>55.685774538000004</v>
      </c>
      <c r="F110" s="39">
        <f t="shared" si="22"/>
        <v>82.986813708</v>
      </c>
      <c r="G110" s="39">
        <f t="shared" si="22"/>
        <v>111.55802786</v>
      </c>
      <c r="H110" s="39">
        <f t="shared" si="22"/>
        <v>139.97264434100001</v>
      </c>
      <c r="I110" s="39">
        <f t="shared" si="22"/>
        <v>168.86886256700001</v>
      </c>
      <c r="J110" s="39">
        <f t="shared" si="22"/>
        <v>197.481686061</v>
      </c>
      <c r="K110" s="39">
        <f t="shared" si="22"/>
        <v>226.1699265</v>
      </c>
      <c r="L110" s="39">
        <f t="shared" si="22"/>
        <v>253.776734952</v>
      </c>
      <c r="M110" s="39">
        <f t="shared" si="22"/>
        <v>281.79773824199998</v>
      </c>
      <c r="N110" s="39">
        <f t="shared" si="22"/>
        <v>310.32361030300001</v>
      </c>
      <c r="O110" s="39">
        <f t="shared" si="22"/>
        <v>342.07616251500002</v>
      </c>
    </row>
    <row r="111" spans="1:15" s="1" customFormat="1" ht="13.5" hidden="1">
      <c r="A111" s="45"/>
      <c r="B111" s="45"/>
      <c r="C111" s="33">
        <v>2015</v>
      </c>
      <c r="D111" s="39">
        <v>29.414891458</v>
      </c>
      <c r="E111" s="39">
        <f t="shared" si="22"/>
        <v>58.325794474999995</v>
      </c>
      <c r="F111" s="39">
        <f t="shared" si="22"/>
        <v>86.977203777</v>
      </c>
      <c r="G111" s="39">
        <f t="shared" si="22"/>
        <v>117.47571307999999</v>
      </c>
      <c r="H111" s="39">
        <f t="shared" si="22"/>
        <v>147.54549165699999</v>
      </c>
      <c r="I111" s="39">
        <f t="shared" si="22"/>
        <v>178.13355855799998</v>
      </c>
      <c r="J111" s="39">
        <f t="shared" si="22"/>
        <v>208.60984523899998</v>
      </c>
      <c r="K111" s="39">
        <f t="shared" si="22"/>
        <v>238.96833514999997</v>
      </c>
      <c r="L111" s="39">
        <f t="shared" si="22"/>
        <v>267.92390526499997</v>
      </c>
      <c r="M111" s="39">
        <f t="shared" si="22"/>
        <v>297.57062649699998</v>
      </c>
      <c r="N111" s="39">
        <f t="shared" si="22"/>
        <v>327.68015482799996</v>
      </c>
      <c r="O111" s="39">
        <f t="shared" si="22"/>
        <v>361.61149732499996</v>
      </c>
    </row>
    <row r="112" spans="1:15" s="1" customFormat="1" ht="13.5" hidden="1">
      <c r="A112" s="45"/>
      <c r="B112" s="45"/>
      <c r="C112" s="33">
        <v>2016</v>
      </c>
      <c r="D112" s="39">
        <v>30.673039171999999</v>
      </c>
      <c r="E112" s="39">
        <f t="shared" si="22"/>
        <v>61.159664077999999</v>
      </c>
      <c r="F112" s="39">
        <f t="shared" si="22"/>
        <v>91.800298337000001</v>
      </c>
      <c r="G112" s="39">
        <f t="shared" si="22"/>
        <v>124.63886952199999</v>
      </c>
      <c r="H112" s="39">
        <f t="shared" si="22"/>
        <v>156.611116662</v>
      </c>
      <c r="I112" s="39">
        <f t="shared" si="22"/>
        <v>188.67007350699998</v>
      </c>
      <c r="J112" s="39">
        <f t="shared" si="22"/>
        <v>220.81028534199999</v>
      </c>
      <c r="K112" s="39">
        <f t="shared" si="22"/>
        <v>252.71397453099999</v>
      </c>
      <c r="L112" s="39">
        <f t="shared" si="22"/>
        <v>284.067961588</v>
      </c>
      <c r="M112" s="39">
        <f t="shared" si="22"/>
        <v>315.50284439400002</v>
      </c>
      <c r="N112" s="39">
        <f t="shared" si="22"/>
        <v>347.40039342</v>
      </c>
      <c r="O112" s="39">
        <f t="shared" si="22"/>
        <v>383.33093383400001</v>
      </c>
    </row>
    <row r="113" spans="1:15" s="1" customFormat="1" ht="13.5" hidden="1">
      <c r="A113" s="45"/>
      <c r="B113" s="45"/>
      <c r="C113" s="33">
        <v>2017</v>
      </c>
      <c r="D113" s="39">
        <v>32.841528611999998</v>
      </c>
      <c r="E113" s="39">
        <f t="shared" si="22"/>
        <v>65.405494086999994</v>
      </c>
      <c r="F113" s="39">
        <f t="shared" si="22"/>
        <v>98.203529790999994</v>
      </c>
      <c r="G113" s="39">
        <f t="shared" si="22"/>
        <v>133.16778084699999</v>
      </c>
      <c r="H113" s="39">
        <f t="shared" si="22"/>
        <v>168.04247136999999</v>
      </c>
      <c r="I113" s="39">
        <f t="shared" si="22"/>
        <v>203.24083421399999</v>
      </c>
      <c r="J113" s="39">
        <f t="shared" si="22"/>
        <v>238.577549895</v>
      </c>
      <c r="K113" s="39">
        <f t="shared" si="22"/>
        <v>273.37203344800002</v>
      </c>
      <c r="L113" s="39">
        <f t="shared" si="22"/>
        <v>307.46418401000005</v>
      </c>
      <c r="M113" s="39">
        <f t="shared" si="22"/>
        <v>341.88951537300005</v>
      </c>
      <c r="N113" s="39">
        <f t="shared" si="22"/>
        <v>376.91331979600005</v>
      </c>
      <c r="O113" s="39">
        <f t="shared" si="22"/>
        <v>416.65056912000006</v>
      </c>
    </row>
    <row r="114" spans="1:15" s="1" customFormat="1" ht="13.5" hidden="1">
      <c r="A114" s="45"/>
      <c r="B114" s="45"/>
      <c r="C114" s="33">
        <v>2018</v>
      </c>
      <c r="D114" s="39">
        <v>36.233487418000003</v>
      </c>
      <c r="E114" s="39">
        <f t="shared" si="22"/>
        <v>72.729525791</v>
      </c>
      <c r="F114" s="39">
        <f t="shared" si="22"/>
        <v>108.660171343</v>
      </c>
      <c r="G114" s="39">
        <f t="shared" si="22"/>
        <v>147.44988723</v>
      </c>
      <c r="H114" s="39">
        <f t="shared" si="22"/>
        <v>186.18257258700001</v>
      </c>
      <c r="I114" s="39">
        <f t="shared" si="22"/>
        <v>225.05355176200001</v>
      </c>
      <c r="J114" s="39">
        <f>J106+I114</f>
        <v>263.61914268500004</v>
      </c>
      <c r="K114" s="39">
        <f>K106+J114</f>
        <v>302.21458376600003</v>
      </c>
      <c r="L114" s="39"/>
      <c r="M114" s="39"/>
      <c r="N114" s="39"/>
      <c r="O114" s="39"/>
    </row>
    <row r="115" s="1" customFormat="1" ht="13.5" hidden="1"/>
    <row r="116" s="1" customFormat="1" ht="13.5" hidden="1" thickBot="1"/>
    <row r="117" spans="3:15" s="1" customFormat="1" ht="12.75">
      <c r="C117" s="51" t="s">
        <v>1</v>
      </c>
      <c r="D117" s="53">
        <v>2019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5"/>
    </row>
    <row r="118" spans="3:15" s="1" customFormat="1" ht="13.5" thickBot="1">
      <c r="C118" s="52"/>
      <c r="D118" s="3" t="s">
        <v>2</v>
      </c>
      <c r="E118" s="4" t="s">
        <v>3</v>
      </c>
      <c r="F118" s="4" t="s">
        <v>4</v>
      </c>
      <c r="G118" s="4" t="s">
        <v>5</v>
      </c>
      <c r="H118" s="4" t="s">
        <v>6</v>
      </c>
      <c r="I118" s="4" t="s">
        <v>7</v>
      </c>
      <c r="J118" s="5" t="s">
        <v>8</v>
      </c>
      <c r="K118" s="4" t="s">
        <v>9</v>
      </c>
      <c r="L118" s="4" t="s">
        <v>10</v>
      </c>
      <c r="M118" s="4" t="s">
        <v>11</v>
      </c>
      <c r="N118" s="4" t="s">
        <v>12</v>
      </c>
      <c r="O118" s="6" t="s">
        <v>13</v>
      </c>
    </row>
    <row r="119" spans="3:15" s="1" customFormat="1" ht="12.75">
      <c r="C119" s="7" t="s">
        <v>14</v>
      </c>
      <c r="D119" s="8">
        <v>38.817015368</v>
      </c>
      <c r="E119" s="9">
        <v>78.103936501999996</v>
      </c>
      <c r="F119" s="9">
        <v>117.47085690500001</v>
      </c>
      <c r="G119" s="9">
        <v>159.810483783</v>
      </c>
      <c r="H119" s="9">
        <v>202.23090272899998</v>
      </c>
      <c r="I119" s="9">
        <v>244.14227004699998</v>
      </c>
      <c r="J119" s="10">
        <v>285.74253124299997</v>
      </c>
      <c r="K119" s="9">
        <v>327.40620111999999</v>
      </c>
      <c r="L119" s="9">
        <v>367.27627574299999</v>
      </c>
      <c r="M119" s="9">
        <v>407.34338088699997</v>
      </c>
      <c r="N119" s="9">
        <v>448.42792701099995</v>
      </c>
      <c r="O119" s="11">
        <v>494.33792588899996</v>
      </c>
    </row>
    <row r="120" spans="3:15" s="1" customFormat="1" ht="12.75">
      <c r="C120" s="12" t="s">
        <v>15</v>
      </c>
      <c r="D120" s="13">
        <f t="shared" si="23" ref="D120:O120">D121+D122</f>
        <v>40.382555171999996</v>
      </c>
      <c r="E120" s="14">
        <f t="shared" si="23"/>
        <v>79.886245248999984</v>
      </c>
      <c r="F120" s="14">
        <f t="shared" si="23"/>
        <v>118.082958099</v>
      </c>
      <c r="G120" s="14">
        <f t="shared" si="23"/>
        <v>160.36144964599998</v>
      </c>
      <c r="H120" s="14">
        <f t="shared" si="23"/>
        <v>198.885173643</v>
      </c>
      <c r="I120" s="14">
        <f t="shared" si="23"/>
        <v>237.86478448400001</v>
      </c>
      <c r="J120" s="14">
        <f t="shared" si="23"/>
        <v>277.52272080400002</v>
      </c>
      <c r="K120" s="14">
        <f t="shared" si="23"/>
        <v>317.94663715600001</v>
      </c>
      <c r="L120" s="14">
        <f t="shared" si="23"/>
        <v>356.31536550300007</v>
      </c>
      <c r="M120" s="14">
        <f t="shared" si="23"/>
        <v>397.54433354400004</v>
      </c>
      <c r="N120" s="14">
        <f t="shared" si="23"/>
        <v>437.44275369400003</v>
      </c>
      <c r="O120" s="15">
        <f t="shared" si="23"/>
        <v>477.89940587600006</v>
      </c>
    </row>
    <row r="121" spans="3:15" s="1" customFormat="1" ht="12.75">
      <c r="C121" s="16" t="s">
        <v>16</v>
      </c>
      <c r="D121" s="17">
        <v>39.855733672</v>
      </c>
      <c r="E121" s="18">
        <v>78.83260224899999</v>
      </c>
      <c r="F121" s="18">
        <v>116.50249359899999</v>
      </c>
      <c r="G121" s="18">
        <v>158.25416364599999</v>
      </c>
      <c r="H121" s="18">
        <v>196.251066143</v>
      </c>
      <c r="I121" s="18">
        <v>234.703855484</v>
      </c>
      <c r="J121" s="19">
        <v>273.83497030400002</v>
      </c>
      <c r="K121" s="18">
        <v>313.73206515600003</v>
      </c>
      <c r="L121" s="18">
        <v>351.57397200300005</v>
      </c>
      <c r="M121" s="18">
        <v>392.27611854400004</v>
      </c>
      <c r="N121" s="18">
        <v>431.64771719400005</v>
      </c>
      <c r="O121" s="20">
        <v>471.57754787600004</v>
      </c>
    </row>
    <row r="122" spans="3:15" s="1" customFormat="1" ht="12.75">
      <c r="C122" s="21" t="s">
        <v>17</v>
      </c>
      <c r="D122" s="17">
        <v>0.52682149999999994</v>
      </c>
      <c r="E122" s="18">
        <v>1.0536429999999999</v>
      </c>
      <c r="F122" s="18">
        <v>1.5804644999999997</v>
      </c>
      <c r="G122" s="18">
        <v>2.1072859999999998</v>
      </c>
      <c r="H122" s="18">
        <v>2.6341074999999998</v>
      </c>
      <c r="I122" s="18">
        <v>3.1609289999999999</v>
      </c>
      <c r="J122" s="19">
        <v>3.6877504999999999</v>
      </c>
      <c r="K122" s="18">
        <v>4.2145719999999995</v>
      </c>
      <c r="L122" s="18">
        <v>4.7413934999999992</v>
      </c>
      <c r="M122" s="18">
        <v>5.2682149999999988</v>
      </c>
      <c r="N122" s="18">
        <v>5.7950364999999984</v>
      </c>
      <c r="O122" s="20">
        <v>6.321857999999998</v>
      </c>
    </row>
    <row r="123" spans="3:15" s="1" customFormat="1" ht="13.5" thickBot="1">
      <c r="C123" s="22" t="s">
        <v>18</v>
      </c>
      <c r="D123" s="23">
        <f t="shared" si="24" ref="D123:O123">D119-D120</f>
        <v>-1.5655398039999966</v>
      </c>
      <c r="E123" s="24">
        <f t="shared" si="24"/>
        <v>-1.7823087469999876</v>
      </c>
      <c r="F123" s="24">
        <f t="shared" si="24"/>
        <v>-0.6121011939999903</v>
      </c>
      <c r="G123" s="24">
        <f t="shared" si="24"/>
        <v>-0.55096586299998762</v>
      </c>
      <c r="H123" s="24">
        <f t="shared" si="24"/>
        <v>3.3457290859999773</v>
      </c>
      <c r="I123" s="24">
        <f t="shared" si="24"/>
        <v>6.2774855629999706</v>
      </c>
      <c r="J123" s="24">
        <f t="shared" si="24"/>
        <v>8.2198104389999571</v>
      </c>
      <c r="K123" s="24">
        <f t="shared" si="24"/>
        <v>9.4595639639999831</v>
      </c>
      <c r="L123" s="24">
        <f t="shared" si="24"/>
        <v>10.960910239999919</v>
      </c>
      <c r="M123" s="24">
        <f t="shared" si="24"/>
        <v>9.799047342999927</v>
      </c>
      <c r="N123" s="24">
        <f t="shared" si="24"/>
        <v>10.985173316999919</v>
      </c>
      <c r="O123" s="26">
        <f t="shared" si="24"/>
        <v>16.438520012999902</v>
      </c>
    </row>
    <row r="124" spans="3:15" s="1" customFormat="1" ht="12.75">
      <c r="C124" s="56" t="s">
        <v>36</v>
      </c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3:15" s="1" customFormat="1" ht="12.75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3:15" s="1" customFormat="1" ht="13.5" thickBot="1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" t="s">
        <v>0</v>
      </c>
    </row>
    <row r="127" spans="3:15" s="1" customFormat="1" ht="12.75">
      <c r="C127" s="51" t="s">
        <v>1</v>
      </c>
      <c r="D127" s="53">
        <v>2020</v>
      </c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5"/>
    </row>
    <row r="128" spans="3:15" s="1" customFormat="1" ht="13.5" thickBot="1">
      <c r="C128" s="52"/>
      <c r="D128" s="3" t="s">
        <v>2</v>
      </c>
      <c r="E128" s="4" t="s">
        <v>3</v>
      </c>
      <c r="F128" s="4" t="s">
        <v>4</v>
      </c>
      <c r="G128" s="4" t="s">
        <v>5</v>
      </c>
      <c r="H128" s="4" t="s">
        <v>6</v>
      </c>
      <c r="I128" s="4" t="s">
        <v>7</v>
      </c>
      <c r="J128" s="5" t="s">
        <v>8</v>
      </c>
      <c r="K128" s="4" t="s">
        <v>9</v>
      </c>
      <c r="L128" s="4" t="s">
        <v>10</v>
      </c>
      <c r="M128" s="4" t="s">
        <v>11</v>
      </c>
      <c r="N128" s="4" t="s">
        <v>12</v>
      </c>
      <c r="O128" s="6" t="s">
        <v>13</v>
      </c>
    </row>
    <row r="129" spans="3:15" s="1" customFormat="1" ht="12.75">
      <c r="C129" s="7" t="s">
        <v>14</v>
      </c>
      <c r="D129" s="8">
        <v>41.971774156000002</v>
      </c>
      <c r="E129" s="9">
        <v>83.680427363999996</v>
      </c>
      <c r="F129" s="9">
        <v>123.637193698</v>
      </c>
      <c r="G129" s="9">
        <v>164.34671409800001</v>
      </c>
      <c r="H129" s="9">
        <v>203.73561344699999</v>
      </c>
      <c r="I129" s="9">
        <v>242.664517687</v>
      </c>
      <c r="J129" s="10">
        <v>279.36807275699999</v>
      </c>
      <c r="K129" s="9">
        <v>316.21286484899997</v>
      </c>
      <c r="L129" s="9">
        <v>352.70055293199994</v>
      </c>
      <c r="M129" s="9">
        <v>394.68876924099993</v>
      </c>
      <c r="N129" s="9">
        <v>438.33693114499994</v>
      </c>
      <c r="O129" s="11">
        <v>485.43973</v>
      </c>
    </row>
    <row r="130" spans="3:15" s="1" customFormat="1" ht="12.75">
      <c r="C130" s="12" t="s">
        <v>15</v>
      </c>
      <c r="D130" s="13">
        <f t="shared" si="25" ref="D130:J130">D131+D132</f>
        <v>44.469209062333334</v>
      </c>
      <c r="E130" s="14">
        <f t="shared" si="25"/>
        <v>85.913612898666671</v>
      </c>
      <c r="F130" s="14">
        <f t="shared" si="25"/>
        <v>127.67389494900002</v>
      </c>
      <c r="G130" s="14">
        <f t="shared" si="25"/>
        <v>173.81420396633334</v>
      </c>
      <c r="H130" s="14">
        <f t="shared" si="25"/>
        <v>212.69569597766667</v>
      </c>
      <c r="I130" s="14">
        <f t="shared" si="25"/>
        <v>256.52111729699999</v>
      </c>
      <c r="J130" s="14">
        <f t="shared" si="25"/>
        <v>299.93563010733334</v>
      </c>
      <c r="K130" s="14">
        <f>K131+K132</f>
        <v>340.57409094166667</v>
      </c>
      <c r="L130" s="14">
        <f>L131+L132</f>
        <v>383.11406950400004</v>
      </c>
      <c r="M130" s="14">
        <f>M131+M132</f>
        <v>426.46849467433333</v>
      </c>
      <c r="N130" s="14">
        <f>N131+N132</f>
        <v>468.11580001566671</v>
      </c>
      <c r="O130" s="15">
        <f>O131+O132</f>
        <v>525.99133700000004</v>
      </c>
    </row>
    <row r="131" spans="3:15" s="1" customFormat="1" ht="12.75">
      <c r="C131" s="16" t="s">
        <v>16</v>
      </c>
      <c r="D131" s="17">
        <v>43.933948479000001</v>
      </c>
      <c r="E131" s="18">
        <v>84.843091732000005</v>
      </c>
      <c r="F131" s="18">
        <v>126.06811319900001</v>
      </c>
      <c r="G131" s="18">
        <v>171.67316163300001</v>
      </c>
      <c r="H131" s="18">
        <v>210.01939306100002</v>
      </c>
      <c r="I131" s="18">
        <v>253.30955379700001</v>
      </c>
      <c r="J131" s="19">
        <v>296.18880602400003</v>
      </c>
      <c r="K131" s="18">
        <v>336.29200627500001</v>
      </c>
      <c r="L131" s="18">
        <v>378.29672425400003</v>
      </c>
      <c r="M131" s="18">
        <v>421.11588884100001</v>
      </c>
      <c r="N131" s="18">
        <v>462.22793359900004</v>
      </c>
      <c r="O131" s="20">
        <v>519.56821000000002</v>
      </c>
    </row>
    <row r="132" spans="3:17" s="1" customFormat="1" ht="12.75">
      <c r="C132" s="21" t="s">
        <v>17</v>
      </c>
      <c r="D132" s="17">
        <v>0.53526058333333337</v>
      </c>
      <c r="E132" s="18">
        <v>1.0705211666666667</v>
      </c>
      <c r="F132" s="18">
        <v>1.6057817500000002</v>
      </c>
      <c r="G132" s="18">
        <v>2.1410423333333335</v>
      </c>
      <c r="H132" s="18">
        <v>2.6763029166666668</v>
      </c>
      <c r="I132" s="18">
        <v>3.2115635</v>
      </c>
      <c r="J132" s="19">
        <v>3.7468240833333333</v>
      </c>
      <c r="K132" s="18">
        <v>4.282084666666667</v>
      </c>
      <c r="L132" s="18">
        <v>4.8173452500000007</v>
      </c>
      <c r="M132" s="18">
        <v>5.3526058333333344</v>
      </c>
      <c r="N132" s="18">
        <v>5.8878664166666681</v>
      </c>
      <c r="O132" s="20">
        <v>6.4231270000000018</v>
      </c>
      <c r="Q132" s="48"/>
    </row>
    <row r="133" spans="3:15" s="1" customFormat="1" ht="13.5" thickBot="1">
      <c r="C133" s="22" t="s">
        <v>18</v>
      </c>
      <c r="D133" s="23">
        <f t="shared" si="26" ref="D133:O133">D129-D130</f>
        <v>-2.4974349063333321</v>
      </c>
      <c r="E133" s="24">
        <f t="shared" si="26"/>
        <v>-2.2331855346666742</v>
      </c>
      <c r="F133" s="24">
        <f t="shared" si="26"/>
        <v>-4.0367012510000109</v>
      </c>
      <c r="G133" s="24">
        <f t="shared" si="26"/>
        <v>-9.4674898683333311</v>
      </c>
      <c r="H133" s="24">
        <f t="shared" si="26"/>
        <v>-8.960082530666682</v>
      </c>
      <c r="I133" s="24">
        <f t="shared" si="26"/>
        <v>-13.856599609999989</v>
      </c>
      <c r="J133" s="24">
        <f t="shared" si="26"/>
        <v>-20.567557350333345</v>
      </c>
      <c r="K133" s="24">
        <f>K129-K130</f>
        <v>-24.361226092666698</v>
      </c>
      <c r="L133" s="24">
        <f t="shared" si="26"/>
        <v>-30.413516572000105</v>
      </c>
      <c r="M133" s="24">
        <f t="shared" si="26"/>
        <v>-31.779725433333397</v>
      </c>
      <c r="N133" s="24">
        <f t="shared" si="26"/>
        <v>-29.77886887066677</v>
      </c>
      <c r="O133" s="26">
        <f t="shared" si="26"/>
        <v>-40.551607000000047</v>
      </c>
    </row>
    <row r="134" spans="3:15" s="1" customFormat="1" ht="12.75">
      <c r="C134" s="56" t="s">
        <v>37</v>
      </c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3:15" s="1" customFormat="1" ht="12.75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3:15" s="1" customFormat="1" ht="13.5" thickBot="1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" t="s">
        <v>0</v>
      </c>
    </row>
    <row r="137" spans="3:15" s="1" customFormat="1" ht="12.75">
      <c r="C137" s="51" t="s">
        <v>1</v>
      </c>
      <c r="D137" s="53">
        <v>2021</v>
      </c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5"/>
    </row>
    <row r="138" spans="3:15" s="1" customFormat="1" ht="13.5" thickBot="1">
      <c r="C138" s="52"/>
      <c r="D138" s="3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5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6" t="s">
        <v>13</v>
      </c>
    </row>
    <row r="139" spans="3:15" s="1" customFormat="1" ht="12.75">
      <c r="C139" s="7" t="s">
        <v>14</v>
      </c>
      <c r="D139" s="8">
        <v>43.755039588999999</v>
      </c>
      <c r="E139" s="9">
        <v>85.384465222000003</v>
      </c>
      <c r="F139" s="9">
        <v>126.77265257395</v>
      </c>
      <c r="G139" s="9">
        <v>170.05863239582999</v>
      </c>
      <c r="H139" s="9">
        <v>216.23648195068998</v>
      </c>
      <c r="I139" s="9">
        <v>261.84319496012</v>
      </c>
      <c r="J139" s="10">
        <v>307.29229774839001</v>
      </c>
      <c r="K139" s="9">
        <v>352.44249619036998</v>
      </c>
      <c r="L139" s="9">
        <v>396.58644063505</v>
      </c>
      <c r="M139" s="9">
        <v>440.27125628343998</v>
      </c>
      <c r="N139" s="9">
        <v>484.65886128633997</v>
      </c>
      <c r="O139" s="11">
        <v>535.12805900000001</v>
      </c>
    </row>
    <row r="140" spans="3:15" s="1" customFormat="1" ht="12.75">
      <c r="C140" s="12" t="s">
        <v>15</v>
      </c>
      <c r="D140" s="13">
        <f t="shared" si="27" ref="D140:O140">D141+D142</f>
        <v>45.061972566666661</v>
      </c>
      <c r="E140" s="14">
        <f t="shared" si="27"/>
        <v>89.575883419333323</v>
      </c>
      <c r="F140" s="14">
        <f t="shared" si="27"/>
        <v>136.33134049638997</v>
      </c>
      <c r="G140" s="14">
        <f t="shared" si="27"/>
        <v>180.86529167063665</v>
      </c>
      <c r="H140" s="14">
        <f t="shared" si="27"/>
        <v>223.94321014338334</v>
      </c>
      <c r="I140" s="14">
        <f t="shared" si="27"/>
        <v>270.95916137607998</v>
      </c>
      <c r="J140" s="14">
        <f t="shared" si="27"/>
        <v>314.69850855956668</v>
      </c>
      <c r="K140" s="14">
        <f t="shared" si="27"/>
        <v>358.70487553545331</v>
      </c>
      <c r="L140" s="14">
        <f t="shared" si="27"/>
        <v>404.34661383734999</v>
      </c>
      <c r="M140" s="14">
        <f t="shared" si="27"/>
        <v>448.45968779514664</v>
      </c>
      <c r="N140" s="14">
        <f t="shared" si="27"/>
        <v>493.32145863480326</v>
      </c>
      <c r="O140" s="15">
        <f t="shared" si="27"/>
        <v>537.38643999999999</v>
      </c>
    </row>
    <row r="141" spans="3:15" s="1" customFormat="1" ht="12.75">
      <c r="C141" s="16" t="s">
        <v>16</v>
      </c>
      <c r="D141" s="17">
        <v>44.488071399999995</v>
      </c>
      <c r="E141" s="18">
        <v>88.428081085999992</v>
      </c>
      <c r="F141" s="18">
        <v>134.60963699638998</v>
      </c>
      <c r="G141" s="18">
        <v>178.56968700396999</v>
      </c>
      <c r="H141" s="18">
        <v>221.07370431005</v>
      </c>
      <c r="I141" s="18">
        <v>267.51575437608</v>
      </c>
      <c r="J141" s="19">
        <v>310.6812003929</v>
      </c>
      <c r="K141" s="18">
        <v>354.11366620211999</v>
      </c>
      <c r="L141" s="18">
        <v>399.18150333734997</v>
      </c>
      <c r="M141" s="18">
        <v>442.72067612847997</v>
      </c>
      <c r="N141" s="18">
        <v>487.00854580146995</v>
      </c>
      <c r="O141" s="20">
        <v>530.49962600000003</v>
      </c>
    </row>
    <row r="142" spans="3:15" s="1" customFormat="1" ht="12.75">
      <c r="C142" s="21" t="s">
        <v>17</v>
      </c>
      <c r="D142" s="17">
        <v>0.57390116666666668</v>
      </c>
      <c r="E142" s="18">
        <v>1.1478023333333334</v>
      </c>
      <c r="F142" s="18">
        <v>1.7217035000000001</v>
      </c>
      <c r="G142" s="18">
        <v>2.2956046666666667</v>
      </c>
      <c r="H142" s="18">
        <v>2.8695058333333332</v>
      </c>
      <c r="I142" s="18">
        <v>3.4434069999999997</v>
      </c>
      <c r="J142" s="19">
        <v>4.0173081666666661</v>
      </c>
      <c r="K142" s="18">
        <v>4.5912093333333326</v>
      </c>
      <c r="L142" s="18">
        <v>5.165110499999999</v>
      </c>
      <c r="M142" s="18">
        <v>5.7390116666666655</v>
      </c>
      <c r="N142" s="18">
        <v>6.312912833333332</v>
      </c>
      <c r="O142" s="20">
        <v>6.8868139999999984</v>
      </c>
    </row>
    <row r="143" spans="3:15" s="1" customFormat="1" ht="13.5" thickBot="1">
      <c r="C143" s="22" t="s">
        <v>18</v>
      </c>
      <c r="D143" s="23">
        <f t="shared" si="28" ref="D143:O143">D139-D140</f>
        <v>-1.3069329776666621</v>
      </c>
      <c r="E143" s="24">
        <f t="shared" si="28"/>
        <v>-4.19141819733332</v>
      </c>
      <c r="F143" s="24">
        <f t="shared" si="28"/>
        <v>-9.5586879224399723</v>
      </c>
      <c r="G143" s="24">
        <f t="shared" si="28"/>
        <v>-10.806659274806663</v>
      </c>
      <c r="H143" s="24">
        <f t="shared" si="28"/>
        <v>-7.7067281926933617</v>
      </c>
      <c r="I143" s="24">
        <f t="shared" si="28"/>
        <v>-9.1159664159599743</v>
      </c>
      <c r="J143" s="24">
        <f t="shared" si="28"/>
        <v>-7.4062108111766634</v>
      </c>
      <c r="K143" s="24">
        <f t="shared" si="28"/>
        <v>-6.2623793450833318</v>
      </c>
      <c r="L143" s="24">
        <f t="shared" si="28"/>
        <v>-7.7601732022999954</v>
      </c>
      <c r="M143" s="24">
        <f t="shared" si="28"/>
        <v>-8.1884315117066535</v>
      </c>
      <c r="N143" s="24">
        <f t="shared" si="28"/>
        <v>-8.6625973484632937</v>
      </c>
      <c r="O143" s="26">
        <f t="shared" si="28"/>
        <v>-2.2583809999999858</v>
      </c>
    </row>
    <row r="144" spans="3:15" s="1" customFormat="1" ht="12.75" customHeight="1">
      <c r="C144" s="56" t="s">
        <v>38</v>
      </c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3:15" s="1" customFormat="1" ht="13.5" customHeight="1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3:15" ht="13.5" customHeight="1" thickBot="1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" t="s">
        <v>0</v>
      </c>
    </row>
    <row r="147" spans="3:15" ht="13.5" customHeight="1">
      <c r="C147" s="51" t="s">
        <v>1</v>
      </c>
      <c r="D147" s="53">
        <v>2022</v>
      </c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5"/>
    </row>
    <row r="148" spans="3:15" ht="13.5" customHeight="1" thickBot="1">
      <c r="C148" s="52"/>
      <c r="D148" s="3" t="s">
        <v>2</v>
      </c>
      <c r="E148" s="4" t="s">
        <v>3</v>
      </c>
      <c r="F148" s="4" t="s">
        <v>4</v>
      </c>
      <c r="G148" s="4" t="s">
        <v>5</v>
      </c>
      <c r="H148" s="4" t="s">
        <v>6</v>
      </c>
      <c r="I148" s="4" t="s">
        <v>7</v>
      </c>
      <c r="J148" s="5" t="s">
        <v>8</v>
      </c>
      <c r="K148" s="4" t="s">
        <v>9</v>
      </c>
      <c r="L148" s="4" t="s">
        <v>10</v>
      </c>
      <c r="M148" s="4" t="s">
        <v>11</v>
      </c>
      <c r="N148" s="4" t="s">
        <v>12</v>
      </c>
      <c r="O148" s="6" t="s">
        <v>13</v>
      </c>
    </row>
    <row r="149" spans="3:15" ht="13.5" customHeight="1">
      <c r="C149" s="7" t="s">
        <v>14</v>
      </c>
      <c r="D149" s="8">
        <v>46.007863462700001</v>
      </c>
      <c r="E149" s="9">
        <v>89.590725139989999</v>
      </c>
      <c r="F149" s="9">
        <v>133.05178325717</v>
      </c>
      <c r="G149" s="9">
        <v>181.83276823045</v>
      </c>
      <c r="H149" s="9">
        <v>230.10421266243</v>
      </c>
      <c r="I149" s="9">
        <v>278.73437483638003</v>
      </c>
      <c r="J149" s="10">
        <v>327.33199167958003</v>
      </c>
      <c r="K149" s="9">
        <v>375.20291960239001</v>
      </c>
      <c r="L149" s="9">
        <v>422.55950890675001</v>
      </c>
      <c r="M149" s="9">
        <v>469.86951781806999</v>
      </c>
      <c r="N149" s="9">
        <v>517.73340851507999</v>
      </c>
      <c r="O149" s="11">
        <v>573.21268199999997</v>
      </c>
    </row>
    <row r="150" spans="3:15" ht="13.5" customHeight="1">
      <c r="C150" s="12" t="s">
        <v>15</v>
      </c>
      <c r="D150" s="13">
        <f t="shared" si="29" ref="D150:O150">D151+D152</f>
        <v>49.137006536556662</v>
      </c>
      <c r="E150" s="14">
        <f t="shared" si="29"/>
        <v>95.762416916113324</v>
      </c>
      <c r="F150" s="14">
        <f t="shared" si="29"/>
        <v>143.54555193222998</v>
      </c>
      <c r="G150" s="14">
        <f t="shared" si="29"/>
        <v>190.55414537671663</v>
      </c>
      <c r="H150" s="14">
        <f t="shared" si="29"/>
        <v>236.91248609897332</v>
      </c>
      <c r="I150" s="14">
        <f t="shared" si="29"/>
        <v>289.00027828776996</v>
      </c>
      <c r="J150" s="14">
        <f t="shared" si="29"/>
        <v>336.94411411003665</v>
      </c>
      <c r="K150" s="14">
        <f t="shared" si="29"/>
        <v>386.92985641645328</v>
      </c>
      <c r="L150" s="14">
        <f t="shared" si="29"/>
        <v>440.81917410091995</v>
      </c>
      <c r="M150" s="14">
        <f t="shared" si="29"/>
        <v>490.95775981818662</v>
      </c>
      <c r="N150" s="14">
        <f t="shared" si="29"/>
        <v>543.23390269644324</v>
      </c>
      <c r="O150" s="15">
        <f t="shared" si="29"/>
        <v>594.70627300000001</v>
      </c>
    </row>
    <row r="151" spans="3:15" ht="13.5" customHeight="1">
      <c r="C151" s="16" t="s">
        <v>16</v>
      </c>
      <c r="D151" s="17">
        <v>48.585320869889998</v>
      </c>
      <c r="E151" s="18">
        <v>94.659045582779996</v>
      </c>
      <c r="F151" s="18">
        <v>141.89049493222998</v>
      </c>
      <c r="G151" s="18">
        <v>188.34740271004998</v>
      </c>
      <c r="H151" s="18">
        <v>234.15405776563998</v>
      </c>
      <c r="I151" s="18">
        <v>285.69016428776996</v>
      </c>
      <c r="J151" s="19">
        <v>333.08231444336997</v>
      </c>
      <c r="K151" s="18">
        <v>382.51637108311996</v>
      </c>
      <c r="L151" s="18">
        <v>435.85400310091995</v>
      </c>
      <c r="M151" s="18">
        <v>485.44090315151993</v>
      </c>
      <c r="N151" s="18">
        <v>537.16536036310993</v>
      </c>
      <c r="O151" s="20">
        <v>588.08604500000001</v>
      </c>
    </row>
    <row r="152" spans="3:15" ht="13.5" customHeight="1">
      <c r="C152" s="21" t="s">
        <v>17</v>
      </c>
      <c r="D152" s="17">
        <v>0.55168566666666663</v>
      </c>
      <c r="E152" s="18">
        <v>1.1033713333333333</v>
      </c>
      <c r="F152" s="18">
        <v>1.6550569999999998</v>
      </c>
      <c r="G152" s="18">
        <v>2.2067426666666665</v>
      </c>
      <c r="H152" s="18">
        <v>2.7584283333333333</v>
      </c>
      <c r="I152" s="18">
        <v>3.310114</v>
      </c>
      <c r="J152" s="19">
        <v>3.8617996666666667</v>
      </c>
      <c r="K152" s="18">
        <v>4.413485333333333</v>
      </c>
      <c r="L152" s="18">
        <v>4.9651709999999998</v>
      </c>
      <c r="M152" s="18">
        <v>5.5168566666666665</v>
      </c>
      <c r="N152" s="18">
        <v>6.0685423333333333</v>
      </c>
      <c r="O152" s="20">
        <v>6.620228</v>
      </c>
    </row>
    <row r="153" spans="3:15" ht="13.5" customHeight="1" thickBot="1">
      <c r="C153" s="22" t="s">
        <v>18</v>
      </c>
      <c r="D153" s="23">
        <f t="shared" si="30" ref="D153:O153">D149-D150</f>
        <v>-3.1291430738566604</v>
      </c>
      <c r="E153" s="24">
        <f t="shared" si="30"/>
        <v>-6.1716917761233248</v>
      </c>
      <c r="F153" s="24">
        <f t="shared" si="30"/>
        <v>-10.493768675059982</v>
      </c>
      <c r="G153" s="24">
        <f t="shared" si="30"/>
        <v>-8.721377146266633</v>
      </c>
      <c r="H153" s="24">
        <f t="shared" si="30"/>
        <v>-6.8082734365433168</v>
      </c>
      <c r="I153" s="24">
        <f t="shared" si="30"/>
        <v>-10.265903451389931</v>
      </c>
      <c r="J153" s="24">
        <f t="shared" si="30"/>
        <v>-9.6121224304566226</v>
      </c>
      <c r="K153" s="24">
        <f t="shared" si="30"/>
        <v>-11.726936814063265</v>
      </c>
      <c r="L153" s="24">
        <f t="shared" si="30"/>
        <v>-18.259665194169941</v>
      </c>
      <c r="M153" s="24">
        <f t="shared" si="30"/>
        <v>-21.088242000116622</v>
      </c>
      <c r="N153" s="24">
        <f t="shared" si="30"/>
        <v>-25.500494181363251</v>
      </c>
      <c r="O153" s="26">
        <f t="shared" si="30"/>
        <v>-21.493591000000038</v>
      </c>
    </row>
    <row r="154" spans="3:15" ht="13.5" customHeight="1">
      <c r="C154" s="56" t="s">
        <v>39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3:15" ht="13.5" customHeight="1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ht="13.5" customHeight="1" thickBot="1"/>
    <row r="157" spans="3:15" ht="13.5" customHeight="1">
      <c r="C157" s="51" t="s">
        <v>1</v>
      </c>
      <c r="D157" s="53">
        <v>2023</v>
      </c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5"/>
    </row>
    <row r="158" spans="3:15" ht="13.5" customHeight="1" thickBot="1">
      <c r="C158" s="52"/>
      <c r="D158" s="3" t="s">
        <v>2</v>
      </c>
      <c r="E158" s="4" t="s">
        <v>3</v>
      </c>
      <c r="F158" s="4" t="s">
        <v>4</v>
      </c>
      <c r="G158" s="4" t="s">
        <v>5</v>
      </c>
      <c r="H158" s="4" t="s">
        <v>6</v>
      </c>
      <c r="I158" s="4" t="s">
        <v>7</v>
      </c>
      <c r="J158" s="5" t="s">
        <v>8</v>
      </c>
      <c r="K158" s="4" t="s">
        <v>9</v>
      </c>
      <c r="L158" s="4" t="s">
        <v>10</v>
      </c>
      <c r="M158" s="4" t="s">
        <v>11</v>
      </c>
      <c r="N158" s="4" t="s">
        <v>12</v>
      </c>
      <c r="O158" s="6" t="s">
        <v>13</v>
      </c>
    </row>
    <row r="159" spans="3:15" ht="13.5" customHeight="1">
      <c r="C159" s="7" t="s">
        <v>14</v>
      </c>
      <c r="D159" s="8">
        <v>49.840032757860001</v>
      </c>
      <c r="E159" s="10">
        <v>98.598809260709999</v>
      </c>
      <c r="F159" s="9">
        <v>147.41369987822</v>
      </c>
      <c r="G159" s="9">
        <v>200.37738432832001</v>
      </c>
      <c r="H159" s="9">
        <v>252.54168845787001</v>
      </c>
      <c r="I159" s="9">
        <v>305.20053436072999</v>
      </c>
      <c r="J159" s="10">
        <v>357.71854491381998</v>
      </c>
      <c r="K159" s="9">
        <v>409.13497040985999</v>
      </c>
      <c r="L159" s="9">
        <v>459.64834173011002</v>
      </c>
      <c r="M159" s="9">
        <v>509.87482581900002</v>
      </c>
      <c r="N159" s="9">
        <v>561.08771893414007</v>
      </c>
      <c r="O159" s="11">
        <v>619.53432099999998</v>
      </c>
    </row>
    <row r="160" spans="3:15" ht="13.5" customHeight="1">
      <c r="C160" s="12" t="s">
        <v>15</v>
      </c>
      <c r="D160" s="13">
        <f t="shared" si="31" ref="D160:O160">D161+D162</f>
        <v>58.209266961263332</v>
      </c>
      <c r="E160" s="27">
        <f t="shared" si="31"/>
        <v>113.91314664804666</v>
      </c>
      <c r="F160" s="27">
        <f t="shared" si="31"/>
        <v>173.11626477277997</v>
      </c>
      <c r="G160" s="27">
        <f t="shared" si="31"/>
        <v>228.13547928311331</v>
      </c>
      <c r="H160" s="27">
        <f t="shared" si="31"/>
        <v>282.23665368782667</v>
      </c>
      <c r="I160" s="27">
        <f t="shared" si="31"/>
        <v>345.53162111749998</v>
      </c>
      <c r="J160" s="27">
        <f t="shared" si="31"/>
        <v>399.84826672644334</v>
      </c>
      <c r="K160" s="27">
        <f t="shared" si="31"/>
        <v>459.23544599246668</v>
      </c>
      <c r="L160" s="27">
        <f t="shared" si="31"/>
        <v>517.74164129317001</v>
      </c>
      <c r="M160" s="27">
        <f t="shared" si="31"/>
        <v>575.32544347110331</v>
      </c>
      <c r="N160" s="27">
        <f t="shared" si="31"/>
        <v>635.11545794633662</v>
      </c>
      <c r="O160" s="15">
        <f t="shared" si="31"/>
        <v>692.32653699999992</v>
      </c>
    </row>
    <row r="161" spans="3:15" ht="13.5" customHeight="1">
      <c r="C161" s="16" t="s">
        <v>16</v>
      </c>
      <c r="D161" s="17">
        <v>57.625597877929998</v>
      </c>
      <c r="E161" s="19">
        <v>112.74580848138</v>
      </c>
      <c r="F161" s="18">
        <v>171.36525752277998</v>
      </c>
      <c r="G161" s="18">
        <v>225.80080294977998</v>
      </c>
      <c r="H161" s="18">
        <v>279.31830827115999</v>
      </c>
      <c r="I161" s="18">
        <v>342.02960661750001</v>
      </c>
      <c r="J161" s="19">
        <v>395.76258314311002</v>
      </c>
      <c r="K161" s="18">
        <v>454.56609332580001</v>
      </c>
      <c r="L161" s="18">
        <v>512.48861954316999</v>
      </c>
      <c r="M161" s="18">
        <v>569.48875263776995</v>
      </c>
      <c r="N161" s="18">
        <v>628.69509802966991</v>
      </c>
      <c r="O161" s="20">
        <v>685.32250799999997</v>
      </c>
    </row>
    <row r="162" spans="3:15" ht="13.5" customHeight="1">
      <c r="C162" s="21" t="s">
        <v>17</v>
      </c>
      <c r="D162" s="17">
        <v>0.58366908333333334</v>
      </c>
      <c r="E162" s="19">
        <v>1.1673381666666667</v>
      </c>
      <c r="F162" s="18">
        <v>1.75100725</v>
      </c>
      <c r="G162" s="18">
        <v>2.3346763333333334</v>
      </c>
      <c r="H162" s="18">
        <v>2.9183454166666669</v>
      </c>
      <c r="I162" s="18">
        <v>3.5020145000000005</v>
      </c>
      <c r="J162" s="19">
        <v>4.085683583333334</v>
      </c>
      <c r="K162" s="18">
        <v>4.6693526666666676</v>
      </c>
      <c r="L162" s="18">
        <v>5.2530217500000012</v>
      </c>
      <c r="M162" s="18">
        <v>5.8366908333333347</v>
      </c>
      <c r="N162" s="18">
        <v>6.4203599166666683</v>
      </c>
      <c r="O162" s="20">
        <v>7.0040290000000018</v>
      </c>
    </row>
    <row r="163" spans="3:15" ht="13.5" customHeight="1" thickBot="1">
      <c r="C163" s="22" t="s">
        <v>18</v>
      </c>
      <c r="D163" s="23">
        <f t="shared" si="32" ref="D163:N163">D159-D160</f>
        <v>-8.3692342034033302</v>
      </c>
      <c r="E163" s="25">
        <f t="shared" si="32"/>
        <v>-15.314337387336664</v>
      </c>
      <c r="F163" s="25">
        <f t="shared" si="32"/>
        <v>-25.70256489455997</v>
      </c>
      <c r="G163" s="25">
        <f t="shared" si="32"/>
        <v>-27.758094954793307</v>
      </c>
      <c r="H163" s="25">
        <f t="shared" si="32"/>
        <v>-29.694965229956665</v>
      </c>
      <c r="I163" s="25">
        <f t="shared" si="32"/>
        <v>-40.331086756769992</v>
      </c>
      <c r="J163" s="25">
        <f t="shared" si="32"/>
        <v>-42.129721812623359</v>
      </c>
      <c r="K163" s="25">
        <f t="shared" si="32"/>
        <v>-50.100475582606691</v>
      </c>
      <c r="L163" s="25">
        <f t="shared" si="32"/>
        <v>-58.093299563059986</v>
      </c>
      <c r="M163" s="25">
        <f t="shared" si="32"/>
        <v>-65.45061765210329</v>
      </c>
      <c r="N163" s="25">
        <f t="shared" si="32"/>
        <v>-74.027739012196548</v>
      </c>
      <c r="O163" s="26">
        <f>O159-O160</f>
        <v>-72.792215999999939</v>
      </c>
    </row>
    <row r="164" spans="3:15" ht="13.5" customHeight="1">
      <c r="C164" s="56" t="s">
        <v>40</v>
      </c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3:15" ht="13.5" customHeight="1"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ht="15.75" thickBot="1"/>
    <row r="167" spans="3:15" ht="15">
      <c r="C167" s="51" t="s">
        <v>1</v>
      </c>
      <c r="D167" s="53">
        <v>2024</v>
      </c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5"/>
    </row>
    <row r="168" spans="3:15" ht="15.75" thickBot="1">
      <c r="C168" s="52"/>
      <c r="D168" s="3" t="s">
        <v>2</v>
      </c>
      <c r="E168" s="4" t="s">
        <v>3</v>
      </c>
      <c r="F168" s="4" t="s">
        <v>4</v>
      </c>
      <c r="G168" s="4" t="s">
        <v>5</v>
      </c>
      <c r="H168" s="4" t="s">
        <v>6</v>
      </c>
      <c r="I168" s="4" t="s">
        <v>7</v>
      </c>
      <c r="J168" s="5" t="s">
        <v>8</v>
      </c>
      <c r="K168" s="4" t="s">
        <v>9</v>
      </c>
      <c r="L168" s="4" t="s">
        <v>10</v>
      </c>
      <c r="M168" s="4" t="s">
        <v>11</v>
      </c>
      <c r="N168" s="4" t="s">
        <v>12</v>
      </c>
      <c r="O168" s="6" t="s">
        <v>13</v>
      </c>
    </row>
    <row r="169" spans="3:15" ht="15">
      <c r="C169" s="7" t="s">
        <v>14</v>
      </c>
      <c r="D169" s="8">
        <v>53.375235402659996</v>
      </c>
      <c r="E169" s="10">
        <v>105.67808594510001</v>
      </c>
      <c r="F169" s="9">
        <v>158.75093909372001</v>
      </c>
      <c r="G169" s="9">
        <v>215.41906728994002</v>
      </c>
      <c r="H169" s="9">
        <v>271.34298490873005</v>
      </c>
      <c r="I169" s="9">
        <v>328.15070318165004</v>
      </c>
      <c r="J169" s="10">
        <v>384.27729590011006</v>
      </c>
      <c r="K169" s="9">
        <v>440.42039477056005</v>
      </c>
      <c r="L169" s="9">
        <v>494.02953156857006</v>
      </c>
      <c r="M169" s="9">
        <v>548.11936016640004</v>
      </c>
      <c r="N169" s="9">
        <v>603.44066880537002</v>
      </c>
      <c r="O169" s="11">
        <v>665.77240099999995</v>
      </c>
    </row>
    <row r="170" spans="3:15" ht="15">
      <c r="C170" s="12" t="s">
        <v>15</v>
      </c>
      <c r="D170" s="13">
        <f t="shared" si="33" ref="D170:O170">D171+D172</f>
        <v>61.471932687420001</v>
      </c>
      <c r="E170" s="27">
        <f t="shared" si="33"/>
        <v>121.4744484328</v>
      </c>
      <c r="F170" s="27">
        <f t="shared" si="33"/>
        <v>182.14770425903001</v>
      </c>
      <c r="G170" s="27">
        <f t="shared" si="33"/>
        <v>241.63535232113</v>
      </c>
      <c r="H170" s="27">
        <f t="shared" si="33"/>
        <v>301.17773017659999</v>
      </c>
      <c r="I170" s="27">
        <f t="shared" si="33"/>
        <v>359.82447522682997</v>
      </c>
      <c r="J170" s="27">
        <f t="shared" si="33"/>
        <v>418.39046270017991</v>
      </c>
      <c r="K170" s="27">
        <f t="shared" si="33"/>
        <v>478.88729751222991</v>
      </c>
      <c r="L170" s="27">
        <f t="shared" si="33"/>
        <v>537.24085012348996</v>
      </c>
      <c r="M170" s="27">
        <f t="shared" si="33"/>
        <v>597.61843949031993</v>
      </c>
      <c r="N170" s="27">
        <f t="shared" si="33"/>
        <v>657.06994789533996</v>
      </c>
      <c r="O170" s="15">
        <f t="shared" si="33"/>
        <v>716.44961388772992</v>
      </c>
    </row>
    <row r="171" spans="3:15" ht="15">
      <c r="C171" s="16" t="s">
        <v>16</v>
      </c>
      <c r="D171" s="17">
        <v>60.931501687420003</v>
      </c>
      <c r="E171" s="19">
        <v>120.39358643280001</v>
      </c>
      <c r="F171" s="18">
        <v>180.52641125903</v>
      </c>
      <c r="G171" s="18">
        <v>239.47362832113001</v>
      </c>
      <c r="H171" s="18">
        <v>298.47557517659999</v>
      </c>
      <c r="I171" s="18">
        <v>356.58188922682996</v>
      </c>
      <c r="J171" s="19">
        <v>414.60744570017994</v>
      </c>
      <c r="K171" s="18">
        <v>474.56384951222992</v>
      </c>
      <c r="L171" s="18">
        <v>532.37697112348997</v>
      </c>
      <c r="M171" s="18">
        <v>592.21412949031992</v>
      </c>
      <c r="N171" s="18">
        <v>651.12520689533994</v>
      </c>
      <c r="O171" s="20">
        <v>709.96444188772989</v>
      </c>
    </row>
    <row r="172" spans="3:15" ht="15">
      <c r="C172" s="21" t="s">
        <v>17</v>
      </c>
      <c r="D172" s="17">
        <v>0.54043099999999999</v>
      </c>
      <c r="E172" s="19">
        <v>1.080862</v>
      </c>
      <c r="F172" s="18">
        <v>1.6212930000000001</v>
      </c>
      <c r="G172" s="18">
        <v>2.161724</v>
      </c>
      <c r="H172" s="18">
        <v>2.7021549999999999</v>
      </c>
      <c r="I172" s="18">
        <v>3.2425859999999997</v>
      </c>
      <c r="J172" s="19">
        <v>3.7830169999999996</v>
      </c>
      <c r="K172" s="18">
        <v>4.323448</v>
      </c>
      <c r="L172" s="18">
        <v>4.8638789999999998</v>
      </c>
      <c r="M172" s="18">
        <v>5.4043099999999997</v>
      </c>
      <c r="N172" s="18">
        <v>5.9447409999999996</v>
      </c>
      <c r="O172" s="20">
        <v>6.4851719999999995</v>
      </c>
    </row>
    <row r="173" spans="3:15" ht="15.75" thickBot="1">
      <c r="C173" s="22" t="s">
        <v>18</v>
      </c>
      <c r="D173" s="23">
        <f>D169-D170</f>
        <v>-8.0966972847600047</v>
      </c>
      <c r="E173" s="25">
        <f>E169-E170</f>
        <v>-15.796362487699994</v>
      </c>
      <c r="F173" s="25">
        <f t="shared" si="34" ref="F173:O173">F169-F170</f>
        <v>-23.396765165310001</v>
      </c>
      <c r="G173" s="25">
        <f t="shared" si="34"/>
        <v>-26.216285031189983</v>
      </c>
      <c r="H173" s="25">
        <f t="shared" si="34"/>
        <v>-29.834745267869948</v>
      </c>
      <c r="I173" s="25">
        <f t="shared" si="34"/>
        <v>-31.673772045179931</v>
      </c>
      <c r="J173" s="25">
        <f t="shared" si="34"/>
        <v>-34.113166800069848</v>
      </c>
      <c r="K173" s="25">
        <f t="shared" si="34"/>
        <v>-38.466902741669855</v>
      </c>
      <c r="L173" s="25">
        <f t="shared" si="34"/>
        <v>-43.211318554919899</v>
      </c>
      <c r="M173" s="25">
        <f t="shared" si="34"/>
        <v>-49.499079323919887</v>
      </c>
      <c r="N173" s="25">
        <f t="shared" si="34"/>
        <v>-53.629279089969941</v>
      </c>
      <c r="O173" s="26">
        <f t="shared" si="34"/>
        <v>-50.677212887729979</v>
      </c>
    </row>
    <row r="174" spans="3:15" ht="15" customHeight="1">
      <c r="C174" s="56" t="s">
        <v>41</v>
      </c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3:15" ht="15"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ht="15.75" thickBot="1"/>
    <row r="177" spans="3:15" ht="15">
      <c r="C177" s="51" t="s">
        <v>1</v>
      </c>
      <c r="D177" s="53">
        <v>2025</v>
      </c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5"/>
    </row>
    <row r="178" spans="3:15" ht="15.75" thickBot="1">
      <c r="C178" s="52"/>
      <c r="D178" s="3" t="s">
        <v>2</v>
      </c>
      <c r="E178" s="4" t="s">
        <v>3</v>
      </c>
      <c r="F178" s="4" t="s">
        <v>4</v>
      </c>
      <c r="G178" s="4" t="s">
        <v>5</v>
      </c>
      <c r="H178" s="4" t="s">
        <v>6</v>
      </c>
      <c r="I178" s="4" t="s">
        <v>7</v>
      </c>
      <c r="J178" s="5" t="s">
        <v>8</v>
      </c>
      <c r="K178" s="4" t="s">
        <v>9</v>
      </c>
      <c r="L178" s="4" t="s">
        <v>10</v>
      </c>
      <c r="M178" s="4" t="s">
        <v>11</v>
      </c>
      <c r="N178" s="4" t="s">
        <v>12</v>
      </c>
      <c r="O178" s="6" t="s">
        <v>13</v>
      </c>
    </row>
    <row r="179" spans="3:15" ht="15">
      <c r="C179" s="7" t="s">
        <v>14</v>
      </c>
      <c r="D179" s="8">
        <v>57.439666839589997</v>
      </c>
      <c r="E179" s="10">
        <v>113.50269895209999</v>
      </c>
      <c r="F179" s="9">
        <v>169.06188588249</v>
      </c>
      <c r="G179" s="9">
        <v>230.55586941760001</v>
      </c>
      <c r="H179" s="9">
        <v>291.68042502371003</v>
      </c>
      <c r="I179" s="9">
        <v>352.19491223150004</v>
      </c>
      <c r="J179" s="10">
        <v>412.37882214314004</v>
      </c>
      <c r="K179" s="9">
        <v>472.33614324834002</v>
      </c>
      <c r="L179" s="9">
        <v>529.28485473415003</v>
      </c>
      <c r="M179" s="9">
        <v>587.40168644708001</v>
      </c>
      <c r="N179" s="9">
        <v>646.40933197751997</v>
      </c>
      <c r="O179" s="11">
        <v>712.73380699999996</v>
      </c>
    </row>
    <row r="180" spans="3:15" ht="15">
      <c r="C180" s="12" t="s">
        <v>15</v>
      </c>
      <c r="D180" s="13">
        <f t="shared" si="35" ref="D180:O180">D181+D182</f>
        <v>62.668858101710001</v>
      </c>
      <c r="E180" s="27">
        <f t="shared" si="35"/>
        <v>121.67267420751</v>
      </c>
      <c r="F180" s="27">
        <f t="shared" si="35"/>
        <v>180.57307620500998</v>
      </c>
      <c r="G180" s="27">
        <f t="shared" si="35"/>
        <v>244.78594950952998</v>
      </c>
      <c r="H180" s="27">
        <f t="shared" si="35"/>
        <v>301.76181090815993</v>
      </c>
      <c r="I180" s="27">
        <f t="shared" si="35"/>
        <v>360.94604164683994</v>
      </c>
      <c r="J180" s="27">
        <f t="shared" si="35"/>
        <v>422.08360928173994</v>
      </c>
      <c r="K180" s="27">
        <f t="shared" si="35"/>
        <v>480.97876796386993</v>
      </c>
      <c r="L180" s="27">
        <f t="shared" si="35"/>
        <v>541.5548637567299</v>
      </c>
      <c r="M180" s="27">
        <f t="shared" si="35"/>
        <v>603.8520972645299</v>
      </c>
      <c r="N180" s="27">
        <f t="shared" si="35"/>
        <v>661.40611968905989</v>
      </c>
      <c r="O180" s="15">
        <f t="shared" si="35"/>
        <v>721.94602099999997</v>
      </c>
    </row>
    <row r="181" spans="3:15" ht="15">
      <c r="C181" s="16" t="s">
        <v>16</v>
      </c>
      <c r="D181" s="17">
        <v>62.161521101710001</v>
      </c>
      <c r="E181" s="19">
        <v>120.65800020751</v>
      </c>
      <c r="F181" s="18">
        <v>179.05106520500999</v>
      </c>
      <c r="G181" s="18">
        <v>242.75660150952999</v>
      </c>
      <c r="H181" s="18">
        <v>299.22512590815995</v>
      </c>
      <c r="I181" s="18">
        <v>357.90201964683996</v>
      </c>
      <c r="J181" s="19">
        <v>418.53225028173995</v>
      </c>
      <c r="K181" s="18">
        <v>476.92007196386993</v>
      </c>
      <c r="L181" s="18">
        <v>536.98883075672995</v>
      </c>
      <c r="M181" s="18">
        <v>598.77872726452995</v>
      </c>
      <c r="N181" s="18">
        <v>655.82541268905993</v>
      </c>
      <c r="O181" s="20">
        <v>715.85797700000001</v>
      </c>
    </row>
    <row r="182" spans="3:15" ht="15">
      <c r="C182" s="21" t="s">
        <v>17</v>
      </c>
      <c r="D182" s="17">
        <v>0.50733700000000004</v>
      </c>
      <c r="E182" s="19">
        <v>1.0146740000000001</v>
      </c>
      <c r="F182" s="18">
        <v>1.522011</v>
      </c>
      <c r="G182" s="18">
        <v>2.0293480000000002</v>
      </c>
      <c r="H182" s="18">
        <v>2.5366850000000003</v>
      </c>
      <c r="I182" s="18">
        <v>3.0440220000000004</v>
      </c>
      <c r="J182" s="19">
        <v>3.5513590000000006</v>
      </c>
      <c r="K182" s="18">
        <v>4.0586960000000003</v>
      </c>
      <c r="L182" s="18">
        <v>4.566033</v>
      </c>
      <c r="M182" s="18">
        <v>5.0733699999999997</v>
      </c>
      <c r="N182" s="18">
        <v>5.5807069999999994</v>
      </c>
      <c r="O182" s="20">
        <v>6.0880439999999991</v>
      </c>
    </row>
    <row r="183" spans="3:15" ht="15.75" thickBot="1">
      <c r="C183" s="22" t="s">
        <v>18</v>
      </c>
      <c r="D183" s="23">
        <f t="shared" si="36" ref="D183">D179-D180</f>
        <v>-5.2291912621200041</v>
      </c>
      <c r="E183" s="25">
        <v>-8.305301255410015</v>
      </c>
      <c r="F183" s="25">
        <f t="shared" si="37" ref="F183">F179-F180</f>
        <v>-11.51119032251998</v>
      </c>
      <c r="G183" s="25">
        <v>-14.50073209192999</v>
      </c>
      <c r="H183" s="25">
        <v>-10.42</v>
      </c>
      <c r="I183" s="25">
        <v>-9.1571074153399081</v>
      </c>
      <c r="J183" s="25">
        <v>-10.18</v>
      </c>
      <c r="K183" s="25">
        <f t="shared" si="38" ref="K183:O183">K179-K180</f>
        <v>-8.6426247155299052</v>
      </c>
      <c r="L183" s="25">
        <f t="shared" si="38"/>
        <v>-12.27000902257987</v>
      </c>
      <c r="M183" s="25">
        <f t="shared" si="38"/>
        <v>-16.450410817449892</v>
      </c>
      <c r="N183" s="25">
        <f t="shared" si="38"/>
        <v>-14.996787711539923</v>
      </c>
      <c r="O183" s="25">
        <f t="shared" si="38"/>
        <v>-9.2122140000000172</v>
      </c>
    </row>
    <row r="184" spans="3:15" ht="15" customHeight="1">
      <c r="C184" s="56" t="s">
        <v>43</v>
      </c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3:15" ht="15"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7" ht="15.75" thickBot="1"/>
    <row r="188" spans="3:15" ht="15">
      <c r="C188" s="51" t="s">
        <v>1</v>
      </c>
      <c r="D188" s="53">
        <v>2026</v>
      </c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5"/>
    </row>
    <row r="189" spans="3:15" ht="15.75" thickBot="1">
      <c r="C189" s="52"/>
      <c r="D189" s="3" t="s">
        <v>2</v>
      </c>
      <c r="E189" s="4" t="s">
        <v>3</v>
      </c>
      <c r="F189" s="4" t="s">
        <v>4</v>
      </c>
      <c r="G189" s="4" t="s">
        <v>5</v>
      </c>
      <c r="H189" s="4" t="s">
        <v>6</v>
      </c>
      <c r="I189" s="4" t="s">
        <v>7</v>
      </c>
      <c r="J189" s="5" t="s">
        <v>8</v>
      </c>
      <c r="K189" s="4" t="s">
        <v>9</v>
      </c>
      <c r="L189" s="4" t="s">
        <v>10</v>
      </c>
      <c r="M189" s="4" t="s">
        <v>11</v>
      </c>
      <c r="N189" s="4" t="s">
        <v>12</v>
      </c>
      <c r="O189" s="6" t="s">
        <v>13</v>
      </c>
    </row>
    <row r="190" spans="3:20" ht="15">
      <c r="C190" s="7" t="s">
        <v>14</v>
      </c>
      <c r="D190" s="8">
        <v>61.654857284889999</v>
      </c>
      <c r="E190" s="10">
        <v>120.93891534878</v>
      </c>
      <c r="F190" s="9"/>
      <c r="G190" s="9"/>
      <c r="H190" s="9"/>
      <c r="I190" s="9"/>
      <c r="J190" s="10"/>
      <c r="K190" s="9"/>
      <c r="L190" s="9"/>
      <c r="M190" s="9"/>
      <c r="N190" s="9"/>
      <c r="O190" s="11"/>
      <c r="T190" s="49"/>
    </row>
    <row r="191" spans="3:20" ht="15">
      <c r="C191" s="12" t="s">
        <v>15</v>
      </c>
      <c r="D191" s="13">
        <f t="shared" si="39" ref="D191:E191">D192+D193</f>
        <v>64.477212406973337</v>
      </c>
      <c r="E191" s="27">
        <f t="shared" si="39"/>
        <v>126.82087182925667</v>
      </c>
      <c r="F191" s="27"/>
      <c r="G191" s="27"/>
      <c r="H191" s="27"/>
      <c r="I191" s="27"/>
      <c r="J191" s="27"/>
      <c r="K191" s="27"/>
      <c r="L191" s="27"/>
      <c r="M191" s="27"/>
      <c r="N191" s="27"/>
      <c r="O191" s="15"/>
      <c r="T191" s="49"/>
    </row>
    <row r="192" spans="3:20" ht="15">
      <c r="C192" s="16" t="s">
        <v>16</v>
      </c>
      <c r="D192" s="17">
        <v>63.893879073640001</v>
      </c>
      <c r="E192" s="19">
        <v>125.65420516259</v>
      </c>
      <c r="F192" s="18"/>
      <c r="G192" s="18"/>
      <c r="H192" s="18"/>
      <c r="I192" s="18"/>
      <c r="J192" s="19"/>
      <c r="K192" s="18"/>
      <c r="L192" s="18"/>
      <c r="M192" s="18"/>
      <c r="N192" s="18"/>
      <c r="O192" s="20"/>
      <c r="T192" s="49"/>
    </row>
    <row r="193" spans="3:20" ht="15">
      <c r="C193" s="21" t="s">
        <v>17</v>
      </c>
      <c r="D193" s="17">
        <v>0.58333333333333337</v>
      </c>
      <c r="E193" s="19">
        <v>1.1666666666666667</v>
      </c>
      <c r="F193" s="18"/>
      <c r="G193" s="18"/>
      <c r="H193" s="18"/>
      <c r="I193" s="18"/>
      <c r="J193" s="19"/>
      <c r="K193" s="18"/>
      <c r="L193" s="18"/>
      <c r="M193" s="18"/>
      <c r="N193" s="18"/>
      <c r="O193" s="20"/>
      <c r="T193" s="49"/>
    </row>
    <row r="194" spans="3:20" ht="15.75" thickBot="1">
      <c r="C194" s="22" t="s">
        <v>18</v>
      </c>
      <c r="D194" s="23">
        <f t="shared" si="40" ref="D194:E194">D190-D191</f>
        <v>-2.8223551220833372</v>
      </c>
      <c r="E194" s="25">
        <f t="shared" si="40"/>
        <v>-5.8819564804766742</v>
      </c>
      <c r="F194" s="25"/>
      <c r="G194" s="25"/>
      <c r="H194" s="25"/>
      <c r="I194" s="25"/>
      <c r="J194" s="25"/>
      <c r="K194" s="25"/>
      <c r="L194" s="25"/>
      <c r="M194" s="25"/>
      <c r="N194" s="25"/>
      <c r="O194" s="26"/>
      <c r="T194" s="49"/>
    </row>
    <row r="195" spans="3:15" ht="15">
      <c r="C195" s="56" t="s">
        <v>42</v>
      </c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3:15" ht="15"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</row>
    <row r="199" ht="15">
      <c r="T199" s="50"/>
    </row>
  </sheetData>
  <mergeCells count="42">
    <mergeCell ref="C40:O41"/>
    <mergeCell ref="C3:C4"/>
    <mergeCell ref="D3:O3"/>
    <mergeCell ref="C10:O11"/>
    <mergeCell ref="C13:C14"/>
    <mergeCell ref="D13:O13"/>
    <mergeCell ref="C20:O21"/>
    <mergeCell ref="C23:C24"/>
    <mergeCell ref="D23:O23"/>
    <mergeCell ref="C30:O31"/>
    <mergeCell ref="C33:C34"/>
    <mergeCell ref="D33:O33"/>
    <mergeCell ref="C43:C44"/>
    <mergeCell ref="D43:O43"/>
    <mergeCell ref="C50:O51"/>
    <mergeCell ref="C53:C54"/>
    <mergeCell ref="D53:O53"/>
    <mergeCell ref="C174:O175"/>
    <mergeCell ref="C154:O155"/>
    <mergeCell ref="C60:O61"/>
    <mergeCell ref="C117:C118"/>
    <mergeCell ref="D117:O117"/>
    <mergeCell ref="C124:O125"/>
    <mergeCell ref="C127:C128"/>
    <mergeCell ref="D127:O127"/>
    <mergeCell ref="C134:O135"/>
    <mergeCell ref="C137:C138"/>
    <mergeCell ref="D137:O137"/>
    <mergeCell ref="C144:O145"/>
    <mergeCell ref="C147:C148"/>
    <mergeCell ref="D147:O147"/>
    <mergeCell ref="C157:C158"/>
    <mergeCell ref="D157:O157"/>
    <mergeCell ref="C164:O165"/>
    <mergeCell ref="C167:C168"/>
    <mergeCell ref="D167:O167"/>
    <mergeCell ref="C188:C189"/>
    <mergeCell ref="D188:O188"/>
    <mergeCell ref="C195:O196"/>
    <mergeCell ref="C177:C178"/>
    <mergeCell ref="D177:O177"/>
    <mergeCell ref="C184:O185"/>
  </mergeCells>
  <pageMargins left="0.708661417322835" right="0.708661417322835" top="0.78740157480315" bottom="0.78740157480315" header="0.31496062992126" footer="0.31496062992126"/>
  <pageSetup orientation="landscape" paperSize="9" scale="83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2023-02-20T09:50:37Z</dcterms:created>
  <cp:category/>
  <cp:contentType/>
  <cp:contentStatus/>
</cp:coreProperties>
</file>